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720" yWindow="1305" windowWidth="19500" windowHeight="5115"/>
  </bookViews>
  <sheets>
    <sheet name="NO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0" localSheetId="0">[1]SCHED!#REF!</definedName>
    <definedName name="\0">[1]SCHED!#REF!</definedName>
    <definedName name="\A" localSheetId="0">#REF!</definedName>
    <definedName name="\A">#REF!</definedName>
    <definedName name="\b">#N/A</definedName>
    <definedName name="\c">[2]Nonutility!$DE$652</definedName>
    <definedName name="\d" localSheetId="0">[3]bs!#REF!</definedName>
    <definedName name="\d">[3]bs!#REF!</definedName>
    <definedName name="\e" localSheetId="0">#REF!</definedName>
    <definedName name="\e">#REF!</definedName>
    <definedName name="\f">[2]Nonutility!$FC$942</definedName>
    <definedName name="\g">[2]Nonutility!$EM$604</definedName>
    <definedName name="\m" localSheetId="0">[4]Yield!#REF!</definedName>
    <definedName name="\m">[4]Yield!#REF!</definedName>
    <definedName name="\n" localSheetId="0">[3]bs!#REF!</definedName>
    <definedName name="\n">[3]bs!#REF!</definedName>
    <definedName name="\p">[2]Nonutility!$FC$698</definedName>
    <definedName name="\r" localSheetId="0">[3]bs!#REF!</definedName>
    <definedName name="\r">[3]bs!#REF!</definedName>
    <definedName name="\s">[2]Nonutility!$DE$649</definedName>
    <definedName name="\z">[2]Nonutility!$FC$940</definedName>
    <definedName name="__5" localSheetId="0">#REF!</definedName>
    <definedName name="__5">#REF!</definedName>
    <definedName name="__asd2" localSheetId="0">#REF!</definedName>
    <definedName name="__asd2">#REF!</definedName>
    <definedName name="__ASD3" localSheetId="0">#REF!</definedName>
    <definedName name="__ASD3">#REF!</definedName>
    <definedName name="__JE1" localSheetId="0">#REF!</definedName>
    <definedName name="__JE1">#REF!</definedName>
    <definedName name="__JE2" localSheetId="0">#REF!</definedName>
    <definedName name="__JE2">#REF!</definedName>
    <definedName name="__JE3" localSheetId="0">#REF!</definedName>
    <definedName name="__JE3">#REF!</definedName>
    <definedName name="__JE4" localSheetId="0">#REF!</definedName>
    <definedName name="__JE4">#REF!</definedName>
    <definedName name="__PL2" localSheetId="0">#REF!</definedName>
    <definedName name="__PL2">#REF!</definedName>
    <definedName name="__rid2" localSheetId="0">#REF!</definedName>
    <definedName name="__rid2">#REF!</definedName>
    <definedName name="__SCH1" localSheetId="0">#REF!</definedName>
    <definedName name="__SCH1">#REF!</definedName>
    <definedName name="__SCH2" localSheetId="0">#REF!</definedName>
    <definedName name="__SCH2">#REF!</definedName>
    <definedName name="__SCH3" localSheetId="0">#REF!</definedName>
    <definedName name="__SCH3">#REF!</definedName>
    <definedName name="__SCH4" localSheetId="0">#REF!</definedName>
    <definedName name="__SCH4">#REF!</definedName>
    <definedName name="__SCH5" localSheetId="0">#REF!</definedName>
    <definedName name="__SCH5">#REF!</definedName>
    <definedName name="__SCH61" localSheetId="0">#REF!</definedName>
    <definedName name="__SCH61">#REF!</definedName>
    <definedName name="__SCH62" localSheetId="0">#REF!</definedName>
    <definedName name="__SCH62">#REF!</definedName>
    <definedName name="__SCH63" localSheetId="0">#REF!</definedName>
    <definedName name="__SCH63">#REF!</definedName>
    <definedName name="__sch64" localSheetId="0">#REF!</definedName>
    <definedName name="__sch64">#REF!</definedName>
    <definedName name="__SCH65" localSheetId="0">#REF!</definedName>
    <definedName name="__SCH65">#REF!</definedName>
    <definedName name="__TB1" localSheetId="0">#REF!</definedName>
    <definedName name="__TB1">#REF!</definedName>
    <definedName name="__TB2" localSheetId="0">#REF!</definedName>
    <definedName name="__TB2">#REF!</definedName>
    <definedName name="__UW2">#N/A</definedName>
    <definedName name="__UW3">#N/A</definedName>
    <definedName name="_1" localSheetId="0">'[5]ANALYSIS - EXP'!#REF!</definedName>
    <definedName name="_1">'[5]ANALYSIS - EXP'!#REF!</definedName>
    <definedName name="_1_5" localSheetId="0">#REF!</definedName>
    <definedName name="_1_5">#REF!</definedName>
    <definedName name="_11">#N/A</definedName>
    <definedName name="_12">#N/A</definedName>
    <definedName name="_1993" localSheetId="0">[4]Yield!#REF!</definedName>
    <definedName name="_1993">[4]Yield!#REF!</definedName>
    <definedName name="_2" localSheetId="0">#REF!</definedName>
    <definedName name="_2">#REF!</definedName>
    <definedName name="_3" localSheetId="0">#REF!</definedName>
    <definedName name="_3">#REF!</definedName>
    <definedName name="_4" localSheetId="0">[6]FAIBF!#REF!</definedName>
    <definedName name="_4">[6]FAIBF!#REF!</definedName>
    <definedName name="_5" localSheetId="0">[6]FAIBF!#REF!</definedName>
    <definedName name="_5">[6]FAIBF!#REF!</definedName>
    <definedName name="_6" localSheetId="0">[6]FAIBF!#REF!</definedName>
    <definedName name="_6">[6]FAIBF!#REF!</definedName>
    <definedName name="_6A" localSheetId="0">#REF!</definedName>
    <definedName name="_6A">#REF!</definedName>
    <definedName name="_6B" localSheetId="0">#REF!</definedName>
    <definedName name="_6B">#REF!</definedName>
    <definedName name="_7" localSheetId="0">#REF!</definedName>
    <definedName name="_7">#REF!</definedName>
    <definedName name="_8" localSheetId="0">#REF!</definedName>
    <definedName name="_8">#REF!</definedName>
    <definedName name="_asd2" localSheetId="0">#REF!</definedName>
    <definedName name="_asd2">#REF!</definedName>
    <definedName name="_ASD3" localSheetId="0">#REF!</definedName>
    <definedName name="_ASD3">#REF!</definedName>
    <definedName name="_Fill" hidden="1">#REF!</definedName>
    <definedName name="_JE1" localSheetId="0">#REF!</definedName>
    <definedName name="_JE1">#REF!</definedName>
    <definedName name="_JE2" localSheetId="0">#REF!</definedName>
    <definedName name="_JE2">#REF!</definedName>
    <definedName name="_JE3" localSheetId="0">#REF!</definedName>
    <definedName name="_JE3">#REF!</definedName>
    <definedName name="_JE4" localSheetId="0">#REF!</definedName>
    <definedName name="_JE4">#REF!</definedName>
    <definedName name="_Key1" hidden="1">[2]Nonutility!$DA$609</definedName>
    <definedName name="_Order1" hidden="1">255</definedName>
    <definedName name="_Order2" hidden="1">255</definedName>
    <definedName name="_PL2" localSheetId="0">#REF!</definedName>
    <definedName name="_PL2">#REF!</definedName>
    <definedName name="_Regression_Int" hidden="1">1</definedName>
    <definedName name="_Regression_X" hidden="1">#REF!</definedName>
    <definedName name="_rid2" localSheetId="0">#REF!</definedName>
    <definedName name="_rid2">#REF!</definedName>
    <definedName name="_SCH1" localSheetId="0">#REF!</definedName>
    <definedName name="_SCH1">#REF!</definedName>
    <definedName name="_SCH2" localSheetId="0">#REF!</definedName>
    <definedName name="_SCH2">#REF!</definedName>
    <definedName name="_SCH3" localSheetId="0">#REF!</definedName>
    <definedName name="_SCH3">#REF!</definedName>
    <definedName name="_SCH4" localSheetId="0">#REF!</definedName>
    <definedName name="_SCH4">#REF!</definedName>
    <definedName name="_SCH5" localSheetId="0">#REF!</definedName>
    <definedName name="_SCH5">#REF!</definedName>
    <definedName name="_SCH61" localSheetId="0">#REF!</definedName>
    <definedName name="_SCH61">#REF!</definedName>
    <definedName name="_SCH62" localSheetId="0">#REF!</definedName>
    <definedName name="_SCH62">#REF!</definedName>
    <definedName name="_SCH63" localSheetId="0">#REF!</definedName>
    <definedName name="_SCH63">#REF!</definedName>
    <definedName name="_sch64" localSheetId="0">#REF!</definedName>
    <definedName name="_sch64">#REF!</definedName>
    <definedName name="_SCH65" localSheetId="0">#REF!</definedName>
    <definedName name="_SCH65">#REF!</definedName>
    <definedName name="_Sort" hidden="1">[2]Nonutility!$A$1:$FJ$940</definedName>
    <definedName name="_TB1" localSheetId="0">#REF!</definedName>
    <definedName name="_TB1">#REF!</definedName>
    <definedName name="_TB2" localSheetId="0">#REF!</definedName>
    <definedName name="_TB2">#REF!</definedName>
    <definedName name="_UW2">#N/A</definedName>
    <definedName name="_UW3">#N/A</definedName>
    <definedName name="A" localSheetId="0">#REF!</definedName>
    <definedName name="A">#REF!</definedName>
    <definedName name="aanjref" localSheetId="0">'[7]Normal Calendar HDD Data'!#REF!</definedName>
    <definedName name="aanjref">'[7]Normal Calendar HDD Data'!#REF!</definedName>
    <definedName name="AAS" localSheetId="0">#REF!</definedName>
    <definedName name="AAS">#REF!</definedName>
    <definedName name="Account" localSheetId="0">[8]Source!#REF!</definedName>
    <definedName name="Account">[8]Source!#REF!</definedName>
    <definedName name="Account2" localSheetId="0">[8]Source!#REF!</definedName>
    <definedName name="Account2">[8]Source!#REF!</definedName>
    <definedName name="AccountDescr" localSheetId="0">[8]Source!#REF!</definedName>
    <definedName name="AccountDescr">[8]Source!#REF!</definedName>
    <definedName name="AccountDescr2" localSheetId="0">[8]Source!#REF!</definedName>
    <definedName name="AccountDescr2">[8]Source!#REF!</definedName>
    <definedName name="ACCRUEDATE" localSheetId="0">#REF!</definedName>
    <definedName name="ACCRUEDATE">#REF!</definedName>
    <definedName name="Activity" localSheetId="0">[8]Source!#REF!</definedName>
    <definedName name="Activity">[8]Source!#REF!</definedName>
    <definedName name="Activity2" localSheetId="0">[8]Source!#REF!</definedName>
    <definedName name="Activity2">[8]Source!#REF!</definedName>
    <definedName name="ActivityDescr" localSheetId="0">[8]Source!#REF!</definedName>
    <definedName name="ActivityDescr">[8]Source!#REF!</definedName>
    <definedName name="ActivityDescr2" localSheetId="0">[8]Source!#REF!</definedName>
    <definedName name="ActivityDescr2">[8]Source!#REF!</definedName>
    <definedName name="actual">[9]summary!$G$2:$G$3577</definedName>
    <definedName name="ACwvu.ANALYSIS._.1." localSheetId="0" hidden="1">#REF!</definedName>
    <definedName name="ACwvu.ANALYSIS._.1." hidden="1">#REF!</definedName>
    <definedName name="ACwvu.ANALYSIS._.2." localSheetId="0" hidden="1">#REF!</definedName>
    <definedName name="ACwvu.ANALYSIS._.2." hidden="1">#REF!</definedName>
    <definedName name="ACwvu.grid._.lines." localSheetId="0" hidden="1">[1]JE!#REF!</definedName>
    <definedName name="ACwvu.grid._.lines." hidden="1">[1]JE!#REF!</definedName>
    <definedName name="ACwvu.OPERATING._.EXPENSES." localSheetId="0" hidden="1">#REF!</definedName>
    <definedName name="ACwvu.OPERATING._.EXPENSES." hidden="1">#REF!</definedName>
    <definedName name="adaqsdasda">"VX0100"</definedName>
    <definedName name="adasd" localSheetId="0">#REF!</definedName>
    <definedName name="adasd">#REF!</definedName>
    <definedName name="adsadb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EL_1080" localSheetId="0">#REF!</definedName>
    <definedName name="AEL_1080">#REF!</definedName>
    <definedName name="AEL_1110" localSheetId="0">#REF!</definedName>
    <definedName name="AEL_1110">#REF!</definedName>
    <definedName name="AFD" localSheetId="0">#REF!</definedName>
    <definedName name="AFD">#REF!</definedName>
    <definedName name="Affiliate" localSheetId="0">[8]Source!#REF!</definedName>
    <definedName name="Affiliate">[8]Source!#REF!</definedName>
    <definedName name="Affiliate2" localSheetId="0">[8]Source!#REF!</definedName>
    <definedName name="Affiliate2">[8]Source!#REF!</definedName>
    <definedName name="AffiliateDescr" localSheetId="0">[8]Source!#REF!</definedName>
    <definedName name="AffiliateDescr">[8]Source!#REF!</definedName>
    <definedName name="AFTER_RESET2" comment="BLS- next-to-last stop after resetting tabs">'[10]inc - CF changes'!$H$6</definedName>
    <definedName name="AHCESS" localSheetId="0">#REF!</definedName>
    <definedName name="AHCESS">#REF!</definedName>
    <definedName name="ALL" localSheetId="0">#REF!</definedName>
    <definedName name="ALL">#REF!</definedName>
    <definedName name="amounts" localSheetId="0">#REF!</definedName>
    <definedName name="amounts">#REF!</definedName>
    <definedName name="AMRCE">[11]Amarillo!$A$13:$Z$38</definedName>
    <definedName name="AMTCE">[11]AMATrans!$A$13:$Z$29</definedName>
    <definedName name="ANALYSIS" localSheetId="0">#REF!</definedName>
    <definedName name="ANALYSIS">#REF!</definedName>
    <definedName name="ANSWER">#N/A</definedName>
    <definedName name="APN" localSheetId="0">#REF!</definedName>
    <definedName name="APN">#REF!</definedName>
    <definedName name="APP1_1" localSheetId="0">#REF!</definedName>
    <definedName name="APP1_1">#REF!</definedName>
    <definedName name="app1_2" localSheetId="0">#REF!</definedName>
    <definedName name="app1_2">#REF!</definedName>
    <definedName name="APP2A" localSheetId="0">#REF!</definedName>
    <definedName name="APP2A">#REF!</definedName>
    <definedName name="APP2B" localSheetId="0">#REF!</definedName>
    <definedName name="APP2B">#REF!</definedName>
    <definedName name="APP2C" localSheetId="0">#REF!</definedName>
    <definedName name="APP2C">#REF!</definedName>
    <definedName name="APP3A" localSheetId="0">#REF!</definedName>
    <definedName name="APP3A">#REF!</definedName>
    <definedName name="APP3B" localSheetId="0">#REF!</definedName>
    <definedName name="APP3B">#REF!</definedName>
    <definedName name="APP3C" localSheetId="0">#REF!</definedName>
    <definedName name="APP3C">#REF!</definedName>
    <definedName name="APPENDIX_3____C" localSheetId="0">#REF!</definedName>
    <definedName name="APPENDIX_3____C">#REF!</definedName>
    <definedName name="APTCE">[12]APT!$A$13:$Z$111</definedName>
    <definedName name="AS2DocOpenMode" hidden="1">"AS2DocumentEdit"</definedName>
    <definedName name="AS400TB" localSheetId="0">#REF!</definedName>
    <definedName name="AS400TB">#REF!</definedName>
    <definedName name="ASD" localSheetId="0">#REF!</definedName>
    <definedName name="ASD">#REF!</definedName>
    <definedName name="ASDGR" localSheetId="0">#REF!</definedName>
    <definedName name="ASDGR">#REF!</definedName>
    <definedName name="ATMOS_1080" localSheetId="0">#REF!</definedName>
    <definedName name="ATMOS_1080">#REF!</definedName>
    <definedName name="ATMOS_1110" localSheetId="0">#REF!</definedName>
    <definedName name="ATMOS_1110">#REF!</definedName>
    <definedName name="B" localSheetId="0">#REF!</definedName>
    <definedName name="B">#REF!</definedName>
    <definedName name="BALANCE" localSheetId="0">#REF!</definedName>
    <definedName name="BALANCE">#REF!</definedName>
    <definedName name="BALANCEDATE" localSheetId="0">#REF!</definedName>
    <definedName name="BALANCEDATE">#REF!</definedName>
    <definedName name="BalSt">[13]EssBalS!$A$4:$H$11</definedName>
    <definedName name="BARING" localSheetId="0">#REF!</definedName>
    <definedName name="BARING">#REF!</definedName>
    <definedName name="Base_Volume" localSheetId="0">#REF!</definedName>
    <definedName name="Base_Volume">#REF!</definedName>
    <definedName name="BBSS" localSheetId="0">#REF!</definedName>
    <definedName name="BBSS">#REF!</definedName>
    <definedName name="BOB">[2]Nonutility!$EK$604</definedName>
    <definedName name="BS" localSheetId="0">#REF!</definedName>
    <definedName name="BS">#REF!</definedName>
    <definedName name="bu">[14]Macros!$P$31:$Q$42</definedName>
    <definedName name="Buttress" localSheetId="0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C_" localSheetId="0">#REF!</definedName>
    <definedName name="C_">#REF!</definedName>
    <definedName name="CADSTD" localSheetId="0">#REF!</definedName>
    <definedName name="CADSTD">#REF!</definedName>
    <definedName name="CapAct">[13]CapBud!$A$40:$EA$44</definedName>
    <definedName name="CapBud">[13]CapBud!$A$20:$EA$38</definedName>
    <definedName name="CapCostTable">[15]TRIGGERS!$Q$9:$AO$129</definedName>
    <definedName name="CaseNo.">'[16]DATA INPUT'!$C$10</definedName>
    <definedName name="CASH1" localSheetId="0">#REF!</definedName>
    <definedName name="CASH1">#REF!</definedName>
    <definedName name="cash2" localSheetId="0">#REF!</definedName>
    <definedName name="cash2">#REF!</definedName>
    <definedName name="CIF" localSheetId="0">#REF!</definedName>
    <definedName name="CIF">#REF!</definedName>
    <definedName name="CK">'[17]Projection - ColKans'!$A$12:$K$47</definedName>
    <definedName name="CKCOpStat">[13]UtOpStat!$C$260:$T$273</definedName>
    <definedName name="CKVOpStat">[13]UtOpStat!$C$275:$T$282</definedName>
    <definedName name="CO" localSheetId="0">#REF!</definedName>
    <definedName name="CO">#REF!</definedName>
    <definedName name="CODE" localSheetId="0">#REF!</definedName>
    <definedName name="CODE">#REF!</definedName>
    <definedName name="COdogno" localSheetId="0" hidden="1">{#N/A,#N/A,FALSE,"Ix";#N/A,#N/A,FALSE,"BS";#N/A,#N/A,FALSE,"IS";#N/A,#N/A,FALSE,"IS_YTD";#N/A,#N/A,FALSE,"Nt1";#N/A,#N/A,FALSE,"Nt 2";#N/A,#N/A,FALSE,"Nt 3";#N/A,#N/A,FALSE,"Nt 4";#N/A,#N/A,FALSE,"Nt 4 summary"}</definedName>
    <definedName name="COdogno" hidden="1">{#N/A,#N/A,FALSE,"Ix";#N/A,#N/A,FALSE,"BS";#N/A,#N/A,FALSE,"IS";#N/A,#N/A,FALSE,"IS_YTD";#N/A,#N/A,FALSE,"Nt1";#N/A,#N/A,FALSE,"Nt 2";#N/A,#N/A,FALSE,"Nt 3";#N/A,#N/A,FALSE,"Nt 4";#N/A,#N/A,FALSE,"Nt 4 summary"}</definedName>
    <definedName name="ColoradoCE">[18]Colorado!$A$13:$Z$59</definedName>
    <definedName name="comment" localSheetId="0">#REF!</definedName>
    <definedName name="comment">#REF!</definedName>
    <definedName name="COMPANY">'[16]DATA INPUT'!$C$7</definedName>
    <definedName name="COMPANY_NAME_TO_PRINT_ON_CHECK">'[19]Drop Down Lists'!$A$2:$A$23</definedName>
    <definedName name="Completed" localSheetId="0">#REF!</definedName>
    <definedName name="Completed">#REF!</definedName>
    <definedName name="COPYFROM">[20]MAC!$A$7:$T$69</definedName>
    <definedName name="COPYTO">[20]MAC!$A$72:$T$134</definedName>
    <definedName name="COVER" localSheetId="0">#REF!</definedName>
    <definedName name="COVER">#REF!</definedName>
    <definedName name="COVERDATE" localSheetId="0">#REF!</definedName>
    <definedName name="COVERDATE">#REF!</definedName>
    <definedName name="csAllowDetailBudgeting">1</definedName>
    <definedName name="csAllowLocalConsolidation">1</definedName>
    <definedName name="csAppName">"BudgetWeb"</definedName>
    <definedName name="csDE_ExpensesALL_Dim01">"="</definedName>
    <definedName name="csDE_ExpensesALL_Dim02">"="</definedName>
    <definedName name="csDE_ExpensesALL_Dim03">"="</definedName>
    <definedName name="csDE_ExpensesALL_Dim04">"="</definedName>
    <definedName name="csDE_ExpensesALL_Dim05">"="</definedName>
    <definedName name="csDE_ExpensesALL_Dim07">"="</definedName>
    <definedName name="csDE_ExpensesALL_Dim08">"="</definedName>
    <definedName name="csDE_ExpensesALL_Dim09">"="</definedName>
    <definedName name="csDE_ExpensesALL_Dim10">"="</definedName>
    <definedName name="csDE_MarginsGGC_Dim01">"="</definedName>
    <definedName name="csDE_MarginsGGC_Dim02">"="</definedName>
    <definedName name="csDE_MarginsGGC_Dim03">"="</definedName>
    <definedName name="csDE_MarginsGGC_Dim04" localSheetId="0">#REF!</definedName>
    <definedName name="csDE_MarginsGGC_Dim04">#REF!</definedName>
    <definedName name="csDE_MarginsGGC_Dim05">"="</definedName>
    <definedName name="csDE_MarginsGGC_Dim06">"="</definedName>
    <definedName name="csDE_MarginsGGC_Dim07">"="</definedName>
    <definedName name="csDE_MarginsGGC_Dim08">"="</definedName>
    <definedName name="csDE_MarginsGGC_Dim09">"="</definedName>
    <definedName name="csDE_MarginsGGC_Dim10">"="</definedName>
    <definedName name="csDE_MarginsGGCAnchor" localSheetId="0">#REF!</definedName>
    <definedName name="csDE_MarginsGGCAnchor">#REF!</definedName>
    <definedName name="csDE_MarginsTXU_Dim01">"="</definedName>
    <definedName name="csDE_MarginsTXU_Dim02">"="</definedName>
    <definedName name="csDE_MarginsTXU_Dim03">"="</definedName>
    <definedName name="csDE_MarginsTXU_Dim04">"="</definedName>
    <definedName name="csDE_MarginsTXU_Dim06">"="</definedName>
    <definedName name="csDE_MarginsTXU_Dim08">"="</definedName>
    <definedName name="csDE_MarginsTXU_Dim09">"="</definedName>
    <definedName name="csDE_MarginsTXU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RRENT" localSheetId="0">#REF!</definedName>
    <definedName name="CURRENT">#REF!</definedName>
    <definedName name="CurrentColumnIndex">#REF!</definedName>
    <definedName name="CurrentColumnRowIndex">#REF!</definedName>
    <definedName name="CurrentRowLineItemIndex">#REF!</definedName>
    <definedName name="Customer_Charge" localSheetId="0">#REF!</definedName>
    <definedName name="Customer_Charge">#REF!</definedName>
    <definedName name="CustomerData_JurEight" localSheetId="0">'[21]Customer Data'!#REF!</definedName>
    <definedName name="CustomerData_JurEight">'[21]Customer Data'!#REF!</definedName>
    <definedName name="CustomerData_JurEleven" localSheetId="0">'[21]Customer Data'!#REF!</definedName>
    <definedName name="CustomerData_JurEleven">'[21]Customer Data'!#REF!</definedName>
    <definedName name="CustomerData_JurFive" localSheetId="0">'[21]Customer Data'!#REF!</definedName>
    <definedName name="CustomerData_JurFive">'[21]Customer Data'!#REF!</definedName>
    <definedName name="CustomerData_JurFour" localSheetId="0">'[21]Customer Data'!#REF!</definedName>
    <definedName name="CustomerData_JurFour">'[21]Customer Data'!#REF!</definedName>
    <definedName name="CustomerData_JurFourteen" localSheetId="0">'[21]Customer Data'!#REF!</definedName>
    <definedName name="CustomerData_JurFourteen">'[21]Customer Data'!#REF!</definedName>
    <definedName name="CustomerData_JurNine" localSheetId="0">'[21]Customer Data'!#REF!</definedName>
    <definedName name="CustomerData_JurNine">'[21]Customer Data'!#REF!</definedName>
    <definedName name="CustomerData_JurSeven" localSheetId="0">'[21]Customer Data'!#REF!</definedName>
    <definedName name="CustomerData_JurSeven">'[21]Customer Data'!#REF!</definedName>
    <definedName name="CustomerData_JurSix" localSheetId="0">'[21]Customer Data'!#REF!</definedName>
    <definedName name="CustomerData_JurSix">'[21]Customer Data'!#REF!</definedName>
    <definedName name="CustomerData_JurTen" localSheetId="0">'[21]Customer Data'!#REF!</definedName>
    <definedName name="CustomerData_JurTen">'[21]Customer Data'!#REF!</definedName>
    <definedName name="CustomerData_JurThirteen" localSheetId="0">'[21]Customer Data'!#REF!</definedName>
    <definedName name="CustomerData_JurThirteen">'[21]Customer Data'!#REF!</definedName>
    <definedName name="CustomerData_JurThree" localSheetId="0">'[21]Customer Data'!#REF!</definedName>
    <definedName name="CustomerData_JurThree">'[21]Customer Data'!#REF!</definedName>
    <definedName name="CustomerData_JurTwelve" localSheetId="0">'[21]Customer Data'!#REF!</definedName>
    <definedName name="CustomerData_JurTwelve">'[21]Customer Data'!#REF!</definedName>
    <definedName name="CustomerData_JurTwo" localSheetId="0">'[21]Customer Data'!#REF!</definedName>
    <definedName name="CustomerData_JurTwo">'[21]Customer Data'!#REF!</definedName>
    <definedName name="CWCRequirement" localSheetId="0">#REF!</definedName>
    <definedName name="CWCRequirement">#REF!</definedName>
    <definedName name="cy_act" localSheetId="0">#REF!</definedName>
    <definedName name="cy_act">#REF!</definedName>
    <definedName name="cy_bud" localSheetId="0">#REF!</definedName>
    <definedName name="cy_bud">#REF!</definedName>
    <definedName name="cy_v_bud" localSheetId="0">#REF!</definedName>
    <definedName name="cy_v_bud">#REF!</definedName>
    <definedName name="cy_v_py" localSheetId="0">#REF!</definedName>
    <definedName name="cy_v_py">#REF!</definedName>
    <definedName name="cyact" localSheetId="0">[22]Graph!#REF!</definedName>
    <definedName name="cyact">[22]Graph!#REF!</definedName>
    <definedName name="cybud" localSheetId="0">[22]Graph!#REF!</definedName>
    <definedName name="cybud">[22]Graph!#REF!</definedName>
    <definedName name="D" localSheetId="0">#REF!</definedName>
    <definedName name="D">#REF!</definedName>
    <definedName name="DACQ" localSheetId="0">#REF!</definedName>
    <definedName name="DACQ">#REF!</definedName>
    <definedName name="DalhCE">[11]Dalhart!$A$13:$Z$38</definedName>
    <definedName name="Data" localSheetId="0">#REF!</definedName>
    <definedName name="Data">#REF!</definedName>
    <definedName name="Data2">[23]Data!$A$1:$H$74</definedName>
    <definedName name="data3">[23]Sheet3!$A$1:$AY$8</definedName>
    <definedName name="_xlnm.Database" localSheetId="0">#REF!</definedName>
    <definedName name="_xlnm.Database">#REF!</definedName>
    <definedName name="DatabaseActivity" localSheetId="0">#REF!</definedName>
    <definedName name="DatabaseActivity">#REF!</definedName>
    <definedName name="DatabaseBalances" localSheetId="0">#REF!</definedName>
    <definedName name="DatabaseBalances">#REF!</definedName>
    <definedName name="Date" localSheetId="0">#REF!</definedName>
    <definedName name="Date">#REF!</definedName>
    <definedName name="Date1" localSheetId="0">#REF!</definedName>
    <definedName name="Date1">#REF!</definedName>
    <definedName name="DEPOSIT" localSheetId="0">#REF!</definedName>
    <definedName name="DEPOSIT">#REF!</definedName>
    <definedName name="DEPOSITS" localSheetId="0">#REF!</definedName>
    <definedName name="DEPOSITS">#REF!</definedName>
    <definedName name="DeptDescr" localSheetId="0">[8]Source!#REF!</definedName>
    <definedName name="DeptDescr">[8]Source!#REF!</definedName>
    <definedName name="DeptDescr2" localSheetId="0">[8]Source!#REF!</definedName>
    <definedName name="DeptDescr2">[8]Source!#REF!</definedName>
    <definedName name="DeptID" localSheetId="0">[8]Source!#REF!</definedName>
    <definedName name="DeptID">[8]Source!#REF!</definedName>
    <definedName name="DeptID2" localSheetId="0">[8]Source!#REF!</definedName>
    <definedName name="DeptID2">[8]Source!#REF!</definedName>
    <definedName name="DFSD" localSheetId="0" hidden="1">{#N/A,#N/A,FALSE,"Summary";#N/A,#N/A,FALSE,"Cust Sales Purchase Volumes";#N/A,#N/A,FALSE,"Gas Sales Rev";#N/A,#N/A,FALSE,"Rev-Rel Taxes";#N/A,#N/A,FALSE,"LUG";#N/A,#N/A,FALSE,"Gas Purch Expense"}</definedName>
    <definedName name="DFSD" hidden="1">{#N/A,#N/A,FALSE,"Summary";#N/A,#N/A,FALSE,"Cust Sales Purchase Volumes";#N/A,#N/A,FALSE,"Gas Sales Rev";#N/A,#N/A,FALSE,"Rev-Rel Taxes";#N/A,#N/A,FALSE,"LUG";#N/A,#N/A,FALSE,"Gas Purch Expense"}</definedName>
    <definedName name="DirAPT">[24]BilledToAPT!$A$154:$O$154</definedName>
    <definedName name="DSD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V_DebtPctList">[15]TRIGGERS!$AR$18:$AR$25</definedName>
    <definedName name="DV_DebtPctTable">[15]TRIGGERS!$AR$18:$AS$25</definedName>
    <definedName name="DV_DebtRateList">[15]TRIGGERS!$AR$9:$AR$15</definedName>
    <definedName name="DV_DebtRateTable">[15]TRIGGERS!$AR$9:$AS$15</definedName>
    <definedName name="EC" localSheetId="0">[8]Source!#REF!</definedName>
    <definedName name="EC">[8]Source!#REF!</definedName>
    <definedName name="ECDescr" localSheetId="0">[8]Source!#REF!</definedName>
    <definedName name="ECDescr">[8]Source!#REF!</definedName>
    <definedName name="ECDescr2" localSheetId="0">[8]Source!#REF!</definedName>
    <definedName name="ECDescr2">[8]Source!#REF!</definedName>
    <definedName name="ECID" localSheetId="0">[8]Source!#REF!</definedName>
    <definedName name="ECID">[8]Source!#REF!</definedName>
    <definedName name="Eight" localSheetId="0">'[7]Jurisdiction Input'!#REF!</definedName>
    <definedName name="Eight">'[7]Jurisdiction Input'!#REF!</definedName>
    <definedName name="Elapsed" localSheetId="0">#REF!</definedName>
    <definedName name="Elapsed">#REF!</definedName>
    <definedName name="Eleven" localSheetId="0">'[7]Jurisdiction Input'!#REF!</definedName>
    <definedName name="Eleven">'[7]Jurisdiction Input'!#REF!</definedName>
    <definedName name="EPSData">[25]EssEPS!$A$8:$CJ$45</definedName>
    <definedName name="EQ_Change">'[20]CASH FLOW &amp; INTEREST'!$393:$393</definedName>
    <definedName name="EXPENDITURE_TYPE_LIST">'[19]Drop Down Lists'!$G$3:$G$13</definedName>
    <definedName name="EXPENSES" localSheetId="0">#REF!</definedName>
    <definedName name="EXPENSES">#REF!</definedName>
    <definedName name="f" localSheetId="0">#REF!</definedName>
    <definedName name="f">#REF!</definedName>
    <definedName name="FAIBF" localSheetId="0">#REF!</definedName>
    <definedName name="FAIBF">#REF!</definedName>
    <definedName name="fee" localSheetId="0">#REF!</definedName>
    <definedName name="fee">#REF!</definedName>
    <definedName name="FIND">[2]Nonutility!$R$189</definedName>
    <definedName name="FIRST_SEMETRE" localSheetId="0">#REF!</definedName>
    <definedName name="FIRST_SEMETRE">#REF!</definedName>
    <definedName name="FIT_RATE">[2]Nonutility!$EB$597</definedName>
    <definedName name="Five" localSheetId="0">'[7]Jurisdiction Input'!#REF!</definedName>
    <definedName name="Five">'[7]Jurisdiction Input'!#REF!</definedName>
    <definedName name="Four" localSheetId="0">'[7]Jurisdiction Input'!#REF!</definedName>
    <definedName name="Four">'[7]Jurisdiction Input'!#REF!</definedName>
    <definedName name="Fourteen" localSheetId="0">'[7]Jurisdiction Input'!#REF!</definedName>
    <definedName name="Fourteen">'[7]Jurisdiction Input'!#REF!</definedName>
    <definedName name="frfr" localSheetId="0">#REF!</definedName>
    <definedName name="frfr">#REF!</definedName>
    <definedName name="FrSaCE">[11]FritzSand!$A$13:$Z$29</definedName>
    <definedName name="FSGRegionAmounts">#REF!</definedName>
    <definedName name="FSGRegionColumnHeading1">#REF!</definedName>
    <definedName name="FSGRegionColumnHeading2">#REF!</definedName>
    <definedName name="FSGRegionColumnHeading3">#REF!</definedName>
    <definedName name="FSGRegionColumnHeading4">#REF!</definedName>
    <definedName name="FSGRegionColumnHeading5">#REF!</definedName>
    <definedName name="FSGRegionLineItems">#REF!</definedName>
    <definedName name="FSGRegionReportHeading">#REF!</definedName>
    <definedName name="FSGRegionReportTitle">#REF!</definedName>
    <definedName name="FY" localSheetId="0">#REF!</definedName>
    <definedName name="FY">#REF!</definedName>
    <definedName name="FY10DATA">#REF!</definedName>
    <definedName name="G" localSheetId="0">#REF!</definedName>
    <definedName name="G">#REF!</definedName>
    <definedName name="Gas_Cost_Rate" localSheetId="0">#REF!</definedName>
    <definedName name="Gas_Cost_Rate">#REF!</definedName>
    <definedName name="GECE">[26]Georgia!$A$13:$Z$51</definedName>
    <definedName name="GOEXP">'[16]DATA INPUT'!$C$59</definedName>
    <definedName name="GOPLANT">'[16]DATA INPUT'!$C$55</definedName>
    <definedName name="GOTOMENU" localSheetId="0">#REF!</definedName>
    <definedName name="GOTOMENU">#REF!</definedName>
    <definedName name="gsgd2" localSheetId="0">#REF!</definedName>
    <definedName name="gsgd2">#REF!</definedName>
    <definedName name="HDDVarM">[27]EssBalS!$A$97:$B$105</definedName>
    <definedName name="HDDVarY">[27]EssBalS!$D$97:$E$105</definedName>
    <definedName name="HERE" localSheetId="0">#REF!</definedName>
    <definedName name="HERE">#REF!</definedName>
    <definedName name="HERE1" localSheetId="0">#REF!</definedName>
    <definedName name="HERE1">#REF!</definedName>
    <definedName name="HERE2" localSheetId="0">[4]Yield!#REF!</definedName>
    <definedName name="HERE2">[4]Yield!#REF!</definedName>
    <definedName name="HERE3" localSheetId="0">#REF!</definedName>
    <definedName name="HERE3">#REF!</definedName>
    <definedName name="HERE4" localSheetId="0">#REF!</definedName>
    <definedName name="HERE4">#REF!</definedName>
    <definedName name="HERE5" localSheetId="0">#REF!</definedName>
    <definedName name="HERE5">#REF!</definedName>
    <definedName name="HERE6" localSheetId="0">#REF!</definedName>
    <definedName name="HERE6">#REF!</definedName>
    <definedName name="HERE7" localSheetId="0">#REF!</definedName>
    <definedName name="HERE7">#REF!</definedName>
    <definedName name="IACE">[26]Iowa!$A$13:$Z$37</definedName>
    <definedName name="IAF" localSheetId="0">'[28]OVAL&amp;S.WK1'!#REF!</definedName>
    <definedName name="IAF">'[28]OVAL&amp;S.WK1'!#REF!</definedName>
    <definedName name="IBNRSLOSS" localSheetId="0">#REF!</definedName>
    <definedName name="IBNRSLOSS">#REF!</definedName>
    <definedName name="II">[2]Nonutility!$AB$246</definedName>
    <definedName name="IIC">[2]Nonutility!$AI$351</definedName>
    <definedName name="III">[2]Nonutility!$BI$420</definedName>
    <definedName name="IIIA_BORD">[2]Nonutility!$BQ$437</definedName>
    <definedName name="IIIPAGE_1">[2]Nonutility!$BI$427:$BO$464</definedName>
    <definedName name="IIIPAGE_2">[2]Nonutility!$BI$467:$BO$501</definedName>
    <definedName name="IIIPAGE_2A">[2]Nonutility!$BI$503:$BO$525</definedName>
    <definedName name="IIIPAGE_3">[2]Nonutility!$BR$427:$BW$467</definedName>
    <definedName name="IIIPAGE_3A">[2]Nonutility!$BR$471:$BV$508</definedName>
    <definedName name="IIIPAGE_4">[2]Nonutility!$BY$427:$CD$467</definedName>
    <definedName name="IIIPAGE_4A">[2]Nonutility!$BY$471:$CC$508</definedName>
    <definedName name="IIIPAGE_5">[2]Nonutility!$CF$427:$CK$467</definedName>
    <definedName name="IIIPAGE_5A">[2]Nonutility!$CF$471:$CJ$508</definedName>
    <definedName name="IIIPAGE_6">[2]Nonutility!$CM$427:$CR$467</definedName>
    <definedName name="IIIPAGE_6A">[2]Nonutility!$CM$471:$CQ$508</definedName>
    <definedName name="IIPAGE_1">[2]Nonutility!$AC$253:$AH$299</definedName>
    <definedName name="IIPAGE_1A">[2]Nonutility!$AC$302:$AJ$349</definedName>
    <definedName name="IIPAGE_2">[2]Nonutility!$AC$352:$AH$387</definedName>
    <definedName name="IIPAGE_2A">[2]Nonutility!$AC$393:$AH$420</definedName>
    <definedName name="IIPAGEENG">[2]Nonutility!$AI$352:$AN$391</definedName>
    <definedName name="IIPAGEGGC">[2]Nonutility!$AO$352:$AT$391</definedName>
    <definedName name="IIPAGETLA">[2]Nonutility!$AU$352:$AZ$391</definedName>
    <definedName name="IIPAGEWKG">[2]Nonutility!$BA$352:$BF$391</definedName>
    <definedName name="ILCE">[26]Illinois!$A$13:$Z$37</definedName>
    <definedName name="ImportedData" localSheetId="0">'[29]AA 9240 04070 Oct03-Mar06'!#REF!</definedName>
    <definedName name="ImportedData">'[29]AA 9240 04070 Oct03-Mar06'!#REF!</definedName>
    <definedName name="INCOME" localSheetId="0">#REF!</definedName>
    <definedName name="INCOME">#REF!</definedName>
    <definedName name="INCOMEDATE" localSheetId="0">#REF!</definedName>
    <definedName name="INCOMEDATE">#REF!</definedName>
    <definedName name="IncStatData" localSheetId="0">#REF!</definedName>
    <definedName name="IncStatData">#REF!</definedName>
    <definedName name="INDEX" localSheetId="0">#REF!</definedName>
    <definedName name="INDEX">#REF!</definedName>
    <definedName name="INFO" localSheetId="0">#REF!</definedName>
    <definedName name="INFO">#REF!</definedName>
    <definedName name="inrease_vols" localSheetId="0">#REF!,#REF!,#REF!,#REF!,#REF!,#REF!,#REF!</definedName>
    <definedName name="inrease_vols">#REF!,#REF!,#REF!,#REF!,#REF!,#REF!,#REF!</definedName>
    <definedName name="INVEST" localSheetId="0">#REF!</definedName>
    <definedName name="INVEST">#REF!</definedName>
    <definedName name="IPAGE_1">[2]Nonutility!$B$1:$F$49</definedName>
    <definedName name="IPAGE_1A">[2]Nonutility!$B$51:$F$93</definedName>
    <definedName name="IPAGE_1B">[2]Nonutility!$B$95:$F$146</definedName>
    <definedName name="IPAGE_2">[2]Nonutility!$H$1:$N$49</definedName>
    <definedName name="IPAGE_3">[2]Nonutility!$O$1:$S$49</definedName>
    <definedName name="IPAGE_4">[2]Nonutility!$T$1:$X$49</definedName>
    <definedName name="IPAGE_5">[2]Nonutility!$B$152:$F$199</definedName>
    <definedName name="IPAGE_5A">[2]Nonutility!$B$203:$F$239</definedName>
    <definedName name="IPAGE_6">[2]Nonutility!$H$152:$M$199</definedName>
    <definedName name="IPAGE_7">[2]Nonutility!$N$152:$S$199</definedName>
    <definedName name="IPAGE_8">[2]Nonutility!$T$152:$X$199</definedName>
    <definedName name="IrrCE">[11]Irrigation!$A$13:$Z$29</definedName>
    <definedName name="ISMtd">'[30]IncStmt-MTD'!$A$14:$L$44</definedName>
    <definedName name="ISYtd">'[30]IncStmt-YTD'!$A$14:$L$44</definedName>
    <definedName name="IV">[2]Nonutility!$CT$539</definedName>
    <definedName name="IVPAGE_1">[2]Nonutility!$CT$543:$CY$571</definedName>
    <definedName name="JOURNAL" localSheetId="0">#REF!</definedName>
    <definedName name="JOURNAL">#REF!</definedName>
    <definedName name="JURISDICTION">'[16]DATA INPUT'!$C$8</definedName>
    <definedName name="KansasCE">[18]Kansas!$A$13:$Z$43</definedName>
    <definedName name="KeyControlFigure" localSheetId="0">#REF!</definedName>
    <definedName name="KeyControlFigure">#REF!</definedName>
    <definedName name="KY">'[31]Projection - Kentucky'!$A$12:$K$47</definedName>
    <definedName name="KYCE">[26]Kentucky!$A$13:$Z$57</definedName>
    <definedName name="KYCOpStat">[13]UtOpStat!$C$174:$T$187</definedName>
    <definedName name="KYVOpStat">[13]UtOpStat!$C$189:$T$196</definedName>
    <definedName name="LA">'[32]Projection - Louisiana'!$A$12:$K$47</definedName>
    <definedName name="LCFPD" localSheetId="0">#REF!</definedName>
    <definedName name="LCFPD">#REF!</definedName>
    <definedName name="LGCOpStat">[13]UtOpStat!$C$52:$T$58</definedName>
    <definedName name="LGS">[15]LGS!$M$97</definedName>
    <definedName name="LGSCE">[33]LGS!$A$13:$Z$66</definedName>
    <definedName name="LGVOpStat">[13]UtOpStat!$C$60:$T$67</definedName>
    <definedName name="LIFECESS" localSheetId="0">#REF!</definedName>
    <definedName name="LIFECESS">#REF!</definedName>
    <definedName name="LIFEDAC" localSheetId="0">#REF!</definedName>
    <definedName name="LIFEDAC">#REF!</definedName>
    <definedName name="Location" localSheetId="0">[8]Source!#REF!</definedName>
    <definedName name="Location">[8]Source!#REF!</definedName>
    <definedName name="Location2" localSheetId="0">[8]Source!#REF!</definedName>
    <definedName name="Location2">[8]Source!#REF!</definedName>
    <definedName name="LocationDescr" localSheetId="0">[8]Source!#REF!</definedName>
    <definedName name="LocationDescr">[8]Source!#REF!</definedName>
    <definedName name="LocationDescr2" localSheetId="0">[8]Source!#REF!</definedName>
    <definedName name="LocationDescr2">[8]Source!#REF!</definedName>
    <definedName name="LOSSES" localSheetId="0">#REF!</definedName>
    <definedName name="LOSSES">#REF!</definedName>
    <definedName name="LSGD" localSheetId="0">#REF!</definedName>
    <definedName name="LSGD">#REF!</definedName>
    <definedName name="lu_bu" localSheetId="0">#REF!</definedName>
    <definedName name="lu_bu">#REF!</definedName>
    <definedName name="LubCE">[11]Lubbock!$A$13:$Z$38</definedName>
    <definedName name="LVSCE">[11]LVS!$A$13:$Z$29</definedName>
    <definedName name="LYN" localSheetId="0">#REF!</definedName>
    <definedName name="LYN">#REF!</definedName>
    <definedName name="lyne" localSheetId="0">#REF!</definedName>
    <definedName name="lyne">#REF!</definedName>
    <definedName name="MACROS">[2]Nonutility!$FB$692</definedName>
    <definedName name="Main_menu" localSheetId="0">#REF!</definedName>
    <definedName name="Main_menu">#REF!</definedName>
    <definedName name="MAINMENU" localSheetId="0">[4]Yield!#REF!</definedName>
    <definedName name="MAINMENU">[4]Yield!#REF!</definedName>
    <definedName name="MAR" localSheetId="0">#REF!</definedName>
    <definedName name="MAR">#REF!</definedName>
    <definedName name="MARGIN" localSheetId="0">#REF!</definedName>
    <definedName name="MARGIN">#REF!</definedName>
    <definedName name="Margin_Rates" localSheetId="0">#REF!</definedName>
    <definedName name="Margin_Rates">#REF!</definedName>
    <definedName name="MaterialsSupplies13monthAverage" localSheetId="0">#REF!</definedName>
    <definedName name="MaterialsSupplies13monthAverage">#REF!</definedName>
    <definedName name="MaterialsSuppliesDec31" localSheetId="0">#REF!</definedName>
    <definedName name="MaterialsSuppliesDec31">#REF!</definedName>
    <definedName name="MD">'[34]Projection - MidStates'!$A$12:$K$47</definedName>
    <definedName name="MDCOpStat">[13]UtOpStat!$C$224:$T$230</definedName>
    <definedName name="MDVOpStat">[13]UtOpStat!$C$232:$T$239</definedName>
    <definedName name="MENU">#N/A</definedName>
    <definedName name="MenuInsertColumnValues">#REF!</definedName>
    <definedName name="MenuInsertRowValues">#REF!</definedName>
    <definedName name="Method">#REF!</definedName>
    <definedName name="MGOAPTAct">'[35]A-MGO-APT'!$B$8:$O$80</definedName>
    <definedName name="MGOAPTBud">'[35]B-MGO-APT'!$B$8:$O$80</definedName>
    <definedName name="misc" localSheetId="0">#REF!</definedName>
    <definedName name="misc">#REF!</definedName>
    <definedName name="mo">[9]summary!$A$2:$A$3577</definedName>
    <definedName name="MOCKCE">[18]CKMO!$A$13:$Z$29</definedName>
    <definedName name="MOMDCE">[26]MDMO!$A$13:$Z$37</definedName>
    <definedName name="MONTH" localSheetId="0">#REF!</definedName>
    <definedName name="MONTH">#REF!</definedName>
    <definedName name="Month1">[36]Menu!$B$4</definedName>
    <definedName name="Month10">[36]Menu!$B$13</definedName>
    <definedName name="Month11">[36]Menu!$B$14</definedName>
    <definedName name="Month2">[36]Menu!$B$5</definedName>
    <definedName name="Month3">[36]Menu!$B$6</definedName>
    <definedName name="Month4">[36]Menu!$B$7</definedName>
    <definedName name="Month5">[36]Menu!$B$8</definedName>
    <definedName name="Month6">[36]Menu!$B$9</definedName>
    <definedName name="Month7">[36]Menu!$B$10</definedName>
    <definedName name="Month8">[36]Menu!$B$11</definedName>
    <definedName name="Month9">[36]Menu!$B$12</definedName>
    <definedName name="MONTHNUM">#N/A</definedName>
    <definedName name="MRCESS" localSheetId="0">#REF!</definedName>
    <definedName name="MRCESS">#REF!</definedName>
    <definedName name="MS">'[37]Projection - Mississippi'!$A$12:$K$47</definedName>
    <definedName name="MSCOpStat">[13]UtOpStat!$C$310:$T$316</definedName>
    <definedName name="MSPCE">[38]Mississippi!$A$13:$Z$52</definedName>
    <definedName name="MSVOpStat">[13]UtOpStat!$C$318:$T$325</definedName>
    <definedName name="MTCOpStat">[13]UtOpStat!$C$350:$T$359</definedName>
    <definedName name="MTVOpStat">[13]UtOpStat!$C$361:$T$368</definedName>
    <definedName name="MTX">'[39]Projection - MTX'!$A$12:$K$47</definedName>
    <definedName name="MTXCE">[40]MTX!$A$13:$AA$103</definedName>
    <definedName name="NBHDD_J2" localSheetId="0">'[7]Normal Billed HDD Data'!#REF!</definedName>
    <definedName name="NBHDD_J2">'[7]Normal Billed HDD Data'!#REF!</definedName>
    <definedName name="NBHDD_J3" localSheetId="0">'[7]Normal Billed HDD Data'!#REF!</definedName>
    <definedName name="NBHDD_J3">'[7]Normal Billed HDD Data'!#REF!</definedName>
    <definedName name="NBHDD_J4" localSheetId="0">'[7]Normal Billed HDD Data'!#REF!</definedName>
    <definedName name="NBHDD_J4">'[7]Normal Billed HDD Data'!#REF!</definedName>
    <definedName name="NBHDD_J5" localSheetId="0">'[7]Normal Billed HDD Data'!#REF!</definedName>
    <definedName name="NBHDD_J5">'[7]Normal Billed HDD Data'!#REF!</definedName>
    <definedName name="NBHDD_J6" localSheetId="0">'[7]Normal Billed HDD Data'!#REF!</definedName>
    <definedName name="NBHDD_J6">'[7]Normal Billed HDD Data'!#REF!</definedName>
    <definedName name="NBHDD_J7" localSheetId="0">'[7]Normal Billed HDD Data'!#REF!</definedName>
    <definedName name="NBHDD_J7">'[7]Normal Billed HDD Data'!#REF!</definedName>
    <definedName name="Nine" localSheetId="0">'[7]Jurisdiction Input'!#REF!</definedName>
    <definedName name="Nine">'[7]Jurisdiction Input'!#REF!</definedName>
    <definedName name="njref" localSheetId="0">'[7]Normal Calendar HDD Data'!#REF!</definedName>
    <definedName name="njref">'[7]Normal Calendar HDD Data'!#REF!</definedName>
    <definedName name="NonregCE">[41]Nonreg!$A$13:$Z$82</definedName>
    <definedName name="Normal_Degree_Days" localSheetId="0">#REF!</definedName>
    <definedName name="Normal_Degree_Days">#REF!</definedName>
    <definedName name="NOTES1" localSheetId="0">#REF!</definedName>
    <definedName name="NOTES1">#REF!</definedName>
    <definedName name="NOTES2" localSheetId="0">#REF!</definedName>
    <definedName name="NOTES2">#REF!</definedName>
    <definedName name="NOTES3" localSheetId="0">#REF!</definedName>
    <definedName name="NOTES3">#REF!</definedName>
    <definedName name="NumberOfColumnHeadingLines">#REF!</definedName>
    <definedName name="NvsASD">"V1999-12-31"</definedName>
    <definedName name="NvsAutoDrillOk">"VY"</definedName>
    <definedName name="NvsElapsedTime">0.0000241898087551817</definedName>
    <definedName name="NvsEndTime">36692.3031251157</definedName>
    <definedName name="NvsInstLang">"VENG"</definedName>
    <definedName name="NvsInstSpec">"%,FTU_3D_TOWN,V850,FTU_3D_TOWN_TYPE,VSYS"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"%,X,RZT.ACCOUNT.nPlosion,CZF.."</definedName>
    <definedName name="NvsPanelBusUnit">"V"</definedName>
    <definedName name="NvsPanelEffdt">"V1998-12-31"</definedName>
    <definedName name="NvsPanelSetid">"VSHARE"</definedName>
    <definedName name="NvsParentRef">[42]Sheet1!$T$303</definedName>
    <definedName name="NvsReqBU">"VLSGD"</definedName>
    <definedName name="NvsReqBUOnly">"VY"</definedName>
    <definedName name="NvsTransLed">"VN"</definedName>
    <definedName name="NvsTreeASD">"V1999-12-31"</definedName>
    <definedName name="NvsValTbl.ACCOUNT">"GL_ACCOUNT_TBL"</definedName>
    <definedName name="NvsValTbl.AFFILIATE">"AFFILIATE_VW"</definedName>
    <definedName name="NvsValTbl.BUSINESS_UNIT">"BUS_UNIT_TBL_FS"</definedName>
    <definedName name="NvsValTbl.CURRENCY_CD">"CURRENCY_CD_TBL"</definedName>
    <definedName name="NvsValTbl.DEPTID">"DEPARTMENT_TBL"</definedName>
    <definedName name="NvsValTbl.TU_EC">"TU_EC_TBL"</definedName>
    <definedName name="NvsValTbl.TU_LOCATION">"TU_LOC_TBL"</definedName>
    <definedName name="OK" localSheetId="0">#REF!</definedName>
    <definedName name="OK">#REF!</definedName>
    <definedName name="OMAPTAct">'[35]A-OM-APT'!$B$8:$O$35</definedName>
    <definedName name="OMAPTBud">'[35]B-OM-APT'!$B$8:$O$35</definedName>
    <definedName name="OMData">[30]Essbase!$A$28:$BD$48</definedName>
    <definedName name="OMLGSBud" localSheetId="0">#REF!</definedName>
    <definedName name="OMLGSBud">#REF!</definedName>
    <definedName name="OMTLABud" localSheetId="0">#REF!</definedName>
    <definedName name="OMTLABud">#REF!</definedName>
    <definedName name="OMValidate">[20]BU_Proj!$A$140:$A$161</definedName>
    <definedName name="One">'[7]Jurisdiction Input'!$B$5</definedName>
    <definedName name="OSLRYR" localSheetId="0">#REF!</definedName>
    <definedName name="OSLRYR">#REF!</definedName>
    <definedName name="PAGE_1">#N/A</definedName>
    <definedName name="PAGE_10">#N/A</definedName>
    <definedName name="PAGE_11">#N/A</definedName>
    <definedName name="PAGE_12">#N/A</definedName>
    <definedName name="PAGE_13">#N/A</definedName>
    <definedName name="PAGE_2">#N/A</definedName>
    <definedName name="PAGE_3">#N/A</definedName>
    <definedName name="PAGE_4">#N/A</definedName>
    <definedName name="PAGE_5">#N/A</definedName>
    <definedName name="PAGE_6">#N/A</definedName>
    <definedName name="PAGE_7">#N/A</definedName>
    <definedName name="PAGE_8">#N/A</definedName>
    <definedName name="PAGE_9">#N/A</definedName>
    <definedName name="PAGE1" localSheetId="0">#REF!</definedName>
    <definedName name="PAGE1">#REF!</definedName>
    <definedName name="PAGE6" localSheetId="0">[43]SCH1UW!#REF!</definedName>
    <definedName name="PAGE6">[43]SCH1UW!#REF!</definedName>
    <definedName name="PAGE6A" localSheetId="0">[43]SCH1UW!#REF!</definedName>
    <definedName name="PAGE6A">[43]SCH1UW!#REF!</definedName>
    <definedName name="PAGE6B" localSheetId="0">[43]SCH1UW!#REF!</definedName>
    <definedName name="PAGE6B">[43]SCH1UW!#REF!</definedName>
    <definedName name="PAID_LOSSES" localSheetId="0">#REF!</definedName>
    <definedName name="PAID_LOSSES">#REF!</definedName>
    <definedName name="PARIBAS" localSheetId="0">#REF!</definedName>
    <definedName name="PARIBAS">#REF!</definedName>
    <definedName name="pd">[44]Macro!$J$1:$K$24</definedName>
    <definedName name="PED" localSheetId="0">#REF!</definedName>
    <definedName name="PED">#REF!</definedName>
    <definedName name="Period" localSheetId="0">#REF!</definedName>
    <definedName name="Period">#REF!</definedName>
    <definedName name="PL" localSheetId="0">#REF!</definedName>
    <definedName name="PL">#REF!</definedName>
    <definedName name="PORTFOLIO" localSheetId="0">#REF!</definedName>
    <definedName name="PORTFOLIO">#REF!</definedName>
    <definedName name="PORTFOLIODATE" localSheetId="0">#REF!</definedName>
    <definedName name="PORTFOLIODATE">#REF!</definedName>
    <definedName name="ppdoo" localSheetId="0" hidden="1">{#N/A,#N/A,FALSE,"COVER.XLS";#N/A,#N/A,FALSE,"STDBS.XLS";#N/A,#N/A,FALSE,"STDPL.XLS";#N/A,#N/A,FALSE,"NOTES.XLS"}</definedName>
    <definedName name="ppdoo" hidden="1">{#N/A,#N/A,FALSE,"COVER.XLS";#N/A,#N/A,FALSE,"STDBS.XLS";#N/A,#N/A,FALSE,"STDPL.XLS";#N/A,#N/A,FALSE,"NOTES.XLS"}</definedName>
    <definedName name="PREPAREDDATE" localSheetId="0">#REF!</definedName>
    <definedName name="PREPAREDDATE">#REF!</definedName>
    <definedName name="Prepayments13monthAverage" localSheetId="0">#REF!</definedName>
    <definedName name="Prepayments13monthAverage">#REF!</definedName>
    <definedName name="PrepaymentsDec31" localSheetId="0">#REF!</definedName>
    <definedName name="PrepaymentsDec31">#REF!</definedName>
    <definedName name="print" localSheetId="0">#REF!</definedName>
    <definedName name="print">#REF!</definedName>
    <definedName name="_xlnm.Print_Area" localSheetId="0">NOL!$A$1:$U$42</definedName>
    <definedName name="_xlnm.Print_Area">#REF!</definedName>
    <definedName name="Print_Area_MI">'[45]Short Summary'!$A$7:$E$64</definedName>
    <definedName name="Print_Area_MIa">'[45]Short Summary'!$A$7:$E$64</definedName>
    <definedName name="_xlnm.Print_Titles">#REF!</definedName>
    <definedName name="Print_Titles_MI" localSheetId="0">#REF!</definedName>
    <definedName name="Print_Titles_MI">#REF!</definedName>
    <definedName name="PRINT_TRAN">#N/A</definedName>
    <definedName name="print1" localSheetId="0">#REF!</definedName>
    <definedName name="print1">#REF!</definedName>
    <definedName name="PRINT2" localSheetId="0">[1]SCHED!#REF!</definedName>
    <definedName name="PRINT2">[1]SCHED!#REF!</definedName>
    <definedName name="PRINTMENU" localSheetId="0">#REF!</definedName>
    <definedName name="PRINTMENU">#REF!</definedName>
    <definedName name="PROP" localSheetId="0">#REF!</definedName>
    <definedName name="PROP">#REF!</definedName>
    <definedName name="py_act" localSheetId="0">#REF!</definedName>
    <definedName name="py_act">#REF!</definedName>
    <definedName name="pyact" localSheetId="0">[22]Graph!#REF!</definedName>
    <definedName name="pyact">[22]Graph!#REF!</definedName>
    <definedName name="Q" localSheetId="0">#REF!</definedName>
    <definedName name="Q">#REF!</definedName>
    <definedName name="qqewwe">0.0127199074049713</definedName>
    <definedName name="qweqw" localSheetId="0">#REF!</definedName>
    <definedName name="qweqw">#REF!</definedName>
    <definedName name="qweqwe">36567.80364375</definedName>
    <definedName name="qwerqerfqef">"V1999-12-31"</definedName>
    <definedName name="qwerqwe">"VN"</definedName>
    <definedName name="Rate_Div">[46]Index!$A$2:$A$48</definedName>
    <definedName name="RATIOS" localSheetId="0">#REF!</definedName>
    <definedName name="RATIOS">#REF!</definedName>
    <definedName name="RECON" localSheetId="0">#REF!</definedName>
    <definedName name="RECON">#REF!</definedName>
    <definedName name="REPORTDATE" localSheetId="0">#REF!</definedName>
    <definedName name="REPORTDATE">#REF!</definedName>
    <definedName name="RID" localSheetId="0">#REF!</definedName>
    <definedName name="RID">#REF!</definedName>
    <definedName name="RJ" localSheetId="0">#REF!</definedName>
    <definedName name="RJ">#REF!</definedName>
    <definedName name="ROEXP">'[16]DATA INPUT'!$C$77</definedName>
    <definedName name="ROPLANT">'[16]DATA INPUT'!$C$73</definedName>
    <definedName name="rqewrqer">"%"</definedName>
    <definedName name="rqwerqew" localSheetId="0">#REF!</definedName>
    <definedName name="rqwerqew">#REF!</definedName>
    <definedName name="RRF" localSheetId="0">#REF!</definedName>
    <definedName name="RRF">#REF!</definedName>
    <definedName name="rrfv" localSheetId="0">#REF!</definedName>
    <definedName name="rrfv">#REF!</definedName>
    <definedName name="sadasd" localSheetId="0">#REF!</definedName>
    <definedName name="sadasd">#REF!</definedName>
    <definedName name="SALES" localSheetId="0">#REF!</definedName>
    <definedName name="SALES">#REF!</definedName>
    <definedName name="SCHEDULE___9_B" localSheetId="0">#REF!</definedName>
    <definedName name="SCHEDULE___9_B">#REF!</definedName>
    <definedName name="SCHEDULE_6" localSheetId="0">#REF!</definedName>
    <definedName name="SCHEDULE_6">#REF!</definedName>
    <definedName name="SCHEDULE_7" localSheetId="0">#REF!</definedName>
    <definedName name="SCHEDULE_7">#REF!</definedName>
    <definedName name="SCHEDULE_GOTO_TAB" localSheetId="0">'[47]Table of Contents'!#REF!</definedName>
    <definedName name="SCHEDULE_GOTO_TAB">'[47]Table of Contents'!#REF!</definedName>
    <definedName name="SECOND_SEMESTRE" localSheetId="0">#REF!</definedName>
    <definedName name="SECOND_SEMESTRE">#REF!</definedName>
    <definedName name="segment">[44]Macro!$M$1:$N$15</definedName>
    <definedName name="SEMESTRE" localSheetId="0">#REF!</definedName>
    <definedName name="SEMESTRE">#REF!</definedName>
    <definedName name="Seven" localSheetId="0">'[7]Jurisdiction Input'!#REF!</definedName>
    <definedName name="Seven">'[7]Jurisdiction Input'!#REF!</definedName>
    <definedName name="SIRE" localSheetId="0">#REF!</definedName>
    <definedName name="SIRE">#REF!</definedName>
    <definedName name="Six" localSheetId="0">'[7]Jurisdiction Input'!#REF!</definedName>
    <definedName name="Six">'[7]Jurisdiction Input'!#REF!</definedName>
    <definedName name="SmallDate">[48]Menu!$C$3</definedName>
    <definedName name="SPECIAL_INSTRUCTIONS">'[19]Drop Down Lists'!$J$3:$J$7</definedName>
    <definedName name="Spot11" localSheetId="0">#REF!</definedName>
    <definedName name="Spot11">#REF!</definedName>
    <definedName name="Spot12" localSheetId="0">#REF!</definedName>
    <definedName name="Spot12">#REF!</definedName>
    <definedName name="Spot14" localSheetId="0">#REF!</definedName>
    <definedName name="Spot14">#REF!</definedName>
    <definedName name="Spot15" localSheetId="0">#REF!</definedName>
    <definedName name="Spot15">#REF!</definedName>
    <definedName name="Spot16" localSheetId="0">#REF!</definedName>
    <definedName name="Spot16">#REF!</definedName>
    <definedName name="Spot2" localSheetId="0">#REF!</definedName>
    <definedName name="Spot2">#REF!</definedName>
    <definedName name="Spot3" localSheetId="0">#REF!</definedName>
    <definedName name="Spot3">#REF!</definedName>
    <definedName name="Spot4" localSheetId="0">#REF!</definedName>
    <definedName name="Spot4">#REF!</definedName>
    <definedName name="SS">'[49]Projection - SSU'!$A$12:$K$47</definedName>
    <definedName name="SSCUSTOMER">'[16]DATA INPUT'!$C$48</definedName>
    <definedName name="SSEXPENSE">'[16]DATA INPUT'!$C$46</definedName>
    <definedName name="SSPLANT">'[16]DATA INPUT'!$C$45</definedName>
    <definedName name="SSUAlloc">'[24]Alloc-Summary'!$A$11:$O$67</definedName>
    <definedName name="SSUAllocationFactor" localSheetId="0">#REF!</definedName>
    <definedName name="SSUAllocationFactor">#REF!</definedName>
    <definedName name="SSUCE">[50]SSU!$A$13:$Z$164</definedName>
    <definedName name="StartColumnIndex">#REF!</definedName>
    <definedName name="StartColumnRowIndex">#REF!</definedName>
    <definedName name="StartRowLineItemIndex">#REF!</definedName>
    <definedName name="Status">[51]Notes!$A$46:$A$47</definedName>
    <definedName name="STKwt">'[52]Sched 9 Cap Struc'!$E$11</definedName>
    <definedName name="StopLoss8082" localSheetId="0">#REF!</definedName>
    <definedName name="StopLoss8082">#REF!</definedName>
    <definedName name="StopLoss8385" localSheetId="0">#REF!</definedName>
    <definedName name="StopLoss8385">#REF!</definedName>
    <definedName name="Sum_Print_Out" localSheetId="0">#REF!</definedName>
    <definedName name="Sum_Print_Out">#REF!</definedName>
    <definedName name="SUMM" localSheetId="0">#REF!</definedName>
    <definedName name="SUMM">#REF!</definedName>
    <definedName name="Summary" localSheetId="0">#REF!</definedName>
    <definedName name="Summary">#REF!</definedName>
    <definedName name="Swvu.ANALYSIS._.1." localSheetId="0" hidden="1">#REF!</definedName>
    <definedName name="Swvu.ANALYSIS._.1." hidden="1">#REF!</definedName>
    <definedName name="Swvu.ANALYSIS._.2." localSheetId="0" hidden="1">#REF!</definedName>
    <definedName name="Swvu.ANALYSIS._.2." hidden="1">#REF!</definedName>
    <definedName name="Swvu.grid._.lines." localSheetId="0" hidden="1">[1]JE!#REF!</definedName>
    <definedName name="Swvu.grid._.lines." hidden="1">[1]JE!#REF!</definedName>
    <definedName name="Swvu.OPERATING._.EXPENSES." localSheetId="0" hidden="1">#REF!</definedName>
    <definedName name="Swvu.OPERATING._.EXPENSES." hidden="1">#REF!</definedName>
    <definedName name="table_ama">[20]SPREAD!$A$331:$I$357</definedName>
    <definedName name="table_apt">[20]SPREAD!$A$446:$G$472</definedName>
    <definedName name="table_co">[20]SPREAD!$A$274:$G$298</definedName>
    <definedName name="table_dall">[20]SPREAD!$A$38:$I$62</definedName>
    <definedName name="table_fr">[20]SPREAD!$A$388:$G$414</definedName>
    <definedName name="table_ga">[20]SPREAD!$A$96:$I$120</definedName>
    <definedName name="table_ks">[20]SPREAD!$A$215:$G$239</definedName>
    <definedName name="table_ky">[20]SPREAD!$A$302:$G$328</definedName>
    <definedName name="table_lgs">[20]SPREAD!$A$156:$I$180</definedName>
    <definedName name="table_lub">[20]SPREAD!$A$474:$I$500</definedName>
    <definedName name="table_mt">[20]SPREAD!$A$9:$I$33</definedName>
    <definedName name="Table_Tie">'[53]FILING REPORT DATA'!$A$183:$B$188</definedName>
    <definedName name="table_tla">[20]SPREAD!$A$126:$I$150</definedName>
    <definedName name="table_tn">[20]SPREAD!$A$66:$I$91</definedName>
    <definedName name="table_tri">[20]SPREAD!$A$186:$L$210</definedName>
    <definedName name="table_va">[20]SPREAD!$A$244:$G$268</definedName>
    <definedName name="table_wtc">[20]SPREAD!$A$359:$I$385</definedName>
    <definedName name="table_wts">[20]SPREAD!$A$504:$I$530</definedName>
    <definedName name="Table1">[54]Tables!$B$3:$C$11</definedName>
    <definedName name="TABLEI">[2]Nonutility!$DI$596:$DN$690</definedName>
    <definedName name="TABLEIIA">[2]Nonutility!$DO$595:$DS$633</definedName>
    <definedName name="TABLEIIB">[2]Nonutility!$DO$638:$DS$679</definedName>
    <definedName name="TABLEIII">[2]Nonutility!$DT$596:$DX$686</definedName>
    <definedName name="TABLEIV">[2]Nonutility!$DZ$596:$EF$658</definedName>
    <definedName name="TABLEV">[2]Nonutility!$EH$596:$EN$637</definedName>
    <definedName name="TABLEVI">[2]Nonutility!$EP$595:$EZ$617</definedName>
    <definedName name="Task" localSheetId="0">[8]Source!#REF!</definedName>
    <definedName name="Task">[8]Source!#REF!</definedName>
    <definedName name="Task2" localSheetId="0">[8]Source!#REF!</definedName>
    <definedName name="Task2">[8]Source!#REF!</definedName>
    <definedName name="TaskDescr" localSheetId="0">[8]Source!#REF!</definedName>
    <definedName name="TaskDescr">[8]Source!#REF!</definedName>
    <definedName name="TAXENG">[2]Nonutility!$EB$610</definedName>
    <definedName name="TAXGGC">[2]Nonutility!$EB$611</definedName>
    <definedName name="TAXRATE">[2]Nonutility!$EB$596</definedName>
    <definedName name="TAXTLA">[2]Nonutility!$EB$612</definedName>
    <definedName name="TAXWKG">[2]Nonutility!$EB$613</definedName>
    <definedName name="tb" localSheetId="0">#REF!</definedName>
    <definedName name="tb">#REF!</definedName>
    <definedName name="tbal" localSheetId="0">#REF!</definedName>
    <definedName name="tbal">#REF!</definedName>
    <definedName name="Ten" localSheetId="0">'[7]Jurisdiction Input'!#REF!</definedName>
    <definedName name="Ten">'[7]Jurisdiction Input'!#REF!</definedName>
    <definedName name="TESTYEAR">'[16]DATA INPUT'!$C$9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6" localSheetId="0">#REF!</definedName>
    <definedName name="TextRefCopy16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" localSheetId="0">#REF!</definedName>
    <definedName name="TextRefCopy2">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" localSheetId="0">#REF!</definedName>
    <definedName name="TextRefCopy3">#REF!</definedName>
    <definedName name="TextRefCopy30" localSheetId="0">#REF!</definedName>
    <definedName name="TextRefCopy30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6" localSheetId="0">#REF!</definedName>
    <definedName name="TextRefCopy6">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30</definedName>
    <definedName name="Thirteen" localSheetId="0">'[7]Jurisdiction Input'!#REF!</definedName>
    <definedName name="Thirteen">'[7]Jurisdiction Input'!#REF!</definedName>
    <definedName name="Three" localSheetId="0">'[7]Jurisdiction Input'!#REF!</definedName>
    <definedName name="Three">'[7]Jurisdiction Input'!#REF!</definedName>
    <definedName name="TLACE">[33]TransLA!$A$13:$Z$38</definedName>
    <definedName name="TLCOpStat">[13]UtOpStat!$C$95:$T$101</definedName>
    <definedName name="TLVOpStat">[13]UtOpStat!$C$103:$T$110</definedName>
    <definedName name="TNCE">[26]Tennessee!$A$13:$Z$37</definedName>
    <definedName name="Total_Customers" localSheetId="0">#REF!</definedName>
    <definedName name="Total_Customers">#REF!</definedName>
    <definedName name="Total_Integration_Costs" localSheetId="0">#REF!</definedName>
    <definedName name="Total_Integration_Costs">#REF!</definedName>
    <definedName name="Total_Volume" localSheetId="0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PORT" localSheetId="0">#REF!</definedName>
    <definedName name="TRANSPORT">#REF!</definedName>
    <definedName name="trend" localSheetId="0">#REF!</definedName>
    <definedName name="trend">#REF!</definedName>
    <definedName name="trend2" localSheetId="0">#REF!</definedName>
    <definedName name="trend2">#REF!</definedName>
    <definedName name="TriCE">[11]Triangle!$A$13:$Z$38</definedName>
    <definedName name="Twelve" localSheetId="0">'[7]Jurisdiction Input'!#REF!</definedName>
    <definedName name="Twelve">'[7]Jurisdiction Input'!#REF!</definedName>
    <definedName name="Two" localSheetId="0">'[7]Jurisdiction Input'!#REF!</definedName>
    <definedName name="Two">'[7]Jurisdiction Input'!#REF!</definedName>
    <definedName name="TXCOpStat">[13]UtOpStat!$C$138:$T$144</definedName>
    <definedName name="TXVOpStat">[13]UtOpStat!$C$146:$T$154</definedName>
    <definedName name="TYDATE">'[55]Sch 1'!$A$4</definedName>
    <definedName name="TYPE_OF_PAYMENT">'[19]Drop Down Lists'!$N$3:$N$13</definedName>
    <definedName name="UACKCE">[18]CKUnalloc!$A$13:$Z$37</definedName>
    <definedName name="UALACE">[33]LAUnalloc!$A$13:$Z$29</definedName>
    <definedName name="UAMDCE">[26]MDUnalloc!$A$13:$Z$50</definedName>
    <definedName name="UAWTXCE">[11]Unalloc!$A$13:$Z$41</definedName>
    <definedName name="UCGCalloc" localSheetId="0">#REF!</definedName>
    <definedName name="UCGCalloc">#REF!</definedName>
    <definedName name="ucgcsumbystate" localSheetId="0">#REF!</definedName>
    <definedName name="ucgcsumbystate">#REF!</definedName>
    <definedName name="UPSRE" localSheetId="0" hidden="1">{#N/A,#N/A,FALSE,"Ix";#N/A,#N/A,FALSE,"BS";#N/A,#N/A,FALSE,"IS";#N/A,#N/A,FALSE,"IS_YTD";#N/A,#N/A,FALSE,"Nt1";#N/A,#N/A,FALSE,"Nt 2";#N/A,#N/A,FALSE,"Nt 3";#N/A,#N/A,FALSE,"Nt 4";#N/A,#N/A,FALSE,"Nt 4 summary"}</definedName>
    <definedName name="UPSRE" hidden="1">{#N/A,#N/A,FALSE,"Ix";#N/A,#N/A,FALSE,"BS";#N/A,#N/A,FALSE,"IS";#N/A,#N/A,FALSE,"IS_YTD";#N/A,#N/A,FALSE,"Nt1";#N/A,#N/A,FALSE,"Nt 2";#N/A,#N/A,FALSE,"Nt 3";#N/A,#N/A,FALSE,"Nt 4";#N/A,#N/A,FALSE,"Nt 4 summary"}</definedName>
    <definedName name="USSTD" localSheetId="0">#REF!</definedName>
    <definedName name="USSTD">#REF!</definedName>
    <definedName name="UTCOpStat">[13]UtOpStat!$C$9:$T$15</definedName>
    <definedName name="UTMtd">'[13]UT-IncStmt-MTD'!$D$11:$U$39</definedName>
    <definedName name="UTVOpStat">[13]UtOpStat!$C$17:$T$24</definedName>
    <definedName name="UTYtd">'[13]UT-IncStmt-YTD'!$D$11:$U$39</definedName>
    <definedName name="UW" localSheetId="0">#REF!</definedName>
    <definedName name="UW">#REF!</definedName>
    <definedName name="UW_ALAB" localSheetId="0">#REF!</definedName>
    <definedName name="UW_ALAB">#REF!</definedName>
    <definedName name="UW_ALAB2" localSheetId="0">#REF!</definedName>
    <definedName name="UW_ALAB2">#REF!</definedName>
    <definedName name="UW_GL" localSheetId="0">#REF!</definedName>
    <definedName name="UW_GL">#REF!</definedName>
    <definedName name="UW_GL2" localSheetId="0">#REF!</definedName>
    <definedName name="UW_GL2">#REF!</definedName>
    <definedName name="UW_KENT" localSheetId="0">#REF!</definedName>
    <definedName name="UW_KENT">#REF!</definedName>
    <definedName name="uw_KENT2" localSheetId="0">#REF!</definedName>
    <definedName name="uw_KENT2">#REF!</definedName>
    <definedName name="UW_SUMM" localSheetId="0">#REF!</definedName>
    <definedName name="UW_SUMM">#REF!</definedName>
    <definedName name="UWALL4QTR" localSheetId="0">#REF!</definedName>
    <definedName name="UWALL4QTR">#REF!</definedName>
    <definedName name="UWALL5TOT" localSheetId="0">#REF!</definedName>
    <definedName name="UWALL5TOT">#REF!</definedName>
    <definedName name="UWDOM4BQTR" localSheetId="0">#REF!</definedName>
    <definedName name="UWDOM4BQTR">#REF!</definedName>
    <definedName name="UWDOM5BTOT" localSheetId="0">#REF!</definedName>
    <definedName name="UWDOM5BTOT">#REF!</definedName>
    <definedName name="UWFOR4AQTR" localSheetId="0">#REF!</definedName>
    <definedName name="UWFOR4AQTR">#REF!</definedName>
    <definedName name="UWFOR5ATOT" localSheetId="0">#REF!</definedName>
    <definedName name="UWFOR5ATOT">#REF!</definedName>
    <definedName name="UWSummary1996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6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7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8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9" hidden="1">{#N/A,#N/A,FALSE,"cover";#N/A,#N/A,FALSE,"balance";#N/A,#N/A,FALSE,"income";#N/A,#N/A,FALSE,"notes";#N/A,#N/A,FALSE,"deposits";#N/A,#N/A,FALSE,"uwytd";#N/A,#N/A,FALSE,"g &amp; a";#N/A,#N/A,FALSE,"uwincept"}</definedName>
    <definedName name="v">[2]Nonutility!$DI$586</definedName>
    <definedName name="VACE">[26]Virginia!$A$13:$Z$37</definedName>
    <definedName name="Variables" localSheetId="0">#REF!</definedName>
    <definedName name="Variables">#REF!</definedName>
    <definedName name="VERSION">[15]INPUTS!$B$3</definedName>
    <definedName name="VFACTOR">'[16]WP 30-1'!$F$56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._.book." localSheetId="0" hidden="1">{#N/A,#N/A,FALSE,"Current &amp; Demand";#N/A,#N/A,FALSE,"Buttress fund 98 "}</definedName>
    <definedName name="wrn.Cash._.book." hidden="1">{#N/A,#N/A,FALSE,"Current &amp; Demand";#N/A,#N/A,FALSE,"Buttress fund 98 "}</definedName>
    <definedName name="wrn.CODOGNO._.Print._.all." localSheetId="0" hidden="1">{#N/A,#N/A,FALSE,"Cover";#N/A,#N/A,FALSE,"BS";#N/A,#N/A,FALSE,"IS"}</definedName>
    <definedName name="wrn.CODOGNO._.Print._.all." hidden="1">{#N/A,#N/A,FALSE,"Cover";#N/A,#N/A,FALSE,"BS";#N/A,#N/A,FALSE,"IS"}</definedName>
    <definedName name="wrn.Financial._.Statements." localSheetId="0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etements." localSheetId="0" hidden="1">{#N/A,#N/A,FALSE,"Cover";#N/A,#N/A,FALSE,"Contents";#N/A,#N/A,FALSE,"balance";#N/A,#N/A,FALSE,"p&amp;l";#N/A,#N/A,FALSE,"notes";#N/A,#N/A,FALSE,"underwriting analysis";#N/A,#N/A,FALSE,"Solvency"}</definedName>
    <definedName name="wrn.Financial._.Stetements." hidden="1">{#N/A,#N/A,FALSE,"Cover";#N/A,#N/A,FALSE,"Contents";#N/A,#N/A,FALSE,"balance";#N/A,#N/A,FALSE,"p&amp;l";#N/A,#N/A,FALSE,"notes";#N/A,#N/A,FALSE,"underwriting analysis";#N/A,#N/A,FALSE,"Solvency"}</definedName>
    <definedName name="wrn.Financials." localSheetId="0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hidden="1">{#N/A,#N/A,FALSE,"TITLE";#N/A,#N/A,FALSE,"BS";#N/A,#N/A,FALSE,"IS";#N/A,#N/A,FALSE,"INVEST";#N/A,#N/A,FALSE,"ANALYSIS";#N/A,#N/A,FALSE,"TRUST LIAB";#N/A,#N/A,FALSE,"PAID LOSS";#N/A,#N/A,FALSE,"EXP";#N/A,#N/A,FALSE,"STAT"}</definedName>
    <definedName name="wrn.FreeportIfs." localSheetId="0" hidden="1">{#N/A,#N/A,FALSE,"cover";#N/A,#N/A,FALSE,"Commentary";#N/A,#N/A,FALSE,"balance";#N/A,#N/A,FALSE,"p&amp;l";#N/A,#N/A,FALSE,"notes";#N/A,#N/A,FALSE,"Solvency"}</definedName>
    <definedName name="wrn.FreeportIfs." hidden="1">{#N/A,#N/A,FALSE,"cover";#N/A,#N/A,FALSE,"Commentary";#N/A,#N/A,FALSE,"balance";#N/A,#N/A,FALSE,"p&amp;l";#N/A,#N/A,FALSE,"notes";#N/A,#N/A,FALSE,"Solvency"}</definedName>
    <definedName name="wrn.Haul._.Month._.End." localSheetId="0" hidden="1">{#N/A,#N/A,TRUE,"BS";#N/A,#N/A,TRUE,"IS";#N/A,#N/A,TRUE,"NOTES";#N/A,#N/A,TRUE,"UW"}</definedName>
    <definedName name="wrn.Haul._.Month._.End." hidden="1">{#N/A,#N/A,TRUE,"BS";#N/A,#N/A,TRUE,"IS";#N/A,#N/A,TRUE,"NOTES";#N/A,#N/A,TRUE,"UW"}</definedName>
    <definedName name="wrn.INVESTMENTS." localSheetId="0" hidden="1">{#N/A,#N/A,FALSE,"FAIBF";#N/A,#N/A,FALSE,"BARINGS";#N/A,#N/A,FALSE,"PARIBAS";#N/A,#N/A,FALSE,"VOYAGER";#N/A,#N/A,FALSE,"CIF";#N/A,#N/A,FALSE,"ALL"}</definedName>
    <definedName name="wrn.INVESTMENTS." hidden="1">{#N/A,#N/A,FALSE,"FAIBF";#N/A,#N/A,FALSE,"BARINGS";#N/A,#N/A,FALSE,"PARIBAS";#N/A,#N/A,FALSE,"VOYAGER";#N/A,#N/A,FALSE,"CIF";#N/A,#N/A,FALSE,"ALL"}</definedName>
    <definedName name="wrn.Liquidity._.and._.Solvency._.Margins." localSheetId="0" hidden="1">{#N/A,#N/A,FALSE,"Liq";#N/A,#N/A,FALSE,"Solv";#N/A,#N/A,FALSE,"MaxDiv"}</definedName>
    <definedName name="wrn.Liquidity._.and._.Solvency._.Margins." hidden="1">{#N/A,#N/A,FALSE,"Liq";#N/A,#N/A,FALSE,"Solv";#N/A,#N/A,FALSE,"MaxDiv"}</definedName>
    <definedName name="wrn.Margins." localSheetId="0" hidden="1">{#N/A,#N/A,FALSE,"Liquidity Margin";#N/A,#N/A,FALSE,"Solvency Margin";#N/A,#N/A,FALSE,"Maximum Dividend"}</definedName>
    <definedName name="wrn.Margins." hidden="1">{#N/A,#N/A,FALSE,"Liquidity Margin";#N/A,#N/A,FALSE,"Solvency Margin";#N/A,#N/A,FALSE,"Maximum Dividend"}</definedName>
    <definedName name="wrn.Print._.All." localSheetId="0" hidden="1">{#N/A,#N/A,FALSE,"Summary";#N/A,#N/A,FALSE,"City Gate";#N/A,#N/A,FALSE,"Ind Trans";#N/A,#N/A,FALSE,"Electric Gen"}</definedName>
    <definedName name="wrn.Print._.All." hidden="1">{#N/A,#N/A,FALSE,"Summary";#N/A,#N/A,FALSE,"City Gate";#N/A,#N/A,FALSE,"Ind Trans";#N/A,#N/A,FALSE,"Electric Gen"}</definedName>
    <definedName name="wrn.PrintAll." localSheetId="0" hidden="1">{#N/A,#N/A,FALSE,"Summary";#N/A,#N/A,FALSE,"Cust Sales Purchase Volumes";#N/A,#N/A,FALSE,"Gas Sales Rev";#N/A,#N/A,FALSE,"Rev-Rel Taxes";#N/A,#N/A,FALSE,"LUG";#N/A,#N/A,FALSE,"Gas Purch Expense"}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tainless._.FS." localSheetId="0" hidden="1">{#N/A,#N/A,FALSE,"COVER";#N/A,#N/A,FALSE,"Contents";#N/A,#N/A,FALSE,"BS";#N/A,#N/A,FALSE,"P&amp;L";#N/A,#N/A,FALSE,"NOTES";#N/A,#N/A,FALSE,"Underwriting Analysis";#N/A,#N/A,FALSE,"Solvency"}</definedName>
    <definedName name="wrn.Stainless._.FS." hidden="1">{#N/A,#N/A,FALSE,"COVER";#N/A,#N/A,FALSE,"Contents";#N/A,#N/A,FALSE,"BS";#N/A,#N/A,FALSE,"P&amp;L";#N/A,#N/A,FALSE,"NOTES";#N/A,#N/A,FALSE,"Underwriting Analysis";#N/A,#N/A,FALSE,"Solvency"}</definedName>
    <definedName name="wrn.STATEMENTS." localSheetId="0" hidden="1">{#N/A,#N/A,FALSE,"BS";#N/A,#N/A,FALSE,"IS";#N/A,#N/A,FALSE,"STAT";#N/A,#N/A,FALSE,"BUD_qtr";#N/A,#N/A,FALSE,"BUD_ytd"}</definedName>
    <definedName name="wrn.STATEMENTS." hidden="1">{#N/A,#N/A,FALSE,"BS";#N/A,#N/A,FALSE,"IS";#N/A,#N/A,FALSE,"STAT";#N/A,#N/A,FALSE,"BUD_qtr";#N/A,#N/A,FALSE,"BUD_ytd"}</definedName>
    <definedName name="wrn.suf._.fs." localSheetId="0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working._.papers." localSheetId="0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TX">'[56]Projection - WestTX'!$A$12:$K$47</definedName>
    <definedName name="WtxDivCE">[11]WTXDiv!$A$13:$Z$56</definedName>
    <definedName name="wvu.ANALYSIS._.1." localSheetId="0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2." localSheetId="0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BALANCE._.SHEET." localSheetId="0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grid._.lines." localSheetId="0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INCONE._.STATEMENT." localSheetId="0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OPERATING._.EXPENSES." localSheetId="0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STATUTORY._.RATIOS." localSheetId="0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localSheetId="0" hidden="1">{#N/A,#N/A,FALSE,"Summary";#N/A,#N/A,FALSE,"City Gate";#N/A,#N/A,FALSE,"Ind Trans";#N/A,#N/A,FALSE,"Electric Gen"}</definedName>
    <definedName name="yikes" hidden="1">{#N/A,#N/A,FALSE,"Summary";#N/A,#N/A,FALSE,"City Gate";#N/A,#N/A,FALSE,"Ind Trans";#N/A,#N/A,FALSE,"Electric Gen"}</definedName>
    <definedName name="yikes1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02C5980E_9CED_11D3_8584_00A0C9DF1035_.wvu.PrintArea" localSheetId="0" hidden="1">#REF!</definedName>
    <definedName name="Z_02C5980E_9CED_11D3_8584_00A0C9DF1035_.wvu.PrintArea" hidden="1">#REF!</definedName>
    <definedName name="Z_02C5980F_9CED_11D3_8584_00A0C9DF1035_.wvu.PrintArea" localSheetId="0" hidden="1">#REF!</definedName>
    <definedName name="Z_02C5980F_9CED_11D3_8584_00A0C9DF1035_.wvu.PrintArea" hidden="1">#REF!</definedName>
    <definedName name="Z_02C59811_9CED_11D3_8584_00A0C9DF1035_.wvu.PrintArea" localSheetId="0" hidden="1">#REF!</definedName>
    <definedName name="Z_02C59811_9CED_11D3_8584_00A0C9DF1035_.wvu.PrintArea" hidden="1">#REF!</definedName>
    <definedName name="Z_02C59812_9CED_11D3_8584_00A0C9DF1035_.wvu.PrintArea" localSheetId="0" hidden="1">#REF!</definedName>
    <definedName name="Z_02C59812_9CED_11D3_8584_00A0C9DF1035_.wvu.PrintArea" hidden="1">#REF!</definedName>
    <definedName name="Z_02C59813_9CED_11D3_8584_00A0C9DF1035_.wvu.PrintArea" localSheetId="0" hidden="1">#REF!</definedName>
    <definedName name="Z_02C59813_9CED_11D3_8584_00A0C9DF1035_.wvu.PrintArea" hidden="1">#REF!</definedName>
    <definedName name="Z_02C59814_9CED_11D3_8584_00A0C9DF1035_.wvu.PrintArea" localSheetId="0" hidden="1">#REF!</definedName>
    <definedName name="Z_02C59814_9CED_11D3_8584_00A0C9DF1035_.wvu.PrintArea" hidden="1">#REF!</definedName>
    <definedName name="Z_02C59816_9CED_11D3_8584_00A0C9DF1035_.wvu.PrintArea" localSheetId="0" hidden="1">#REF!</definedName>
    <definedName name="Z_02C59816_9CED_11D3_8584_00A0C9DF1035_.wvu.PrintArea" hidden="1">#REF!</definedName>
    <definedName name="Z_02C59817_9CED_11D3_8584_00A0C9DF1035_.wvu.PrintArea" localSheetId="0" hidden="1">#REF!</definedName>
    <definedName name="Z_02C59817_9CED_11D3_8584_00A0C9DF1035_.wvu.PrintArea" hidden="1">#REF!</definedName>
    <definedName name="Z_02C59818_9CED_11D3_8584_00A0C9DF1035_.wvu.PrintArea" localSheetId="0" hidden="1">#REF!</definedName>
    <definedName name="Z_02C59818_9CED_11D3_8584_00A0C9DF1035_.wvu.PrintArea" hidden="1">#REF!</definedName>
    <definedName name="Z_02C59819_9CED_11D3_8584_00A0C9DF1035_.wvu.PrintArea" localSheetId="0" hidden="1">#REF!</definedName>
    <definedName name="Z_02C59819_9CED_11D3_8584_00A0C9DF1035_.wvu.PrintArea" hidden="1">#REF!</definedName>
    <definedName name="Z_02C5981B_9CED_11D3_8584_00A0C9DF1035_.wvu.PrintArea" localSheetId="0" hidden="1">#REF!</definedName>
    <definedName name="Z_02C5981B_9CED_11D3_8584_00A0C9DF1035_.wvu.PrintArea" hidden="1">#REF!</definedName>
    <definedName name="Z_02C5981C_9CED_11D3_8584_00A0C9DF1035_.wvu.PrintArea" localSheetId="0" hidden="1">#REF!</definedName>
    <definedName name="Z_02C5981C_9CED_11D3_8584_00A0C9DF1035_.wvu.PrintArea" hidden="1">#REF!</definedName>
    <definedName name="Z_02C5981E_9CED_11D3_8584_00A0C9DF1035_.wvu.PrintArea" localSheetId="0" hidden="1">#REF!</definedName>
    <definedName name="Z_02C5981E_9CED_11D3_8584_00A0C9DF1035_.wvu.PrintArea" hidden="1">#REF!</definedName>
    <definedName name="Z_02C5981F_9CED_11D3_8584_00A0C9DF1035_.wvu.PrintArea" localSheetId="0" hidden="1">#REF!</definedName>
    <definedName name="Z_02C5981F_9CED_11D3_8584_00A0C9DF1035_.wvu.PrintArea" hidden="1">#REF!</definedName>
    <definedName name="Z_02C59821_9CED_11D3_8584_00A0C9DF1035_.wvu.PrintArea" localSheetId="0" hidden="1">#REF!</definedName>
    <definedName name="Z_02C59821_9CED_11D3_8584_00A0C9DF1035_.wvu.PrintArea" hidden="1">#REF!</definedName>
    <definedName name="Z_02C59822_9CED_11D3_8584_00A0C9DF1035_.wvu.PrintArea" localSheetId="0" hidden="1">#REF!</definedName>
    <definedName name="Z_02C59822_9CED_11D3_8584_00A0C9DF1035_.wvu.PrintArea" hidden="1">#REF!</definedName>
    <definedName name="Z_02C59823_9CED_11D3_8584_00A0C9DF1035_.wvu.PrintArea" localSheetId="0" hidden="1">#REF!</definedName>
    <definedName name="Z_02C59823_9CED_11D3_8584_00A0C9DF1035_.wvu.PrintArea" hidden="1">#REF!</definedName>
    <definedName name="Z_02C59824_9CED_11D3_8584_00A0C9DF1035_.wvu.PrintArea" localSheetId="0" hidden="1">#REF!</definedName>
    <definedName name="Z_02C59824_9CED_11D3_8584_00A0C9DF1035_.wvu.PrintArea" hidden="1">#REF!</definedName>
    <definedName name="Z_02C59826_9CED_11D3_8584_00A0C9DF1035_.wvu.PrintArea" localSheetId="0" hidden="1">#REF!</definedName>
    <definedName name="Z_02C59826_9CED_11D3_8584_00A0C9DF1035_.wvu.PrintArea" hidden="1">#REF!</definedName>
    <definedName name="Z_02C59827_9CED_11D3_8584_00A0C9DF1035_.wvu.PrintArea" localSheetId="0" hidden="1">#REF!</definedName>
    <definedName name="Z_02C59827_9CED_11D3_8584_00A0C9DF1035_.wvu.PrintArea" hidden="1">#REF!</definedName>
    <definedName name="Z_02C59828_9CED_11D3_8584_00A0C9DF1035_.wvu.PrintArea" localSheetId="0" hidden="1">#REF!</definedName>
    <definedName name="Z_02C59828_9CED_11D3_8584_00A0C9DF1035_.wvu.PrintArea" hidden="1">#REF!</definedName>
    <definedName name="Z_02C59829_9CED_11D3_8584_00A0C9DF1035_.wvu.PrintArea" localSheetId="0" hidden="1">#REF!</definedName>
    <definedName name="Z_02C59829_9CED_11D3_8584_00A0C9DF1035_.wvu.PrintArea" hidden="1">#REF!</definedName>
    <definedName name="Z_02C5982B_9CED_11D3_8584_00A0C9DF1035_.wvu.PrintArea" localSheetId="0" hidden="1">#REF!</definedName>
    <definedName name="Z_02C5982B_9CED_11D3_8584_00A0C9DF1035_.wvu.PrintArea" hidden="1">#REF!</definedName>
    <definedName name="Z_02C5982C_9CED_11D3_8584_00A0C9DF1035_.wvu.PrintArea" localSheetId="0" hidden="1">#REF!</definedName>
    <definedName name="Z_02C5982C_9CED_11D3_8584_00A0C9DF1035_.wvu.PrintArea" hidden="1">#REF!</definedName>
    <definedName name="Z_04C88C4B_71AF_11D3_ABF0_00A0C9DF1063_.wvu.PrintArea" localSheetId="0" hidden="1">#REF!</definedName>
    <definedName name="Z_04C88C4B_71AF_11D3_ABF0_00A0C9DF1063_.wvu.PrintArea" hidden="1">#REF!</definedName>
    <definedName name="Z_04C88C4C_71AF_11D3_ABF0_00A0C9DF1063_.wvu.PrintArea" localSheetId="0" hidden="1">#REF!</definedName>
    <definedName name="Z_04C88C4C_71AF_11D3_ABF0_00A0C9DF1063_.wvu.PrintArea" hidden="1">#REF!</definedName>
    <definedName name="Z_04C88C4E_71AF_11D3_ABF0_00A0C9DF1063_.wvu.PrintArea" localSheetId="0" hidden="1">#REF!</definedName>
    <definedName name="Z_04C88C4E_71AF_11D3_ABF0_00A0C9DF1063_.wvu.PrintArea" hidden="1">#REF!</definedName>
    <definedName name="Z_04C88C4F_71AF_11D3_ABF0_00A0C9DF1063_.wvu.PrintArea" localSheetId="0" hidden="1">#REF!</definedName>
    <definedName name="Z_04C88C4F_71AF_11D3_ABF0_00A0C9DF1063_.wvu.PrintArea" hidden="1">#REF!</definedName>
    <definedName name="Z_04C88C50_71AF_11D3_ABF0_00A0C9DF1063_.wvu.PrintArea" localSheetId="0" hidden="1">#REF!</definedName>
    <definedName name="Z_04C88C50_71AF_11D3_ABF0_00A0C9DF1063_.wvu.PrintArea" hidden="1">#REF!</definedName>
    <definedName name="Z_04C88C51_71AF_11D3_ABF0_00A0C9DF1063_.wvu.PrintArea" localSheetId="0" hidden="1">#REF!</definedName>
    <definedName name="Z_04C88C51_71AF_11D3_ABF0_00A0C9DF1063_.wvu.PrintArea" hidden="1">#REF!</definedName>
    <definedName name="Z_04C88C53_71AF_11D3_ABF0_00A0C9DF1063_.wvu.PrintArea" localSheetId="0" hidden="1">#REF!</definedName>
    <definedName name="Z_04C88C53_71AF_11D3_ABF0_00A0C9DF1063_.wvu.PrintArea" hidden="1">#REF!</definedName>
    <definedName name="Z_04C88C54_71AF_11D3_ABF0_00A0C9DF1063_.wvu.PrintArea" localSheetId="0" hidden="1">#REF!</definedName>
    <definedName name="Z_04C88C54_71AF_11D3_ABF0_00A0C9DF1063_.wvu.PrintArea" hidden="1">#REF!</definedName>
    <definedName name="Z_04C88C55_71AF_11D3_ABF0_00A0C9DF1063_.wvu.PrintArea" localSheetId="0" hidden="1">#REF!</definedName>
    <definedName name="Z_04C88C55_71AF_11D3_ABF0_00A0C9DF1063_.wvu.PrintArea" hidden="1">#REF!</definedName>
    <definedName name="Z_04C88C56_71AF_11D3_ABF0_00A0C9DF1063_.wvu.PrintArea" localSheetId="0" hidden="1">#REF!</definedName>
    <definedName name="Z_04C88C56_71AF_11D3_ABF0_00A0C9DF1063_.wvu.PrintArea" hidden="1">#REF!</definedName>
    <definedName name="Z_04C88C58_71AF_11D3_ABF0_00A0C9DF1063_.wvu.PrintArea" localSheetId="0" hidden="1">#REF!</definedName>
    <definedName name="Z_04C88C58_71AF_11D3_ABF0_00A0C9DF1063_.wvu.PrintArea" hidden="1">#REF!</definedName>
    <definedName name="Z_04C88C59_71AF_11D3_ABF0_00A0C9DF1063_.wvu.PrintArea" localSheetId="0" hidden="1">#REF!</definedName>
    <definedName name="Z_04C88C59_71AF_11D3_ABF0_00A0C9DF1063_.wvu.PrintArea" hidden="1">#REF!</definedName>
    <definedName name="Z_04C88C5B_71AF_11D3_ABF0_00A0C9DF1063_.wvu.PrintArea" localSheetId="0" hidden="1">#REF!</definedName>
    <definedName name="Z_04C88C5B_71AF_11D3_ABF0_00A0C9DF1063_.wvu.PrintArea" hidden="1">#REF!</definedName>
    <definedName name="Z_04C88C5C_71AF_11D3_ABF0_00A0C9DF1063_.wvu.PrintArea" localSheetId="0" hidden="1">#REF!</definedName>
    <definedName name="Z_04C88C5C_71AF_11D3_ABF0_00A0C9DF1063_.wvu.PrintArea" hidden="1">#REF!</definedName>
    <definedName name="Z_04C88C5E_71AF_11D3_ABF0_00A0C9DF1063_.wvu.PrintArea" localSheetId="0" hidden="1">#REF!</definedName>
    <definedName name="Z_04C88C5E_71AF_11D3_ABF0_00A0C9DF1063_.wvu.PrintArea" hidden="1">#REF!</definedName>
    <definedName name="Z_04C88C5F_71AF_11D3_ABF0_00A0C9DF1063_.wvu.PrintArea" localSheetId="0" hidden="1">#REF!</definedName>
    <definedName name="Z_04C88C5F_71AF_11D3_ABF0_00A0C9DF1063_.wvu.PrintArea" hidden="1">#REF!</definedName>
    <definedName name="Z_04C88C60_71AF_11D3_ABF0_00A0C9DF1063_.wvu.PrintArea" localSheetId="0" hidden="1">#REF!</definedName>
    <definedName name="Z_04C88C60_71AF_11D3_ABF0_00A0C9DF1063_.wvu.PrintArea" hidden="1">#REF!</definedName>
    <definedName name="Z_04C88C61_71AF_11D3_ABF0_00A0C9DF1063_.wvu.PrintArea" localSheetId="0" hidden="1">#REF!</definedName>
    <definedName name="Z_04C88C61_71AF_11D3_ABF0_00A0C9DF1063_.wvu.PrintArea" hidden="1">#REF!</definedName>
    <definedName name="Z_04C88C63_71AF_11D3_ABF0_00A0C9DF1063_.wvu.PrintArea" localSheetId="0" hidden="1">#REF!</definedName>
    <definedName name="Z_04C88C63_71AF_11D3_ABF0_00A0C9DF1063_.wvu.PrintArea" hidden="1">#REF!</definedName>
    <definedName name="Z_04C88C64_71AF_11D3_ABF0_00A0C9DF1063_.wvu.PrintArea" localSheetId="0" hidden="1">#REF!</definedName>
    <definedName name="Z_04C88C64_71AF_11D3_ABF0_00A0C9DF1063_.wvu.PrintArea" hidden="1">#REF!</definedName>
    <definedName name="Z_04C88C65_71AF_11D3_ABF0_00A0C9DF1063_.wvu.PrintArea" localSheetId="0" hidden="1">#REF!</definedName>
    <definedName name="Z_04C88C65_71AF_11D3_ABF0_00A0C9DF1063_.wvu.PrintArea" hidden="1">#REF!</definedName>
    <definedName name="Z_04C88C66_71AF_11D3_ABF0_00A0C9DF1063_.wvu.PrintArea" localSheetId="0" hidden="1">#REF!</definedName>
    <definedName name="Z_04C88C66_71AF_11D3_ABF0_00A0C9DF1063_.wvu.PrintArea" hidden="1">#REF!</definedName>
    <definedName name="Z_04C88C68_71AF_11D3_ABF0_00A0C9DF1063_.wvu.PrintArea" localSheetId="0" hidden="1">#REF!</definedName>
    <definedName name="Z_04C88C68_71AF_11D3_ABF0_00A0C9DF1063_.wvu.PrintArea" hidden="1">#REF!</definedName>
    <definedName name="Z_04C88C69_71AF_11D3_ABF0_00A0C9DF1063_.wvu.PrintArea" localSheetId="0" hidden="1">#REF!</definedName>
    <definedName name="Z_04C88C69_71AF_11D3_ABF0_00A0C9DF1063_.wvu.PrintArea" hidden="1">#REF!</definedName>
    <definedName name="Z_0F6496EA_CA81_11D3_ABFE_00A0C9DF1063_.wvu.PrintArea" localSheetId="0" hidden="1">#REF!</definedName>
    <definedName name="Z_0F6496EA_CA81_11D3_ABFE_00A0C9DF1063_.wvu.PrintArea" hidden="1">#REF!</definedName>
    <definedName name="Z_0F6496EB_CA81_11D3_ABFE_00A0C9DF1063_.wvu.PrintArea" localSheetId="0" hidden="1">#REF!</definedName>
    <definedName name="Z_0F6496EB_CA81_11D3_ABFE_00A0C9DF1063_.wvu.PrintArea" hidden="1">#REF!</definedName>
    <definedName name="Z_0F6496ED_CA81_11D3_ABFE_00A0C9DF1063_.wvu.PrintArea" localSheetId="0" hidden="1">#REF!</definedName>
    <definedName name="Z_0F6496ED_CA81_11D3_ABFE_00A0C9DF1063_.wvu.PrintArea" hidden="1">#REF!</definedName>
    <definedName name="Z_0F6496EE_CA81_11D3_ABFE_00A0C9DF1063_.wvu.PrintArea" localSheetId="0" hidden="1">#REF!</definedName>
    <definedName name="Z_0F6496EE_CA81_11D3_ABFE_00A0C9DF1063_.wvu.PrintArea" hidden="1">#REF!</definedName>
    <definedName name="Z_0F6496EF_CA81_11D3_ABFE_00A0C9DF1063_.wvu.PrintArea" localSheetId="0" hidden="1">#REF!</definedName>
    <definedName name="Z_0F6496EF_CA81_11D3_ABFE_00A0C9DF1063_.wvu.PrintArea" hidden="1">#REF!</definedName>
    <definedName name="Z_0F6496F0_CA81_11D3_ABFE_00A0C9DF1063_.wvu.PrintArea" localSheetId="0" hidden="1">#REF!</definedName>
    <definedName name="Z_0F6496F0_CA81_11D3_ABFE_00A0C9DF1063_.wvu.PrintArea" hidden="1">#REF!</definedName>
    <definedName name="Z_0F6496F2_CA81_11D3_ABFE_00A0C9DF1063_.wvu.PrintArea" localSheetId="0" hidden="1">#REF!</definedName>
    <definedName name="Z_0F6496F2_CA81_11D3_ABFE_00A0C9DF1063_.wvu.PrintArea" hidden="1">#REF!</definedName>
    <definedName name="Z_0F6496F3_CA81_11D3_ABFE_00A0C9DF1063_.wvu.PrintArea" localSheetId="0" hidden="1">#REF!</definedName>
    <definedName name="Z_0F6496F3_CA81_11D3_ABFE_00A0C9DF1063_.wvu.PrintArea" hidden="1">#REF!</definedName>
    <definedName name="Z_0F6496F4_CA81_11D3_ABFE_00A0C9DF1063_.wvu.PrintArea" localSheetId="0" hidden="1">#REF!</definedName>
    <definedName name="Z_0F6496F4_CA81_11D3_ABFE_00A0C9DF1063_.wvu.PrintArea" hidden="1">#REF!</definedName>
    <definedName name="Z_0F6496F5_CA81_11D3_ABFE_00A0C9DF1063_.wvu.PrintArea" localSheetId="0" hidden="1">#REF!</definedName>
    <definedName name="Z_0F6496F5_CA81_11D3_ABFE_00A0C9DF1063_.wvu.PrintArea" hidden="1">#REF!</definedName>
    <definedName name="Z_0F6496F7_CA81_11D3_ABFE_00A0C9DF1063_.wvu.PrintArea" localSheetId="0" hidden="1">#REF!</definedName>
    <definedName name="Z_0F6496F7_CA81_11D3_ABFE_00A0C9DF1063_.wvu.PrintArea" hidden="1">#REF!</definedName>
    <definedName name="Z_0F6496F8_CA81_11D3_ABFE_00A0C9DF1063_.wvu.PrintArea" localSheetId="0" hidden="1">#REF!</definedName>
    <definedName name="Z_0F6496F8_CA81_11D3_ABFE_00A0C9DF1063_.wvu.PrintArea" hidden="1">#REF!</definedName>
    <definedName name="Z_0F6496FA_CA81_11D3_ABFE_00A0C9DF1063_.wvu.PrintArea" localSheetId="0" hidden="1">#REF!</definedName>
    <definedName name="Z_0F6496FA_CA81_11D3_ABFE_00A0C9DF1063_.wvu.PrintArea" hidden="1">#REF!</definedName>
    <definedName name="Z_0F6496FB_CA81_11D3_ABFE_00A0C9DF1063_.wvu.PrintArea" localSheetId="0" hidden="1">#REF!</definedName>
    <definedName name="Z_0F6496FB_CA81_11D3_ABFE_00A0C9DF1063_.wvu.PrintArea" hidden="1">#REF!</definedName>
    <definedName name="Z_0F6496FD_CA81_11D3_ABFE_00A0C9DF1063_.wvu.PrintArea" localSheetId="0" hidden="1">#REF!</definedName>
    <definedName name="Z_0F6496FD_CA81_11D3_ABFE_00A0C9DF1063_.wvu.PrintArea" hidden="1">#REF!</definedName>
    <definedName name="Z_0F6496FE_CA81_11D3_ABFE_00A0C9DF1063_.wvu.PrintArea" localSheetId="0" hidden="1">#REF!</definedName>
    <definedName name="Z_0F6496FE_CA81_11D3_ABFE_00A0C9DF1063_.wvu.PrintArea" hidden="1">#REF!</definedName>
    <definedName name="Z_0F6496FF_CA81_11D3_ABFE_00A0C9DF1063_.wvu.PrintArea" localSheetId="0" hidden="1">#REF!</definedName>
    <definedName name="Z_0F6496FF_CA81_11D3_ABFE_00A0C9DF1063_.wvu.PrintArea" hidden="1">#REF!</definedName>
    <definedName name="Z_0F649700_CA81_11D3_ABFE_00A0C9DF1063_.wvu.PrintArea" localSheetId="0" hidden="1">#REF!</definedName>
    <definedName name="Z_0F649700_CA81_11D3_ABFE_00A0C9DF1063_.wvu.PrintArea" hidden="1">#REF!</definedName>
    <definedName name="Z_0F649702_CA81_11D3_ABFE_00A0C9DF1063_.wvu.PrintArea" localSheetId="0" hidden="1">#REF!</definedName>
    <definedName name="Z_0F649702_CA81_11D3_ABFE_00A0C9DF1063_.wvu.PrintArea" hidden="1">#REF!</definedName>
    <definedName name="Z_0F649703_CA81_11D3_ABFE_00A0C9DF1063_.wvu.PrintArea" localSheetId="0" hidden="1">#REF!</definedName>
    <definedName name="Z_0F649703_CA81_11D3_ABFE_00A0C9DF1063_.wvu.PrintArea" hidden="1">#REF!</definedName>
    <definedName name="Z_0F649704_CA81_11D3_ABFE_00A0C9DF1063_.wvu.PrintArea" localSheetId="0" hidden="1">#REF!</definedName>
    <definedName name="Z_0F649704_CA81_11D3_ABFE_00A0C9DF1063_.wvu.PrintArea" hidden="1">#REF!</definedName>
    <definedName name="Z_0F649705_CA81_11D3_ABFE_00A0C9DF1063_.wvu.PrintArea" localSheetId="0" hidden="1">#REF!</definedName>
    <definedName name="Z_0F649705_CA81_11D3_ABFE_00A0C9DF1063_.wvu.PrintArea" hidden="1">#REF!</definedName>
    <definedName name="Z_0F649707_CA81_11D3_ABFE_00A0C9DF1063_.wvu.PrintArea" localSheetId="0" hidden="1">#REF!</definedName>
    <definedName name="Z_0F649707_CA81_11D3_ABFE_00A0C9DF1063_.wvu.PrintArea" hidden="1">#REF!</definedName>
    <definedName name="Z_0F649708_CA81_11D3_ABFE_00A0C9DF1063_.wvu.PrintArea" localSheetId="0" hidden="1">#REF!</definedName>
    <definedName name="Z_0F649708_CA81_11D3_ABFE_00A0C9DF1063_.wvu.PrintArea" hidden="1">#REF!</definedName>
    <definedName name="Z_181D420F_9B98_11D3_980A_00A0C9DF29C4_.wvu.PrintArea" localSheetId="0" hidden="1">#REF!</definedName>
    <definedName name="Z_181D420F_9B98_11D3_980A_00A0C9DF29C4_.wvu.PrintArea" hidden="1">#REF!</definedName>
    <definedName name="Z_181D4210_9B98_11D3_980A_00A0C9DF29C4_.wvu.PrintArea" localSheetId="0" hidden="1">#REF!</definedName>
    <definedName name="Z_181D4210_9B98_11D3_980A_00A0C9DF29C4_.wvu.PrintArea" hidden="1">#REF!</definedName>
    <definedName name="Z_181D4212_9B98_11D3_980A_00A0C9DF29C4_.wvu.PrintArea" localSheetId="0" hidden="1">#REF!</definedName>
    <definedName name="Z_181D4212_9B98_11D3_980A_00A0C9DF29C4_.wvu.PrintArea" hidden="1">#REF!</definedName>
    <definedName name="Z_181D4213_9B98_11D3_980A_00A0C9DF29C4_.wvu.PrintArea" localSheetId="0" hidden="1">#REF!</definedName>
    <definedName name="Z_181D4213_9B98_11D3_980A_00A0C9DF29C4_.wvu.PrintArea" hidden="1">#REF!</definedName>
    <definedName name="Z_181D4214_9B98_11D3_980A_00A0C9DF29C4_.wvu.PrintArea" localSheetId="0" hidden="1">#REF!</definedName>
    <definedName name="Z_181D4214_9B98_11D3_980A_00A0C9DF29C4_.wvu.PrintArea" hidden="1">#REF!</definedName>
    <definedName name="Z_181D4215_9B98_11D3_980A_00A0C9DF29C4_.wvu.PrintArea" localSheetId="0" hidden="1">#REF!</definedName>
    <definedName name="Z_181D4215_9B98_11D3_980A_00A0C9DF29C4_.wvu.PrintArea" hidden="1">#REF!</definedName>
    <definedName name="Z_181D4217_9B98_11D3_980A_00A0C9DF29C4_.wvu.PrintArea" localSheetId="0" hidden="1">#REF!</definedName>
    <definedName name="Z_181D4217_9B98_11D3_980A_00A0C9DF29C4_.wvu.PrintArea" hidden="1">#REF!</definedName>
    <definedName name="Z_181D4218_9B98_11D3_980A_00A0C9DF29C4_.wvu.PrintArea" localSheetId="0" hidden="1">#REF!</definedName>
    <definedName name="Z_181D4218_9B98_11D3_980A_00A0C9DF29C4_.wvu.PrintArea" hidden="1">#REF!</definedName>
    <definedName name="Z_181D4219_9B98_11D3_980A_00A0C9DF29C4_.wvu.PrintArea" localSheetId="0" hidden="1">#REF!</definedName>
    <definedName name="Z_181D4219_9B98_11D3_980A_00A0C9DF29C4_.wvu.PrintArea" hidden="1">#REF!</definedName>
    <definedName name="Z_181D421A_9B98_11D3_980A_00A0C9DF29C4_.wvu.PrintArea" localSheetId="0" hidden="1">#REF!</definedName>
    <definedName name="Z_181D421A_9B98_11D3_980A_00A0C9DF29C4_.wvu.PrintArea" hidden="1">#REF!</definedName>
    <definedName name="Z_181D421C_9B98_11D3_980A_00A0C9DF29C4_.wvu.PrintArea" localSheetId="0" hidden="1">#REF!</definedName>
    <definedName name="Z_181D421C_9B98_11D3_980A_00A0C9DF29C4_.wvu.PrintArea" hidden="1">#REF!</definedName>
    <definedName name="Z_181D421D_9B98_11D3_980A_00A0C9DF29C4_.wvu.PrintArea" localSheetId="0" hidden="1">#REF!</definedName>
    <definedName name="Z_181D421D_9B98_11D3_980A_00A0C9DF29C4_.wvu.PrintArea" hidden="1">#REF!</definedName>
    <definedName name="Z_181D421F_9B98_11D3_980A_00A0C9DF29C4_.wvu.PrintArea" localSheetId="0" hidden="1">#REF!</definedName>
    <definedName name="Z_181D421F_9B98_11D3_980A_00A0C9DF29C4_.wvu.PrintArea" hidden="1">#REF!</definedName>
    <definedName name="Z_181D4220_9B98_11D3_980A_00A0C9DF29C4_.wvu.PrintArea" localSheetId="0" hidden="1">#REF!</definedName>
    <definedName name="Z_181D4220_9B98_11D3_980A_00A0C9DF29C4_.wvu.PrintArea" hidden="1">#REF!</definedName>
    <definedName name="Z_181D4222_9B98_11D3_980A_00A0C9DF29C4_.wvu.PrintArea" localSheetId="0" hidden="1">#REF!</definedName>
    <definedName name="Z_181D4222_9B98_11D3_980A_00A0C9DF29C4_.wvu.PrintArea" hidden="1">#REF!</definedName>
    <definedName name="Z_181D4223_9B98_11D3_980A_00A0C9DF29C4_.wvu.PrintArea" localSheetId="0" hidden="1">#REF!</definedName>
    <definedName name="Z_181D4223_9B98_11D3_980A_00A0C9DF29C4_.wvu.PrintArea" hidden="1">#REF!</definedName>
    <definedName name="Z_181D4224_9B98_11D3_980A_00A0C9DF29C4_.wvu.PrintArea" localSheetId="0" hidden="1">#REF!</definedName>
    <definedName name="Z_181D4224_9B98_11D3_980A_00A0C9DF29C4_.wvu.PrintArea" hidden="1">#REF!</definedName>
    <definedName name="Z_181D4225_9B98_11D3_980A_00A0C9DF29C4_.wvu.PrintArea" localSheetId="0" hidden="1">#REF!</definedName>
    <definedName name="Z_181D4225_9B98_11D3_980A_00A0C9DF29C4_.wvu.PrintArea" hidden="1">#REF!</definedName>
    <definedName name="Z_181D4227_9B98_11D3_980A_00A0C9DF29C4_.wvu.PrintArea" localSheetId="0" hidden="1">#REF!</definedName>
    <definedName name="Z_181D4227_9B98_11D3_980A_00A0C9DF29C4_.wvu.PrintArea" hidden="1">#REF!</definedName>
    <definedName name="Z_181D4228_9B98_11D3_980A_00A0C9DF29C4_.wvu.PrintArea" localSheetId="0" hidden="1">#REF!</definedName>
    <definedName name="Z_181D4228_9B98_11D3_980A_00A0C9DF29C4_.wvu.PrintArea" hidden="1">#REF!</definedName>
    <definedName name="Z_181D4229_9B98_11D3_980A_00A0C9DF29C4_.wvu.PrintArea" localSheetId="0" hidden="1">#REF!</definedName>
    <definedName name="Z_181D4229_9B98_11D3_980A_00A0C9DF29C4_.wvu.PrintArea" hidden="1">#REF!</definedName>
    <definedName name="Z_181D422A_9B98_11D3_980A_00A0C9DF29C4_.wvu.PrintArea" localSheetId="0" hidden="1">#REF!</definedName>
    <definedName name="Z_181D422A_9B98_11D3_980A_00A0C9DF29C4_.wvu.PrintArea" hidden="1">#REF!</definedName>
    <definedName name="Z_181D422C_9B98_11D3_980A_00A0C9DF29C4_.wvu.PrintArea" localSheetId="0" hidden="1">#REF!</definedName>
    <definedName name="Z_181D422C_9B98_11D3_980A_00A0C9DF29C4_.wvu.PrintArea" hidden="1">#REF!</definedName>
    <definedName name="Z_181D422D_9B98_11D3_980A_00A0C9DF29C4_.wvu.PrintArea" localSheetId="0" hidden="1">#REF!</definedName>
    <definedName name="Z_181D422D_9B98_11D3_980A_00A0C9DF29C4_.wvu.PrintArea" hidden="1">#REF!</definedName>
    <definedName name="Z_1BB02CF2_D326_11D3_9812_00A0C9DF29C4_.wvu.PrintArea" localSheetId="0" hidden="1">#REF!</definedName>
    <definedName name="Z_1BB02CF2_D326_11D3_9812_00A0C9DF29C4_.wvu.PrintArea" hidden="1">#REF!</definedName>
    <definedName name="Z_1BB02CF3_D326_11D3_9812_00A0C9DF29C4_.wvu.PrintArea" localSheetId="0" hidden="1">#REF!</definedName>
    <definedName name="Z_1BB02CF3_D326_11D3_9812_00A0C9DF29C4_.wvu.PrintArea" hidden="1">#REF!</definedName>
    <definedName name="Z_1BB02CF5_D326_11D3_9812_00A0C9DF29C4_.wvu.PrintArea" localSheetId="0" hidden="1">#REF!</definedName>
    <definedName name="Z_1BB02CF5_D326_11D3_9812_00A0C9DF29C4_.wvu.PrintArea" hidden="1">#REF!</definedName>
    <definedName name="Z_1BB02CF6_D326_11D3_9812_00A0C9DF29C4_.wvu.PrintArea" localSheetId="0" hidden="1">#REF!</definedName>
    <definedName name="Z_1BB02CF6_D326_11D3_9812_00A0C9DF29C4_.wvu.PrintArea" hidden="1">#REF!</definedName>
    <definedName name="Z_1BB02CF7_D326_11D3_9812_00A0C9DF29C4_.wvu.PrintArea" localSheetId="0" hidden="1">#REF!</definedName>
    <definedName name="Z_1BB02CF7_D326_11D3_9812_00A0C9DF29C4_.wvu.PrintArea" hidden="1">#REF!</definedName>
    <definedName name="Z_1BB02CF8_D326_11D3_9812_00A0C9DF29C4_.wvu.PrintArea" localSheetId="0" hidden="1">#REF!</definedName>
    <definedName name="Z_1BB02CF8_D326_11D3_9812_00A0C9DF29C4_.wvu.PrintArea" hidden="1">#REF!</definedName>
    <definedName name="Z_1BB02CFA_D326_11D3_9812_00A0C9DF29C4_.wvu.PrintArea" localSheetId="0" hidden="1">#REF!</definedName>
    <definedName name="Z_1BB02CFA_D326_11D3_9812_00A0C9DF29C4_.wvu.PrintArea" hidden="1">#REF!</definedName>
    <definedName name="Z_1BB02CFB_D326_11D3_9812_00A0C9DF29C4_.wvu.PrintArea" localSheetId="0" hidden="1">#REF!</definedName>
    <definedName name="Z_1BB02CFB_D326_11D3_9812_00A0C9DF29C4_.wvu.PrintArea" hidden="1">#REF!</definedName>
    <definedName name="Z_1BB02CFC_D326_11D3_9812_00A0C9DF29C4_.wvu.PrintArea" localSheetId="0" hidden="1">#REF!</definedName>
    <definedName name="Z_1BB02CFC_D326_11D3_9812_00A0C9DF29C4_.wvu.PrintArea" hidden="1">#REF!</definedName>
    <definedName name="Z_1BB02CFD_D326_11D3_9812_00A0C9DF29C4_.wvu.PrintArea" localSheetId="0" hidden="1">#REF!</definedName>
    <definedName name="Z_1BB02CFD_D326_11D3_9812_00A0C9DF29C4_.wvu.PrintArea" hidden="1">#REF!</definedName>
    <definedName name="Z_1BB02CFF_D326_11D3_9812_00A0C9DF29C4_.wvu.PrintArea" localSheetId="0" hidden="1">#REF!</definedName>
    <definedName name="Z_1BB02CFF_D326_11D3_9812_00A0C9DF29C4_.wvu.PrintArea" hidden="1">#REF!</definedName>
    <definedName name="Z_1BB02D00_D326_11D3_9812_00A0C9DF29C4_.wvu.PrintArea" localSheetId="0" hidden="1">#REF!</definedName>
    <definedName name="Z_1BB02D00_D326_11D3_9812_00A0C9DF29C4_.wvu.PrintArea" hidden="1">#REF!</definedName>
    <definedName name="Z_1BB02D02_D326_11D3_9812_00A0C9DF29C4_.wvu.PrintArea" localSheetId="0" hidden="1">#REF!</definedName>
    <definedName name="Z_1BB02D02_D326_11D3_9812_00A0C9DF29C4_.wvu.PrintArea" hidden="1">#REF!</definedName>
    <definedName name="Z_1BB02D03_D326_11D3_9812_00A0C9DF29C4_.wvu.PrintArea" localSheetId="0" hidden="1">#REF!</definedName>
    <definedName name="Z_1BB02D03_D326_11D3_9812_00A0C9DF29C4_.wvu.PrintArea" hidden="1">#REF!</definedName>
    <definedName name="Z_1BB02D05_D326_11D3_9812_00A0C9DF29C4_.wvu.PrintArea" localSheetId="0" hidden="1">#REF!</definedName>
    <definedName name="Z_1BB02D05_D326_11D3_9812_00A0C9DF29C4_.wvu.PrintArea" hidden="1">#REF!</definedName>
    <definedName name="Z_1BB02D06_D326_11D3_9812_00A0C9DF29C4_.wvu.PrintArea" localSheetId="0" hidden="1">#REF!</definedName>
    <definedName name="Z_1BB02D06_D326_11D3_9812_00A0C9DF29C4_.wvu.PrintArea" hidden="1">#REF!</definedName>
    <definedName name="Z_1BB02D07_D326_11D3_9812_00A0C9DF29C4_.wvu.PrintArea" localSheetId="0" hidden="1">#REF!</definedName>
    <definedName name="Z_1BB02D07_D326_11D3_9812_00A0C9DF29C4_.wvu.PrintArea" hidden="1">#REF!</definedName>
    <definedName name="Z_1BB02D08_D326_11D3_9812_00A0C9DF29C4_.wvu.PrintArea" localSheetId="0" hidden="1">#REF!</definedName>
    <definedName name="Z_1BB02D08_D326_11D3_9812_00A0C9DF29C4_.wvu.PrintArea" hidden="1">#REF!</definedName>
    <definedName name="Z_1BB02D0A_D326_11D3_9812_00A0C9DF29C4_.wvu.PrintArea" localSheetId="0" hidden="1">#REF!</definedName>
    <definedName name="Z_1BB02D0A_D326_11D3_9812_00A0C9DF29C4_.wvu.PrintArea" hidden="1">#REF!</definedName>
    <definedName name="Z_1BB02D0B_D326_11D3_9812_00A0C9DF29C4_.wvu.PrintArea" localSheetId="0" hidden="1">#REF!</definedName>
    <definedName name="Z_1BB02D0B_D326_11D3_9812_00A0C9DF29C4_.wvu.PrintArea" hidden="1">#REF!</definedName>
    <definedName name="Z_1BB02D0C_D326_11D3_9812_00A0C9DF29C4_.wvu.PrintArea" localSheetId="0" hidden="1">#REF!</definedName>
    <definedName name="Z_1BB02D0C_D326_11D3_9812_00A0C9DF29C4_.wvu.PrintArea" hidden="1">#REF!</definedName>
    <definedName name="Z_1BB02D0D_D326_11D3_9812_00A0C9DF29C4_.wvu.PrintArea" localSheetId="0" hidden="1">#REF!</definedName>
    <definedName name="Z_1BB02D0D_D326_11D3_9812_00A0C9DF29C4_.wvu.PrintArea" hidden="1">#REF!</definedName>
    <definedName name="Z_1BB02D0F_D326_11D3_9812_00A0C9DF29C4_.wvu.PrintArea" localSheetId="0" hidden="1">#REF!</definedName>
    <definedName name="Z_1BB02D0F_D326_11D3_9812_00A0C9DF29C4_.wvu.PrintArea" hidden="1">#REF!</definedName>
    <definedName name="Z_1BB02D10_D326_11D3_9812_00A0C9DF29C4_.wvu.PrintArea" localSheetId="0" hidden="1">#REF!</definedName>
    <definedName name="Z_1BB02D10_D326_11D3_9812_00A0C9DF29C4_.wvu.PrintArea" hidden="1">#REF!</definedName>
    <definedName name="Z_1D18DB46_65F5_11D3_9DAB_00A0C9DF29FD_.wvu.PrintArea" localSheetId="0" hidden="1">#REF!</definedName>
    <definedName name="Z_1D18DB46_65F5_11D3_9DAB_00A0C9DF29FD_.wvu.PrintArea" hidden="1">#REF!</definedName>
    <definedName name="Z_1D18DB47_65F5_11D3_9DAB_00A0C9DF29FD_.wvu.PrintArea" localSheetId="0" hidden="1">#REF!</definedName>
    <definedName name="Z_1D18DB47_65F5_11D3_9DAB_00A0C9DF29FD_.wvu.PrintArea" hidden="1">#REF!</definedName>
    <definedName name="Z_1D18DB49_65F5_11D3_9DAB_00A0C9DF29FD_.wvu.PrintArea" localSheetId="0" hidden="1">#REF!</definedName>
    <definedName name="Z_1D18DB49_65F5_11D3_9DAB_00A0C9DF29FD_.wvu.PrintArea" hidden="1">#REF!</definedName>
    <definedName name="Z_1D18DB4A_65F5_11D3_9DAB_00A0C9DF29FD_.wvu.PrintArea" localSheetId="0" hidden="1">#REF!</definedName>
    <definedName name="Z_1D18DB4A_65F5_11D3_9DAB_00A0C9DF29FD_.wvu.PrintArea" hidden="1">#REF!</definedName>
    <definedName name="Z_1D18DB4B_65F5_11D3_9DAB_00A0C9DF29FD_.wvu.PrintArea" localSheetId="0" hidden="1">#REF!</definedName>
    <definedName name="Z_1D18DB4B_65F5_11D3_9DAB_00A0C9DF29FD_.wvu.PrintArea" hidden="1">#REF!</definedName>
    <definedName name="Z_1D18DB4C_65F5_11D3_9DAB_00A0C9DF29FD_.wvu.PrintArea" localSheetId="0" hidden="1">#REF!</definedName>
    <definedName name="Z_1D18DB4C_65F5_11D3_9DAB_00A0C9DF29FD_.wvu.PrintArea" hidden="1">#REF!</definedName>
    <definedName name="Z_1D18DB4E_65F5_11D3_9DAB_00A0C9DF29FD_.wvu.PrintArea" localSheetId="0" hidden="1">#REF!</definedName>
    <definedName name="Z_1D18DB4E_65F5_11D3_9DAB_00A0C9DF29FD_.wvu.PrintArea" hidden="1">#REF!</definedName>
    <definedName name="Z_1D18DB4F_65F5_11D3_9DAB_00A0C9DF29FD_.wvu.PrintArea" localSheetId="0" hidden="1">#REF!</definedName>
    <definedName name="Z_1D18DB4F_65F5_11D3_9DAB_00A0C9DF29FD_.wvu.PrintArea" hidden="1">#REF!</definedName>
    <definedName name="Z_1D18DB50_65F5_11D3_9DAB_00A0C9DF29FD_.wvu.PrintArea" localSheetId="0" hidden="1">#REF!</definedName>
    <definedName name="Z_1D18DB50_65F5_11D3_9DAB_00A0C9DF29FD_.wvu.PrintArea" hidden="1">#REF!</definedName>
    <definedName name="Z_1D18DB51_65F5_11D3_9DAB_00A0C9DF29FD_.wvu.PrintArea" localSheetId="0" hidden="1">#REF!</definedName>
    <definedName name="Z_1D18DB51_65F5_11D3_9DAB_00A0C9DF29FD_.wvu.PrintArea" hidden="1">#REF!</definedName>
    <definedName name="Z_1D18DB53_65F5_11D3_9DAB_00A0C9DF29FD_.wvu.PrintArea" localSheetId="0" hidden="1">#REF!</definedName>
    <definedName name="Z_1D18DB53_65F5_11D3_9DAB_00A0C9DF29FD_.wvu.PrintArea" hidden="1">#REF!</definedName>
    <definedName name="Z_1D18DB54_65F5_11D3_9DAB_00A0C9DF29FD_.wvu.PrintArea" localSheetId="0" hidden="1">#REF!</definedName>
    <definedName name="Z_1D18DB54_65F5_11D3_9DAB_00A0C9DF29FD_.wvu.PrintArea" hidden="1">#REF!</definedName>
    <definedName name="Z_1D18DB56_65F5_11D3_9DAB_00A0C9DF29FD_.wvu.PrintArea" localSheetId="0" hidden="1">#REF!</definedName>
    <definedName name="Z_1D18DB56_65F5_11D3_9DAB_00A0C9DF29FD_.wvu.PrintArea" hidden="1">#REF!</definedName>
    <definedName name="Z_1D18DB57_65F5_11D3_9DAB_00A0C9DF29FD_.wvu.PrintArea" localSheetId="0" hidden="1">#REF!</definedName>
    <definedName name="Z_1D18DB57_65F5_11D3_9DAB_00A0C9DF29FD_.wvu.PrintArea" hidden="1">#REF!</definedName>
    <definedName name="Z_1D18DB59_65F5_11D3_9DAB_00A0C9DF29FD_.wvu.PrintArea" localSheetId="0" hidden="1">#REF!</definedName>
    <definedName name="Z_1D18DB59_65F5_11D3_9DAB_00A0C9DF29FD_.wvu.PrintArea" hidden="1">#REF!</definedName>
    <definedName name="Z_1D18DB5A_65F5_11D3_9DAB_00A0C9DF29FD_.wvu.PrintArea" localSheetId="0" hidden="1">#REF!</definedName>
    <definedName name="Z_1D18DB5A_65F5_11D3_9DAB_00A0C9DF29FD_.wvu.PrintArea" hidden="1">#REF!</definedName>
    <definedName name="Z_1D18DB5B_65F5_11D3_9DAB_00A0C9DF29FD_.wvu.PrintArea" localSheetId="0" hidden="1">#REF!</definedName>
    <definedName name="Z_1D18DB5B_65F5_11D3_9DAB_00A0C9DF29FD_.wvu.PrintArea" hidden="1">#REF!</definedName>
    <definedName name="Z_1D18DB5C_65F5_11D3_9DAB_00A0C9DF29FD_.wvu.PrintArea" localSheetId="0" hidden="1">#REF!</definedName>
    <definedName name="Z_1D18DB5C_65F5_11D3_9DAB_00A0C9DF29FD_.wvu.PrintArea" hidden="1">#REF!</definedName>
    <definedName name="Z_1D18DB5E_65F5_11D3_9DAB_00A0C9DF29FD_.wvu.PrintArea" localSheetId="0" hidden="1">#REF!</definedName>
    <definedName name="Z_1D18DB5E_65F5_11D3_9DAB_00A0C9DF29FD_.wvu.PrintArea" hidden="1">#REF!</definedName>
    <definedName name="Z_1D18DB5F_65F5_11D3_9DAB_00A0C9DF29FD_.wvu.PrintArea" localSheetId="0" hidden="1">#REF!</definedName>
    <definedName name="Z_1D18DB5F_65F5_11D3_9DAB_00A0C9DF29FD_.wvu.PrintArea" hidden="1">#REF!</definedName>
    <definedName name="Z_1D18DB60_65F5_11D3_9DAB_00A0C9DF29FD_.wvu.PrintArea" localSheetId="0" hidden="1">#REF!</definedName>
    <definedName name="Z_1D18DB60_65F5_11D3_9DAB_00A0C9DF29FD_.wvu.PrintArea" hidden="1">#REF!</definedName>
    <definedName name="Z_1D18DB61_65F5_11D3_9DAB_00A0C9DF29FD_.wvu.PrintArea" localSheetId="0" hidden="1">#REF!</definedName>
    <definedName name="Z_1D18DB61_65F5_11D3_9DAB_00A0C9DF29FD_.wvu.PrintArea" hidden="1">#REF!</definedName>
    <definedName name="Z_1D18DB63_65F5_11D3_9DAB_00A0C9DF29FD_.wvu.PrintArea" localSheetId="0" hidden="1">#REF!</definedName>
    <definedName name="Z_1D18DB63_65F5_11D3_9DAB_00A0C9DF29FD_.wvu.PrintArea" hidden="1">#REF!</definedName>
    <definedName name="Z_1D18DB64_65F5_11D3_9DAB_00A0C9DF29FD_.wvu.PrintArea" localSheetId="0" hidden="1">#REF!</definedName>
    <definedName name="Z_1D18DB64_65F5_11D3_9DAB_00A0C9DF29FD_.wvu.PrintArea" hidden="1">#REF!</definedName>
    <definedName name="Z_1EE9C873_3396_11D3_97FD_00A0C9DF29C4_.wvu.PrintArea" localSheetId="0" hidden="1">#REF!</definedName>
    <definedName name="Z_1EE9C873_3396_11D3_97FD_00A0C9DF29C4_.wvu.PrintArea" hidden="1">#REF!</definedName>
    <definedName name="Z_1EE9C874_3396_11D3_97FD_00A0C9DF29C4_.wvu.PrintArea" localSheetId="0" hidden="1">#REF!</definedName>
    <definedName name="Z_1EE9C874_3396_11D3_97FD_00A0C9DF29C4_.wvu.PrintArea" hidden="1">#REF!</definedName>
    <definedName name="Z_1EE9C876_3396_11D3_97FD_00A0C9DF29C4_.wvu.PrintArea" localSheetId="0" hidden="1">#REF!</definedName>
    <definedName name="Z_1EE9C876_3396_11D3_97FD_00A0C9DF29C4_.wvu.PrintArea" hidden="1">#REF!</definedName>
    <definedName name="Z_1EE9C877_3396_11D3_97FD_00A0C9DF29C4_.wvu.PrintArea" localSheetId="0" hidden="1">#REF!</definedName>
    <definedName name="Z_1EE9C877_3396_11D3_97FD_00A0C9DF29C4_.wvu.PrintArea" hidden="1">#REF!</definedName>
    <definedName name="Z_1EE9C878_3396_11D3_97FD_00A0C9DF29C4_.wvu.PrintArea" localSheetId="0" hidden="1">#REF!</definedName>
    <definedName name="Z_1EE9C878_3396_11D3_97FD_00A0C9DF29C4_.wvu.PrintArea" hidden="1">#REF!</definedName>
    <definedName name="Z_1EE9C879_3396_11D3_97FD_00A0C9DF29C4_.wvu.PrintArea" localSheetId="0" hidden="1">#REF!</definedName>
    <definedName name="Z_1EE9C879_3396_11D3_97FD_00A0C9DF29C4_.wvu.PrintArea" hidden="1">#REF!</definedName>
    <definedName name="Z_1EE9C87B_3396_11D3_97FD_00A0C9DF29C4_.wvu.PrintArea" localSheetId="0" hidden="1">#REF!</definedName>
    <definedName name="Z_1EE9C87B_3396_11D3_97FD_00A0C9DF29C4_.wvu.PrintArea" hidden="1">#REF!</definedName>
    <definedName name="Z_1EE9C87C_3396_11D3_97FD_00A0C9DF29C4_.wvu.PrintArea" localSheetId="0" hidden="1">#REF!</definedName>
    <definedName name="Z_1EE9C87C_3396_11D3_97FD_00A0C9DF29C4_.wvu.PrintArea" hidden="1">#REF!</definedName>
    <definedName name="Z_1EE9C87D_3396_11D3_97FD_00A0C9DF29C4_.wvu.PrintArea" localSheetId="0" hidden="1">#REF!</definedName>
    <definedName name="Z_1EE9C87D_3396_11D3_97FD_00A0C9DF29C4_.wvu.PrintArea" hidden="1">#REF!</definedName>
    <definedName name="Z_1EE9C87E_3396_11D3_97FD_00A0C9DF29C4_.wvu.PrintArea" localSheetId="0" hidden="1">#REF!</definedName>
    <definedName name="Z_1EE9C87E_3396_11D3_97FD_00A0C9DF29C4_.wvu.PrintArea" hidden="1">#REF!</definedName>
    <definedName name="Z_1EE9C880_3396_11D3_97FD_00A0C9DF29C4_.wvu.PrintArea" localSheetId="0" hidden="1">#REF!</definedName>
    <definedName name="Z_1EE9C880_3396_11D3_97FD_00A0C9DF29C4_.wvu.PrintArea" hidden="1">#REF!</definedName>
    <definedName name="Z_1EE9C881_3396_11D3_97FD_00A0C9DF29C4_.wvu.PrintArea" localSheetId="0" hidden="1">#REF!</definedName>
    <definedName name="Z_1EE9C881_3396_11D3_97FD_00A0C9DF29C4_.wvu.PrintArea" hidden="1">#REF!</definedName>
    <definedName name="Z_1EE9C883_3396_11D3_97FD_00A0C9DF29C4_.wvu.PrintArea" localSheetId="0" hidden="1">#REF!</definedName>
    <definedName name="Z_1EE9C883_3396_11D3_97FD_00A0C9DF29C4_.wvu.PrintArea" hidden="1">#REF!</definedName>
    <definedName name="Z_1EE9C884_3396_11D3_97FD_00A0C9DF29C4_.wvu.PrintArea" localSheetId="0" hidden="1">#REF!</definedName>
    <definedName name="Z_1EE9C884_3396_11D3_97FD_00A0C9DF29C4_.wvu.PrintArea" hidden="1">#REF!</definedName>
    <definedName name="Z_1EE9C886_3396_11D3_97FD_00A0C9DF29C4_.wvu.PrintArea" localSheetId="0" hidden="1">#REF!</definedName>
    <definedName name="Z_1EE9C886_3396_11D3_97FD_00A0C9DF29C4_.wvu.PrintArea" hidden="1">#REF!</definedName>
    <definedName name="Z_1EE9C887_3396_11D3_97FD_00A0C9DF29C4_.wvu.PrintArea" localSheetId="0" hidden="1">#REF!</definedName>
    <definedName name="Z_1EE9C887_3396_11D3_97FD_00A0C9DF29C4_.wvu.PrintArea" hidden="1">#REF!</definedName>
    <definedName name="Z_1EE9C888_3396_11D3_97FD_00A0C9DF29C4_.wvu.PrintArea" localSheetId="0" hidden="1">#REF!</definedName>
    <definedName name="Z_1EE9C888_3396_11D3_97FD_00A0C9DF29C4_.wvu.PrintArea" hidden="1">#REF!</definedName>
    <definedName name="Z_1EE9C889_3396_11D3_97FD_00A0C9DF29C4_.wvu.PrintArea" localSheetId="0" hidden="1">#REF!</definedName>
    <definedName name="Z_1EE9C889_3396_11D3_97FD_00A0C9DF29C4_.wvu.PrintArea" hidden="1">#REF!</definedName>
    <definedName name="Z_1EE9C88B_3396_11D3_97FD_00A0C9DF29C4_.wvu.PrintArea" localSheetId="0" hidden="1">#REF!</definedName>
    <definedName name="Z_1EE9C88B_3396_11D3_97FD_00A0C9DF29C4_.wvu.PrintArea" hidden="1">#REF!</definedName>
    <definedName name="Z_1EE9C88C_3396_11D3_97FD_00A0C9DF29C4_.wvu.PrintArea" localSheetId="0" hidden="1">#REF!</definedName>
    <definedName name="Z_1EE9C88C_3396_11D3_97FD_00A0C9DF29C4_.wvu.PrintArea" hidden="1">#REF!</definedName>
    <definedName name="Z_1EE9C88D_3396_11D3_97FD_00A0C9DF29C4_.wvu.PrintArea" localSheetId="0" hidden="1">#REF!</definedName>
    <definedName name="Z_1EE9C88D_3396_11D3_97FD_00A0C9DF29C4_.wvu.PrintArea" hidden="1">#REF!</definedName>
    <definedName name="Z_1EE9C88E_3396_11D3_97FD_00A0C9DF29C4_.wvu.PrintArea" localSheetId="0" hidden="1">#REF!</definedName>
    <definedName name="Z_1EE9C88E_3396_11D3_97FD_00A0C9DF29C4_.wvu.PrintArea" hidden="1">#REF!</definedName>
    <definedName name="Z_1EE9C890_3396_11D3_97FD_00A0C9DF29C4_.wvu.PrintArea" localSheetId="0" hidden="1">#REF!</definedName>
    <definedName name="Z_1EE9C890_3396_11D3_97FD_00A0C9DF29C4_.wvu.PrintArea" hidden="1">#REF!</definedName>
    <definedName name="Z_1EE9C891_3396_11D3_97FD_00A0C9DF29C4_.wvu.PrintArea" localSheetId="0" hidden="1">#REF!</definedName>
    <definedName name="Z_1EE9C891_3396_11D3_97FD_00A0C9DF29C4_.wvu.PrintArea" hidden="1">#REF!</definedName>
    <definedName name="Z_23F18827_7997_11D6_8750_00508BD3B3BA_.wvu.Cols" hidden="1">#REF!,#REF!</definedName>
    <definedName name="Z_23F18827_7997_11D6_8750_00508BD3B3BA_.wvu.PrintArea" hidden="1">#REF!</definedName>
    <definedName name="Z_254F9381_AE38_11D3_9DB4_00A0C9DF29FD_.wvu.PrintArea" localSheetId="0" hidden="1">#REF!</definedName>
    <definedName name="Z_254F9381_AE38_11D3_9DB4_00A0C9DF29FD_.wvu.PrintArea" hidden="1">#REF!</definedName>
    <definedName name="Z_254F9382_AE38_11D3_9DB4_00A0C9DF29FD_.wvu.PrintArea" localSheetId="0" hidden="1">#REF!</definedName>
    <definedName name="Z_254F9382_AE38_11D3_9DB4_00A0C9DF29FD_.wvu.PrintArea" hidden="1">#REF!</definedName>
    <definedName name="Z_254F9384_AE38_11D3_9DB4_00A0C9DF29FD_.wvu.PrintArea" localSheetId="0" hidden="1">#REF!</definedName>
    <definedName name="Z_254F9384_AE38_11D3_9DB4_00A0C9DF29FD_.wvu.PrintArea" hidden="1">#REF!</definedName>
    <definedName name="Z_254F9385_AE38_11D3_9DB4_00A0C9DF29FD_.wvu.PrintArea" localSheetId="0" hidden="1">#REF!</definedName>
    <definedName name="Z_254F9385_AE38_11D3_9DB4_00A0C9DF29FD_.wvu.PrintArea" hidden="1">#REF!</definedName>
    <definedName name="Z_254F9386_AE38_11D3_9DB4_00A0C9DF29FD_.wvu.PrintArea" localSheetId="0" hidden="1">#REF!</definedName>
    <definedName name="Z_254F9386_AE38_11D3_9DB4_00A0C9DF29FD_.wvu.PrintArea" hidden="1">#REF!</definedName>
    <definedName name="Z_254F9387_AE38_11D3_9DB4_00A0C9DF29FD_.wvu.PrintArea" localSheetId="0" hidden="1">#REF!</definedName>
    <definedName name="Z_254F9387_AE38_11D3_9DB4_00A0C9DF29FD_.wvu.PrintArea" hidden="1">#REF!</definedName>
    <definedName name="Z_254F9389_AE38_11D3_9DB4_00A0C9DF29FD_.wvu.PrintArea" localSheetId="0" hidden="1">#REF!</definedName>
    <definedName name="Z_254F9389_AE38_11D3_9DB4_00A0C9DF29FD_.wvu.PrintArea" hidden="1">#REF!</definedName>
    <definedName name="Z_254F938A_AE38_11D3_9DB4_00A0C9DF29FD_.wvu.PrintArea" localSheetId="0" hidden="1">#REF!</definedName>
    <definedName name="Z_254F938A_AE38_11D3_9DB4_00A0C9DF29FD_.wvu.PrintArea" hidden="1">#REF!</definedName>
    <definedName name="Z_254F938B_AE38_11D3_9DB4_00A0C9DF29FD_.wvu.PrintArea" localSheetId="0" hidden="1">#REF!</definedName>
    <definedName name="Z_254F938B_AE38_11D3_9DB4_00A0C9DF29FD_.wvu.PrintArea" hidden="1">#REF!</definedName>
    <definedName name="Z_254F938C_AE38_11D3_9DB4_00A0C9DF29FD_.wvu.PrintArea" localSheetId="0" hidden="1">#REF!</definedName>
    <definedName name="Z_254F938C_AE38_11D3_9DB4_00A0C9DF29FD_.wvu.PrintArea" hidden="1">#REF!</definedName>
    <definedName name="Z_254F938E_AE38_11D3_9DB4_00A0C9DF29FD_.wvu.PrintArea" localSheetId="0" hidden="1">#REF!</definedName>
    <definedName name="Z_254F938E_AE38_11D3_9DB4_00A0C9DF29FD_.wvu.PrintArea" hidden="1">#REF!</definedName>
    <definedName name="Z_254F938F_AE38_11D3_9DB4_00A0C9DF29FD_.wvu.PrintArea" localSheetId="0" hidden="1">#REF!</definedName>
    <definedName name="Z_254F938F_AE38_11D3_9DB4_00A0C9DF29FD_.wvu.PrintArea" hidden="1">#REF!</definedName>
    <definedName name="Z_254F9391_AE38_11D3_9DB4_00A0C9DF29FD_.wvu.PrintArea" localSheetId="0" hidden="1">#REF!</definedName>
    <definedName name="Z_254F9391_AE38_11D3_9DB4_00A0C9DF29FD_.wvu.PrintArea" hidden="1">#REF!</definedName>
    <definedName name="Z_254F9392_AE38_11D3_9DB4_00A0C9DF29FD_.wvu.PrintArea" localSheetId="0" hidden="1">#REF!</definedName>
    <definedName name="Z_254F9392_AE38_11D3_9DB4_00A0C9DF29FD_.wvu.PrintArea" hidden="1">#REF!</definedName>
    <definedName name="Z_254F9394_AE38_11D3_9DB4_00A0C9DF29FD_.wvu.PrintArea" localSheetId="0" hidden="1">#REF!</definedName>
    <definedName name="Z_254F9394_AE38_11D3_9DB4_00A0C9DF29FD_.wvu.PrintArea" hidden="1">#REF!</definedName>
    <definedName name="Z_254F9395_AE38_11D3_9DB4_00A0C9DF29FD_.wvu.PrintArea" localSheetId="0" hidden="1">#REF!</definedName>
    <definedName name="Z_254F9395_AE38_11D3_9DB4_00A0C9DF29FD_.wvu.PrintArea" hidden="1">#REF!</definedName>
    <definedName name="Z_254F9396_AE38_11D3_9DB4_00A0C9DF29FD_.wvu.PrintArea" localSheetId="0" hidden="1">#REF!</definedName>
    <definedName name="Z_254F9396_AE38_11D3_9DB4_00A0C9DF29FD_.wvu.PrintArea" hidden="1">#REF!</definedName>
    <definedName name="Z_254F9397_AE38_11D3_9DB4_00A0C9DF29FD_.wvu.PrintArea" localSheetId="0" hidden="1">#REF!</definedName>
    <definedName name="Z_254F9397_AE38_11D3_9DB4_00A0C9DF29FD_.wvu.PrintArea" hidden="1">#REF!</definedName>
    <definedName name="Z_254F9399_AE38_11D3_9DB4_00A0C9DF29FD_.wvu.PrintArea" localSheetId="0" hidden="1">#REF!</definedName>
    <definedName name="Z_254F9399_AE38_11D3_9DB4_00A0C9DF29FD_.wvu.PrintArea" hidden="1">#REF!</definedName>
    <definedName name="Z_254F939A_AE38_11D3_9DB4_00A0C9DF29FD_.wvu.PrintArea" localSheetId="0" hidden="1">#REF!</definedName>
    <definedName name="Z_254F939A_AE38_11D3_9DB4_00A0C9DF29FD_.wvu.PrintArea" hidden="1">#REF!</definedName>
    <definedName name="Z_254F939B_AE38_11D3_9DB4_00A0C9DF29FD_.wvu.PrintArea" localSheetId="0" hidden="1">#REF!</definedName>
    <definedName name="Z_254F939B_AE38_11D3_9DB4_00A0C9DF29FD_.wvu.PrintArea" hidden="1">#REF!</definedName>
    <definedName name="Z_254F939C_AE38_11D3_9DB4_00A0C9DF29FD_.wvu.PrintArea" localSheetId="0" hidden="1">#REF!</definedName>
    <definedName name="Z_254F939C_AE38_11D3_9DB4_00A0C9DF29FD_.wvu.PrintArea" hidden="1">#REF!</definedName>
    <definedName name="Z_254F939E_AE38_11D3_9DB4_00A0C9DF29FD_.wvu.PrintArea" localSheetId="0" hidden="1">#REF!</definedName>
    <definedName name="Z_254F939E_AE38_11D3_9DB4_00A0C9DF29FD_.wvu.PrintArea" hidden="1">#REF!</definedName>
    <definedName name="Z_254F939F_AE38_11D3_9DB4_00A0C9DF29FD_.wvu.PrintArea" localSheetId="0" hidden="1">#REF!</definedName>
    <definedName name="Z_254F939F_AE38_11D3_9DB4_00A0C9DF29FD_.wvu.PrintArea" hidden="1">#REF!</definedName>
    <definedName name="Z_273BF518_8099_11D3_9808_00A0C9DF29C4_.wvu.PrintArea" localSheetId="0" hidden="1">#REF!</definedName>
    <definedName name="Z_273BF518_8099_11D3_9808_00A0C9DF29C4_.wvu.PrintArea" hidden="1">#REF!</definedName>
    <definedName name="Z_273BF519_8099_11D3_9808_00A0C9DF29C4_.wvu.PrintArea" localSheetId="0" hidden="1">#REF!</definedName>
    <definedName name="Z_273BF519_8099_11D3_9808_00A0C9DF29C4_.wvu.PrintArea" hidden="1">#REF!</definedName>
    <definedName name="Z_273BF51B_8099_11D3_9808_00A0C9DF29C4_.wvu.PrintArea" localSheetId="0" hidden="1">#REF!</definedName>
    <definedName name="Z_273BF51B_8099_11D3_9808_00A0C9DF29C4_.wvu.PrintArea" hidden="1">#REF!</definedName>
    <definedName name="Z_273BF51C_8099_11D3_9808_00A0C9DF29C4_.wvu.PrintArea" localSheetId="0" hidden="1">#REF!</definedName>
    <definedName name="Z_273BF51C_8099_11D3_9808_00A0C9DF29C4_.wvu.PrintArea" hidden="1">#REF!</definedName>
    <definedName name="Z_273BF51D_8099_11D3_9808_00A0C9DF29C4_.wvu.PrintArea" localSheetId="0" hidden="1">#REF!</definedName>
    <definedName name="Z_273BF51D_8099_11D3_9808_00A0C9DF29C4_.wvu.PrintArea" hidden="1">#REF!</definedName>
    <definedName name="Z_273BF51E_8099_11D3_9808_00A0C9DF29C4_.wvu.PrintArea" localSheetId="0" hidden="1">#REF!</definedName>
    <definedName name="Z_273BF51E_8099_11D3_9808_00A0C9DF29C4_.wvu.PrintArea" hidden="1">#REF!</definedName>
    <definedName name="Z_273BF520_8099_11D3_9808_00A0C9DF29C4_.wvu.PrintArea" localSheetId="0" hidden="1">#REF!</definedName>
    <definedName name="Z_273BF520_8099_11D3_9808_00A0C9DF29C4_.wvu.PrintArea" hidden="1">#REF!</definedName>
    <definedName name="Z_273BF521_8099_11D3_9808_00A0C9DF29C4_.wvu.PrintArea" localSheetId="0" hidden="1">#REF!</definedName>
    <definedName name="Z_273BF521_8099_11D3_9808_00A0C9DF29C4_.wvu.PrintArea" hidden="1">#REF!</definedName>
    <definedName name="Z_273BF522_8099_11D3_9808_00A0C9DF29C4_.wvu.PrintArea" localSheetId="0" hidden="1">#REF!</definedName>
    <definedName name="Z_273BF522_8099_11D3_9808_00A0C9DF29C4_.wvu.PrintArea" hidden="1">#REF!</definedName>
    <definedName name="Z_273BF523_8099_11D3_9808_00A0C9DF29C4_.wvu.PrintArea" localSheetId="0" hidden="1">#REF!</definedName>
    <definedName name="Z_273BF523_8099_11D3_9808_00A0C9DF29C4_.wvu.PrintArea" hidden="1">#REF!</definedName>
    <definedName name="Z_273BF525_8099_11D3_9808_00A0C9DF29C4_.wvu.PrintArea" localSheetId="0" hidden="1">#REF!</definedName>
    <definedName name="Z_273BF525_8099_11D3_9808_00A0C9DF29C4_.wvu.PrintArea" hidden="1">#REF!</definedName>
    <definedName name="Z_273BF526_8099_11D3_9808_00A0C9DF29C4_.wvu.PrintArea" localSheetId="0" hidden="1">#REF!</definedName>
    <definedName name="Z_273BF526_8099_11D3_9808_00A0C9DF29C4_.wvu.PrintArea" hidden="1">#REF!</definedName>
    <definedName name="Z_273BF528_8099_11D3_9808_00A0C9DF29C4_.wvu.PrintArea" localSheetId="0" hidden="1">#REF!</definedName>
    <definedName name="Z_273BF528_8099_11D3_9808_00A0C9DF29C4_.wvu.PrintArea" hidden="1">#REF!</definedName>
    <definedName name="Z_273BF529_8099_11D3_9808_00A0C9DF29C4_.wvu.PrintArea" localSheetId="0" hidden="1">#REF!</definedName>
    <definedName name="Z_273BF529_8099_11D3_9808_00A0C9DF29C4_.wvu.PrintArea" hidden="1">#REF!</definedName>
    <definedName name="Z_273BF52B_8099_11D3_9808_00A0C9DF29C4_.wvu.PrintArea" localSheetId="0" hidden="1">#REF!</definedName>
    <definedName name="Z_273BF52B_8099_11D3_9808_00A0C9DF29C4_.wvu.PrintArea" hidden="1">#REF!</definedName>
    <definedName name="Z_273BF52C_8099_11D3_9808_00A0C9DF29C4_.wvu.PrintArea" localSheetId="0" hidden="1">#REF!</definedName>
    <definedName name="Z_273BF52C_8099_11D3_9808_00A0C9DF29C4_.wvu.PrintArea" hidden="1">#REF!</definedName>
    <definedName name="Z_273BF52D_8099_11D3_9808_00A0C9DF29C4_.wvu.PrintArea" localSheetId="0" hidden="1">#REF!</definedName>
    <definedName name="Z_273BF52D_8099_11D3_9808_00A0C9DF29C4_.wvu.PrintArea" hidden="1">#REF!</definedName>
    <definedName name="Z_273BF52E_8099_11D3_9808_00A0C9DF29C4_.wvu.PrintArea" localSheetId="0" hidden="1">#REF!</definedName>
    <definedName name="Z_273BF52E_8099_11D3_9808_00A0C9DF29C4_.wvu.PrintArea" hidden="1">#REF!</definedName>
    <definedName name="Z_273BF530_8099_11D3_9808_00A0C9DF29C4_.wvu.PrintArea" localSheetId="0" hidden="1">#REF!</definedName>
    <definedName name="Z_273BF530_8099_11D3_9808_00A0C9DF29C4_.wvu.PrintArea" hidden="1">#REF!</definedName>
    <definedName name="Z_273BF531_8099_11D3_9808_00A0C9DF29C4_.wvu.PrintArea" localSheetId="0" hidden="1">#REF!</definedName>
    <definedName name="Z_273BF531_8099_11D3_9808_00A0C9DF29C4_.wvu.PrintArea" hidden="1">#REF!</definedName>
    <definedName name="Z_273BF532_8099_11D3_9808_00A0C9DF29C4_.wvu.PrintArea" localSheetId="0" hidden="1">#REF!</definedName>
    <definedName name="Z_273BF532_8099_11D3_9808_00A0C9DF29C4_.wvu.PrintArea" hidden="1">#REF!</definedName>
    <definedName name="Z_273BF533_8099_11D3_9808_00A0C9DF29C4_.wvu.PrintArea" localSheetId="0" hidden="1">#REF!</definedName>
    <definedName name="Z_273BF533_8099_11D3_9808_00A0C9DF29C4_.wvu.PrintArea" hidden="1">#REF!</definedName>
    <definedName name="Z_273BF535_8099_11D3_9808_00A0C9DF29C4_.wvu.PrintArea" localSheetId="0" hidden="1">#REF!</definedName>
    <definedName name="Z_273BF535_8099_11D3_9808_00A0C9DF29C4_.wvu.PrintArea" hidden="1">#REF!</definedName>
    <definedName name="Z_273BF536_8099_11D3_9808_00A0C9DF29C4_.wvu.PrintArea" localSheetId="0" hidden="1">#REF!</definedName>
    <definedName name="Z_273BF536_8099_11D3_9808_00A0C9DF29C4_.wvu.PrintArea" hidden="1">#REF!</definedName>
    <definedName name="Z_2A4AFF2A_09F9_11D3_88AD_0080C84A5D47_.wvu.PrintArea" localSheetId="0" hidden="1">#REF!</definedName>
    <definedName name="Z_2A4AFF2A_09F9_11D3_88AD_0080C84A5D47_.wvu.PrintArea" hidden="1">#REF!</definedName>
    <definedName name="Z_2A4AFF2B_09F9_11D3_88AD_0080C84A5D47_.wvu.PrintArea" localSheetId="0" hidden="1">#REF!</definedName>
    <definedName name="Z_2A4AFF2B_09F9_11D3_88AD_0080C84A5D47_.wvu.PrintArea" hidden="1">#REF!</definedName>
    <definedName name="Z_2A4AFF2D_09F9_11D3_88AD_0080C84A5D47_.wvu.PrintArea" localSheetId="0" hidden="1">#REF!</definedName>
    <definedName name="Z_2A4AFF2D_09F9_11D3_88AD_0080C84A5D47_.wvu.PrintArea" hidden="1">#REF!</definedName>
    <definedName name="Z_2A4AFF2E_09F9_11D3_88AD_0080C84A5D47_.wvu.PrintArea" localSheetId="0" hidden="1">#REF!</definedName>
    <definedName name="Z_2A4AFF2E_09F9_11D3_88AD_0080C84A5D47_.wvu.PrintArea" hidden="1">#REF!</definedName>
    <definedName name="Z_2A4AFF2F_09F9_11D3_88AD_0080C84A5D47_.wvu.PrintArea" localSheetId="0" hidden="1">#REF!</definedName>
    <definedName name="Z_2A4AFF2F_09F9_11D3_88AD_0080C84A5D47_.wvu.PrintArea" hidden="1">#REF!</definedName>
    <definedName name="Z_2A4AFF30_09F9_11D3_88AD_0080C84A5D47_.wvu.PrintArea" localSheetId="0" hidden="1">#REF!</definedName>
    <definedName name="Z_2A4AFF30_09F9_11D3_88AD_0080C84A5D47_.wvu.PrintArea" hidden="1">#REF!</definedName>
    <definedName name="Z_2A4AFF32_09F9_11D3_88AD_0080C84A5D47_.wvu.PrintArea" localSheetId="0" hidden="1">#REF!</definedName>
    <definedName name="Z_2A4AFF32_09F9_11D3_88AD_0080C84A5D47_.wvu.PrintArea" hidden="1">#REF!</definedName>
    <definedName name="Z_2A4AFF33_09F9_11D3_88AD_0080C84A5D47_.wvu.PrintArea" localSheetId="0" hidden="1">#REF!</definedName>
    <definedName name="Z_2A4AFF33_09F9_11D3_88AD_0080C84A5D47_.wvu.PrintArea" hidden="1">#REF!</definedName>
    <definedName name="Z_2A4AFF34_09F9_11D3_88AD_0080C84A5D47_.wvu.PrintArea" localSheetId="0" hidden="1">#REF!</definedName>
    <definedName name="Z_2A4AFF34_09F9_11D3_88AD_0080C84A5D47_.wvu.PrintArea" hidden="1">#REF!</definedName>
    <definedName name="Z_2A4AFF35_09F9_11D3_88AD_0080C84A5D47_.wvu.PrintArea" localSheetId="0" hidden="1">#REF!</definedName>
    <definedName name="Z_2A4AFF35_09F9_11D3_88AD_0080C84A5D47_.wvu.PrintArea" hidden="1">#REF!</definedName>
    <definedName name="Z_2A4AFF37_09F9_11D3_88AD_0080C84A5D47_.wvu.PrintArea" localSheetId="0" hidden="1">#REF!</definedName>
    <definedName name="Z_2A4AFF37_09F9_11D3_88AD_0080C84A5D47_.wvu.PrintArea" hidden="1">#REF!</definedName>
    <definedName name="Z_2A4AFF38_09F9_11D3_88AD_0080C84A5D47_.wvu.PrintArea" localSheetId="0" hidden="1">#REF!</definedName>
    <definedName name="Z_2A4AFF38_09F9_11D3_88AD_0080C84A5D47_.wvu.PrintArea" hidden="1">#REF!</definedName>
    <definedName name="Z_2A4AFF3A_09F9_11D3_88AD_0080C84A5D47_.wvu.PrintArea" localSheetId="0" hidden="1">#REF!</definedName>
    <definedName name="Z_2A4AFF3A_09F9_11D3_88AD_0080C84A5D47_.wvu.PrintArea" hidden="1">#REF!</definedName>
    <definedName name="Z_2A4AFF3B_09F9_11D3_88AD_0080C84A5D47_.wvu.PrintArea" localSheetId="0" hidden="1">#REF!</definedName>
    <definedName name="Z_2A4AFF3B_09F9_11D3_88AD_0080C84A5D47_.wvu.PrintArea" hidden="1">#REF!</definedName>
    <definedName name="Z_2A4AFF3D_09F9_11D3_88AD_0080C84A5D47_.wvu.PrintArea" localSheetId="0" hidden="1">#REF!</definedName>
    <definedName name="Z_2A4AFF3D_09F9_11D3_88AD_0080C84A5D47_.wvu.PrintArea" hidden="1">#REF!</definedName>
    <definedName name="Z_2A4AFF3E_09F9_11D3_88AD_0080C84A5D47_.wvu.PrintArea" localSheetId="0" hidden="1">#REF!</definedName>
    <definedName name="Z_2A4AFF3E_09F9_11D3_88AD_0080C84A5D47_.wvu.PrintArea" hidden="1">#REF!</definedName>
    <definedName name="Z_2A4AFF3F_09F9_11D3_88AD_0080C84A5D47_.wvu.PrintArea" localSheetId="0" hidden="1">#REF!</definedName>
    <definedName name="Z_2A4AFF3F_09F9_11D3_88AD_0080C84A5D47_.wvu.PrintArea" hidden="1">#REF!</definedName>
    <definedName name="Z_2A4AFF40_09F9_11D3_88AD_0080C84A5D47_.wvu.PrintArea" localSheetId="0" hidden="1">#REF!</definedName>
    <definedName name="Z_2A4AFF40_09F9_11D3_88AD_0080C84A5D47_.wvu.PrintArea" hidden="1">#REF!</definedName>
    <definedName name="Z_2A4AFF42_09F9_11D3_88AD_0080C84A5D47_.wvu.PrintArea" localSheetId="0" hidden="1">#REF!</definedName>
    <definedName name="Z_2A4AFF42_09F9_11D3_88AD_0080C84A5D47_.wvu.PrintArea" hidden="1">#REF!</definedName>
    <definedName name="Z_2A4AFF43_09F9_11D3_88AD_0080C84A5D47_.wvu.PrintArea" localSheetId="0" hidden="1">#REF!</definedName>
    <definedName name="Z_2A4AFF43_09F9_11D3_88AD_0080C84A5D47_.wvu.PrintArea" hidden="1">#REF!</definedName>
    <definedName name="Z_2A4AFF44_09F9_11D3_88AD_0080C84A5D47_.wvu.PrintArea" localSheetId="0" hidden="1">#REF!</definedName>
    <definedName name="Z_2A4AFF44_09F9_11D3_88AD_0080C84A5D47_.wvu.PrintArea" hidden="1">#REF!</definedName>
    <definedName name="Z_2A4AFF45_09F9_11D3_88AD_0080C84A5D47_.wvu.PrintArea" localSheetId="0" hidden="1">#REF!</definedName>
    <definedName name="Z_2A4AFF45_09F9_11D3_88AD_0080C84A5D47_.wvu.PrintArea" hidden="1">#REF!</definedName>
    <definedName name="Z_2A4AFF47_09F9_11D3_88AD_0080C84A5D47_.wvu.PrintArea" localSheetId="0" hidden="1">#REF!</definedName>
    <definedName name="Z_2A4AFF47_09F9_11D3_88AD_0080C84A5D47_.wvu.PrintArea" hidden="1">#REF!</definedName>
    <definedName name="Z_2A4AFF48_09F9_11D3_88AD_0080C84A5D47_.wvu.PrintArea" localSheetId="0" hidden="1">#REF!</definedName>
    <definedName name="Z_2A4AFF48_09F9_11D3_88AD_0080C84A5D47_.wvu.PrintArea" hidden="1">#REF!</definedName>
    <definedName name="Z_2B885854_9DB4_11D3_8584_00A0C9DF1035_.wvu.PrintArea" localSheetId="0" hidden="1">#REF!</definedName>
    <definedName name="Z_2B885854_9DB4_11D3_8584_00A0C9DF1035_.wvu.PrintArea" hidden="1">#REF!</definedName>
    <definedName name="Z_2B885855_9DB4_11D3_8584_00A0C9DF1035_.wvu.PrintArea" localSheetId="0" hidden="1">#REF!</definedName>
    <definedName name="Z_2B885855_9DB4_11D3_8584_00A0C9DF1035_.wvu.PrintArea" hidden="1">#REF!</definedName>
    <definedName name="Z_2B885857_9DB4_11D3_8584_00A0C9DF1035_.wvu.PrintArea" localSheetId="0" hidden="1">#REF!</definedName>
    <definedName name="Z_2B885857_9DB4_11D3_8584_00A0C9DF1035_.wvu.PrintArea" hidden="1">#REF!</definedName>
    <definedName name="Z_2B885858_9DB4_11D3_8584_00A0C9DF1035_.wvu.PrintArea" localSheetId="0" hidden="1">#REF!</definedName>
    <definedName name="Z_2B885858_9DB4_11D3_8584_00A0C9DF1035_.wvu.PrintArea" hidden="1">#REF!</definedName>
    <definedName name="Z_2B885859_9DB4_11D3_8584_00A0C9DF1035_.wvu.PrintArea" localSheetId="0" hidden="1">#REF!</definedName>
    <definedName name="Z_2B885859_9DB4_11D3_8584_00A0C9DF1035_.wvu.PrintArea" hidden="1">#REF!</definedName>
    <definedName name="Z_2B88585A_9DB4_11D3_8584_00A0C9DF1035_.wvu.PrintArea" localSheetId="0" hidden="1">#REF!</definedName>
    <definedName name="Z_2B88585A_9DB4_11D3_8584_00A0C9DF1035_.wvu.PrintArea" hidden="1">#REF!</definedName>
    <definedName name="Z_2B88585C_9DB4_11D3_8584_00A0C9DF1035_.wvu.PrintArea" localSheetId="0" hidden="1">#REF!</definedName>
    <definedName name="Z_2B88585C_9DB4_11D3_8584_00A0C9DF1035_.wvu.PrintArea" hidden="1">#REF!</definedName>
    <definedName name="Z_2B88585D_9DB4_11D3_8584_00A0C9DF1035_.wvu.PrintArea" localSheetId="0" hidden="1">#REF!</definedName>
    <definedName name="Z_2B88585D_9DB4_11D3_8584_00A0C9DF1035_.wvu.PrintArea" hidden="1">#REF!</definedName>
    <definedName name="Z_2B88585E_9DB4_11D3_8584_00A0C9DF1035_.wvu.PrintArea" localSheetId="0" hidden="1">#REF!</definedName>
    <definedName name="Z_2B88585E_9DB4_11D3_8584_00A0C9DF1035_.wvu.PrintArea" hidden="1">#REF!</definedName>
    <definedName name="Z_2B88585F_9DB4_11D3_8584_00A0C9DF1035_.wvu.PrintArea" localSheetId="0" hidden="1">#REF!</definedName>
    <definedName name="Z_2B88585F_9DB4_11D3_8584_00A0C9DF1035_.wvu.PrintArea" hidden="1">#REF!</definedName>
    <definedName name="Z_2B885861_9DB4_11D3_8584_00A0C9DF1035_.wvu.PrintArea" localSheetId="0" hidden="1">#REF!</definedName>
    <definedName name="Z_2B885861_9DB4_11D3_8584_00A0C9DF1035_.wvu.PrintArea" hidden="1">#REF!</definedName>
    <definedName name="Z_2B885862_9DB4_11D3_8584_00A0C9DF1035_.wvu.PrintArea" localSheetId="0" hidden="1">#REF!</definedName>
    <definedName name="Z_2B885862_9DB4_11D3_8584_00A0C9DF1035_.wvu.PrintArea" hidden="1">#REF!</definedName>
    <definedName name="Z_2B885864_9DB4_11D3_8584_00A0C9DF1035_.wvu.PrintArea" localSheetId="0" hidden="1">#REF!</definedName>
    <definedName name="Z_2B885864_9DB4_11D3_8584_00A0C9DF1035_.wvu.PrintArea" hidden="1">#REF!</definedName>
    <definedName name="Z_2B885865_9DB4_11D3_8584_00A0C9DF1035_.wvu.PrintArea" localSheetId="0" hidden="1">#REF!</definedName>
    <definedName name="Z_2B885865_9DB4_11D3_8584_00A0C9DF1035_.wvu.PrintArea" hidden="1">#REF!</definedName>
    <definedName name="Z_2B885867_9DB4_11D3_8584_00A0C9DF1035_.wvu.PrintArea" localSheetId="0" hidden="1">#REF!</definedName>
    <definedName name="Z_2B885867_9DB4_11D3_8584_00A0C9DF1035_.wvu.PrintArea" hidden="1">#REF!</definedName>
    <definedName name="Z_2B885868_9DB4_11D3_8584_00A0C9DF1035_.wvu.PrintArea" localSheetId="0" hidden="1">#REF!</definedName>
    <definedName name="Z_2B885868_9DB4_11D3_8584_00A0C9DF1035_.wvu.PrintArea" hidden="1">#REF!</definedName>
    <definedName name="Z_2B885869_9DB4_11D3_8584_00A0C9DF1035_.wvu.PrintArea" localSheetId="0" hidden="1">#REF!</definedName>
    <definedName name="Z_2B885869_9DB4_11D3_8584_00A0C9DF1035_.wvu.PrintArea" hidden="1">#REF!</definedName>
    <definedName name="Z_2B88586A_9DB4_11D3_8584_00A0C9DF1035_.wvu.PrintArea" localSheetId="0" hidden="1">#REF!</definedName>
    <definedName name="Z_2B88586A_9DB4_11D3_8584_00A0C9DF1035_.wvu.PrintArea" hidden="1">#REF!</definedName>
    <definedName name="Z_2B88586C_9DB4_11D3_8584_00A0C9DF1035_.wvu.PrintArea" localSheetId="0" hidden="1">#REF!</definedName>
    <definedName name="Z_2B88586C_9DB4_11D3_8584_00A0C9DF1035_.wvu.PrintArea" hidden="1">#REF!</definedName>
    <definedName name="Z_2B88586D_9DB4_11D3_8584_00A0C9DF1035_.wvu.PrintArea" localSheetId="0" hidden="1">#REF!</definedName>
    <definedName name="Z_2B88586D_9DB4_11D3_8584_00A0C9DF1035_.wvu.PrintArea" hidden="1">#REF!</definedName>
    <definedName name="Z_2B88586E_9DB4_11D3_8584_00A0C9DF1035_.wvu.PrintArea" localSheetId="0" hidden="1">#REF!</definedName>
    <definedName name="Z_2B88586E_9DB4_11D3_8584_00A0C9DF1035_.wvu.PrintArea" hidden="1">#REF!</definedName>
    <definedName name="Z_2B88586F_9DB4_11D3_8584_00A0C9DF1035_.wvu.PrintArea" localSheetId="0" hidden="1">#REF!</definedName>
    <definedName name="Z_2B88586F_9DB4_11D3_8584_00A0C9DF1035_.wvu.PrintArea" hidden="1">#REF!</definedName>
    <definedName name="Z_2B885871_9DB4_11D3_8584_00A0C9DF1035_.wvu.PrintArea" localSheetId="0" hidden="1">#REF!</definedName>
    <definedName name="Z_2B885871_9DB4_11D3_8584_00A0C9DF1035_.wvu.PrintArea" hidden="1">#REF!</definedName>
    <definedName name="Z_2B885872_9DB4_11D3_8584_00A0C9DF1035_.wvu.PrintArea" localSheetId="0" hidden="1">#REF!</definedName>
    <definedName name="Z_2B885872_9DB4_11D3_8584_00A0C9DF1035_.wvu.PrintArea" hidden="1">#REF!</definedName>
    <definedName name="Z_2C11EDF9_5561_11D3_9DA5_00A0C9DF29FD_.wvu.PrintArea" localSheetId="0" hidden="1">#REF!</definedName>
    <definedName name="Z_2C11EDF9_5561_11D3_9DA5_00A0C9DF29FD_.wvu.PrintArea" hidden="1">#REF!</definedName>
    <definedName name="Z_2C11EDFA_5561_11D3_9DA5_00A0C9DF29FD_.wvu.PrintArea" localSheetId="0" hidden="1">#REF!</definedName>
    <definedName name="Z_2C11EDFA_5561_11D3_9DA5_00A0C9DF29FD_.wvu.PrintArea" hidden="1">#REF!</definedName>
    <definedName name="Z_2C11EDFC_5561_11D3_9DA5_00A0C9DF29FD_.wvu.PrintArea" localSheetId="0" hidden="1">#REF!</definedName>
    <definedName name="Z_2C11EDFC_5561_11D3_9DA5_00A0C9DF29FD_.wvu.PrintArea" hidden="1">#REF!</definedName>
    <definedName name="Z_2C11EDFD_5561_11D3_9DA5_00A0C9DF29FD_.wvu.PrintArea" localSheetId="0" hidden="1">#REF!</definedName>
    <definedName name="Z_2C11EDFD_5561_11D3_9DA5_00A0C9DF29FD_.wvu.PrintArea" hidden="1">#REF!</definedName>
    <definedName name="Z_2C11EDFE_5561_11D3_9DA5_00A0C9DF29FD_.wvu.PrintArea" localSheetId="0" hidden="1">#REF!</definedName>
    <definedName name="Z_2C11EDFE_5561_11D3_9DA5_00A0C9DF29FD_.wvu.PrintArea" hidden="1">#REF!</definedName>
    <definedName name="Z_2C11EDFF_5561_11D3_9DA5_00A0C9DF29FD_.wvu.PrintArea" localSheetId="0" hidden="1">#REF!</definedName>
    <definedName name="Z_2C11EDFF_5561_11D3_9DA5_00A0C9DF29FD_.wvu.PrintArea" hidden="1">#REF!</definedName>
    <definedName name="Z_2C11EE01_5561_11D3_9DA5_00A0C9DF29FD_.wvu.PrintArea" localSheetId="0" hidden="1">#REF!</definedName>
    <definedName name="Z_2C11EE01_5561_11D3_9DA5_00A0C9DF29FD_.wvu.PrintArea" hidden="1">#REF!</definedName>
    <definedName name="Z_2C11EE02_5561_11D3_9DA5_00A0C9DF29FD_.wvu.PrintArea" localSheetId="0" hidden="1">#REF!</definedName>
    <definedName name="Z_2C11EE02_5561_11D3_9DA5_00A0C9DF29FD_.wvu.PrintArea" hidden="1">#REF!</definedName>
    <definedName name="Z_2C11EE03_5561_11D3_9DA5_00A0C9DF29FD_.wvu.PrintArea" localSheetId="0" hidden="1">#REF!</definedName>
    <definedName name="Z_2C11EE03_5561_11D3_9DA5_00A0C9DF29FD_.wvu.PrintArea" hidden="1">#REF!</definedName>
    <definedName name="Z_2C11EE04_5561_11D3_9DA5_00A0C9DF29FD_.wvu.PrintArea" localSheetId="0" hidden="1">#REF!</definedName>
    <definedName name="Z_2C11EE04_5561_11D3_9DA5_00A0C9DF29FD_.wvu.PrintArea" hidden="1">#REF!</definedName>
    <definedName name="Z_2C11EE06_5561_11D3_9DA5_00A0C9DF29FD_.wvu.PrintArea" localSheetId="0" hidden="1">#REF!</definedName>
    <definedName name="Z_2C11EE06_5561_11D3_9DA5_00A0C9DF29FD_.wvu.PrintArea" hidden="1">#REF!</definedName>
    <definedName name="Z_2C11EE07_5561_11D3_9DA5_00A0C9DF29FD_.wvu.PrintArea" localSheetId="0" hidden="1">#REF!</definedName>
    <definedName name="Z_2C11EE07_5561_11D3_9DA5_00A0C9DF29FD_.wvu.PrintArea" hidden="1">#REF!</definedName>
    <definedName name="Z_2C11EE09_5561_11D3_9DA5_00A0C9DF29FD_.wvu.PrintArea" localSheetId="0" hidden="1">#REF!</definedName>
    <definedName name="Z_2C11EE09_5561_11D3_9DA5_00A0C9DF29FD_.wvu.PrintArea" hidden="1">#REF!</definedName>
    <definedName name="Z_2C11EE0A_5561_11D3_9DA5_00A0C9DF29FD_.wvu.PrintArea" localSheetId="0" hidden="1">#REF!</definedName>
    <definedName name="Z_2C11EE0A_5561_11D3_9DA5_00A0C9DF29FD_.wvu.PrintArea" hidden="1">#REF!</definedName>
    <definedName name="Z_2C11EE0C_5561_11D3_9DA5_00A0C9DF29FD_.wvu.PrintArea" localSheetId="0" hidden="1">#REF!</definedName>
    <definedName name="Z_2C11EE0C_5561_11D3_9DA5_00A0C9DF29FD_.wvu.PrintArea" hidden="1">#REF!</definedName>
    <definedName name="Z_2C11EE0D_5561_11D3_9DA5_00A0C9DF29FD_.wvu.PrintArea" localSheetId="0" hidden="1">#REF!</definedName>
    <definedName name="Z_2C11EE0D_5561_11D3_9DA5_00A0C9DF29FD_.wvu.PrintArea" hidden="1">#REF!</definedName>
    <definedName name="Z_2C11EE0E_5561_11D3_9DA5_00A0C9DF29FD_.wvu.PrintArea" localSheetId="0" hidden="1">#REF!</definedName>
    <definedName name="Z_2C11EE0E_5561_11D3_9DA5_00A0C9DF29FD_.wvu.PrintArea" hidden="1">#REF!</definedName>
    <definedName name="Z_2C11EE0F_5561_11D3_9DA5_00A0C9DF29FD_.wvu.PrintArea" localSheetId="0" hidden="1">#REF!</definedName>
    <definedName name="Z_2C11EE0F_5561_11D3_9DA5_00A0C9DF29FD_.wvu.PrintArea" hidden="1">#REF!</definedName>
    <definedName name="Z_2C11EE11_5561_11D3_9DA5_00A0C9DF29FD_.wvu.PrintArea" localSheetId="0" hidden="1">#REF!</definedName>
    <definedName name="Z_2C11EE11_5561_11D3_9DA5_00A0C9DF29FD_.wvu.PrintArea" hidden="1">#REF!</definedName>
    <definedName name="Z_2C11EE12_5561_11D3_9DA5_00A0C9DF29FD_.wvu.PrintArea" localSheetId="0" hidden="1">#REF!</definedName>
    <definedName name="Z_2C11EE12_5561_11D3_9DA5_00A0C9DF29FD_.wvu.PrintArea" hidden="1">#REF!</definedName>
    <definedName name="Z_2C11EE13_5561_11D3_9DA5_00A0C9DF29FD_.wvu.PrintArea" localSheetId="0" hidden="1">#REF!</definedName>
    <definedName name="Z_2C11EE13_5561_11D3_9DA5_00A0C9DF29FD_.wvu.PrintArea" hidden="1">#REF!</definedName>
    <definedName name="Z_2C11EE14_5561_11D3_9DA5_00A0C9DF29FD_.wvu.PrintArea" localSheetId="0" hidden="1">#REF!</definedName>
    <definedName name="Z_2C11EE14_5561_11D3_9DA5_00A0C9DF29FD_.wvu.PrintArea" hidden="1">#REF!</definedName>
    <definedName name="Z_2C11EE16_5561_11D3_9DA5_00A0C9DF29FD_.wvu.PrintArea" localSheetId="0" hidden="1">#REF!</definedName>
    <definedName name="Z_2C11EE16_5561_11D3_9DA5_00A0C9DF29FD_.wvu.PrintArea" hidden="1">#REF!</definedName>
    <definedName name="Z_2C11EE17_5561_11D3_9DA5_00A0C9DF29FD_.wvu.PrintArea" localSheetId="0" hidden="1">#REF!</definedName>
    <definedName name="Z_2C11EE17_5561_11D3_9DA5_00A0C9DF29FD_.wvu.PrintArea" hidden="1">#REF!</definedName>
    <definedName name="Z_321AEF13_A729_11D3_980D_00A0C9DF29C4_.wvu.PrintArea" localSheetId="0" hidden="1">#REF!</definedName>
    <definedName name="Z_321AEF13_A729_11D3_980D_00A0C9DF29C4_.wvu.PrintArea" hidden="1">#REF!</definedName>
    <definedName name="Z_321AEF14_A729_11D3_980D_00A0C9DF29C4_.wvu.PrintArea" localSheetId="0" hidden="1">#REF!</definedName>
    <definedName name="Z_321AEF14_A729_11D3_980D_00A0C9DF29C4_.wvu.PrintArea" hidden="1">#REF!</definedName>
    <definedName name="Z_321AEF16_A729_11D3_980D_00A0C9DF29C4_.wvu.PrintArea" localSheetId="0" hidden="1">#REF!</definedName>
    <definedName name="Z_321AEF16_A729_11D3_980D_00A0C9DF29C4_.wvu.PrintArea" hidden="1">#REF!</definedName>
    <definedName name="Z_321AEF17_A729_11D3_980D_00A0C9DF29C4_.wvu.PrintArea" localSheetId="0" hidden="1">#REF!</definedName>
    <definedName name="Z_321AEF17_A729_11D3_980D_00A0C9DF29C4_.wvu.PrintArea" hidden="1">#REF!</definedName>
    <definedName name="Z_321AEF18_A729_11D3_980D_00A0C9DF29C4_.wvu.PrintArea" localSheetId="0" hidden="1">#REF!</definedName>
    <definedName name="Z_321AEF18_A729_11D3_980D_00A0C9DF29C4_.wvu.PrintArea" hidden="1">#REF!</definedName>
    <definedName name="Z_321AEF19_A729_11D3_980D_00A0C9DF29C4_.wvu.PrintArea" localSheetId="0" hidden="1">#REF!</definedName>
    <definedName name="Z_321AEF19_A729_11D3_980D_00A0C9DF29C4_.wvu.PrintArea" hidden="1">#REF!</definedName>
    <definedName name="Z_321AEF1B_A729_11D3_980D_00A0C9DF29C4_.wvu.PrintArea" localSheetId="0" hidden="1">#REF!</definedName>
    <definedName name="Z_321AEF1B_A729_11D3_980D_00A0C9DF29C4_.wvu.PrintArea" hidden="1">#REF!</definedName>
    <definedName name="Z_321AEF1C_A729_11D3_980D_00A0C9DF29C4_.wvu.PrintArea" localSheetId="0" hidden="1">#REF!</definedName>
    <definedName name="Z_321AEF1C_A729_11D3_980D_00A0C9DF29C4_.wvu.PrintArea" hidden="1">#REF!</definedName>
    <definedName name="Z_321AEF1D_A729_11D3_980D_00A0C9DF29C4_.wvu.PrintArea" localSheetId="0" hidden="1">#REF!</definedName>
    <definedName name="Z_321AEF1D_A729_11D3_980D_00A0C9DF29C4_.wvu.PrintArea" hidden="1">#REF!</definedName>
    <definedName name="Z_321AEF1E_A729_11D3_980D_00A0C9DF29C4_.wvu.PrintArea" localSheetId="0" hidden="1">#REF!</definedName>
    <definedName name="Z_321AEF1E_A729_11D3_980D_00A0C9DF29C4_.wvu.PrintArea" hidden="1">#REF!</definedName>
    <definedName name="Z_321AEF20_A729_11D3_980D_00A0C9DF29C4_.wvu.PrintArea" localSheetId="0" hidden="1">#REF!</definedName>
    <definedName name="Z_321AEF20_A729_11D3_980D_00A0C9DF29C4_.wvu.PrintArea" hidden="1">#REF!</definedName>
    <definedName name="Z_321AEF21_A729_11D3_980D_00A0C9DF29C4_.wvu.PrintArea" localSheetId="0" hidden="1">#REF!</definedName>
    <definedName name="Z_321AEF21_A729_11D3_980D_00A0C9DF29C4_.wvu.PrintArea" hidden="1">#REF!</definedName>
    <definedName name="Z_321AEF23_A729_11D3_980D_00A0C9DF29C4_.wvu.PrintArea" localSheetId="0" hidden="1">#REF!</definedName>
    <definedName name="Z_321AEF23_A729_11D3_980D_00A0C9DF29C4_.wvu.PrintArea" hidden="1">#REF!</definedName>
    <definedName name="Z_321AEF24_A729_11D3_980D_00A0C9DF29C4_.wvu.PrintArea" localSheetId="0" hidden="1">#REF!</definedName>
    <definedName name="Z_321AEF24_A729_11D3_980D_00A0C9DF29C4_.wvu.PrintArea" hidden="1">#REF!</definedName>
    <definedName name="Z_321AEF26_A729_11D3_980D_00A0C9DF29C4_.wvu.PrintArea" localSheetId="0" hidden="1">#REF!</definedName>
    <definedName name="Z_321AEF26_A729_11D3_980D_00A0C9DF29C4_.wvu.PrintArea" hidden="1">#REF!</definedName>
    <definedName name="Z_321AEF27_A729_11D3_980D_00A0C9DF29C4_.wvu.PrintArea" localSheetId="0" hidden="1">#REF!</definedName>
    <definedName name="Z_321AEF27_A729_11D3_980D_00A0C9DF29C4_.wvu.PrintArea" hidden="1">#REF!</definedName>
    <definedName name="Z_321AEF28_A729_11D3_980D_00A0C9DF29C4_.wvu.PrintArea" localSheetId="0" hidden="1">#REF!</definedName>
    <definedName name="Z_321AEF28_A729_11D3_980D_00A0C9DF29C4_.wvu.PrintArea" hidden="1">#REF!</definedName>
    <definedName name="Z_321AEF29_A729_11D3_980D_00A0C9DF29C4_.wvu.PrintArea" localSheetId="0" hidden="1">#REF!</definedName>
    <definedName name="Z_321AEF29_A729_11D3_980D_00A0C9DF29C4_.wvu.PrintArea" hidden="1">#REF!</definedName>
    <definedName name="Z_321AEF2B_A729_11D3_980D_00A0C9DF29C4_.wvu.PrintArea" localSheetId="0" hidden="1">#REF!</definedName>
    <definedName name="Z_321AEF2B_A729_11D3_980D_00A0C9DF29C4_.wvu.PrintArea" hidden="1">#REF!</definedName>
    <definedName name="Z_321AEF2C_A729_11D3_980D_00A0C9DF29C4_.wvu.PrintArea" localSheetId="0" hidden="1">#REF!</definedName>
    <definedName name="Z_321AEF2C_A729_11D3_980D_00A0C9DF29C4_.wvu.PrintArea" hidden="1">#REF!</definedName>
    <definedName name="Z_321AEF2D_A729_11D3_980D_00A0C9DF29C4_.wvu.PrintArea" localSheetId="0" hidden="1">#REF!</definedName>
    <definedName name="Z_321AEF2D_A729_11D3_980D_00A0C9DF29C4_.wvu.PrintArea" hidden="1">#REF!</definedName>
    <definedName name="Z_321AEF2E_A729_11D3_980D_00A0C9DF29C4_.wvu.PrintArea" localSheetId="0" hidden="1">#REF!</definedName>
    <definedName name="Z_321AEF2E_A729_11D3_980D_00A0C9DF29C4_.wvu.PrintArea" hidden="1">#REF!</definedName>
    <definedName name="Z_321AEF30_A729_11D3_980D_00A0C9DF29C4_.wvu.PrintArea" localSheetId="0" hidden="1">#REF!</definedName>
    <definedName name="Z_321AEF30_A729_11D3_980D_00A0C9DF29C4_.wvu.PrintArea" hidden="1">#REF!</definedName>
    <definedName name="Z_321AEF31_A729_11D3_980D_00A0C9DF29C4_.wvu.PrintArea" localSheetId="0" hidden="1">#REF!</definedName>
    <definedName name="Z_321AEF31_A729_11D3_980D_00A0C9DF29C4_.wvu.PrintArea" hidden="1">#REF!</definedName>
    <definedName name="Z_321AEFBD_A729_11D3_980D_00A0C9DF29C4_.wvu.PrintArea" localSheetId="0" hidden="1">#REF!</definedName>
    <definedName name="Z_321AEFBD_A729_11D3_980D_00A0C9DF29C4_.wvu.PrintArea" hidden="1">#REF!</definedName>
    <definedName name="Z_321AEFBE_A729_11D3_980D_00A0C9DF29C4_.wvu.PrintArea" localSheetId="0" hidden="1">#REF!</definedName>
    <definedName name="Z_321AEFBE_A729_11D3_980D_00A0C9DF29C4_.wvu.PrintArea" hidden="1">#REF!</definedName>
    <definedName name="Z_321AEFC0_A729_11D3_980D_00A0C9DF29C4_.wvu.PrintArea" localSheetId="0" hidden="1">#REF!</definedName>
    <definedName name="Z_321AEFC0_A729_11D3_980D_00A0C9DF29C4_.wvu.PrintArea" hidden="1">#REF!</definedName>
    <definedName name="Z_321AEFC1_A729_11D3_980D_00A0C9DF29C4_.wvu.PrintArea" localSheetId="0" hidden="1">#REF!</definedName>
    <definedName name="Z_321AEFC1_A729_11D3_980D_00A0C9DF29C4_.wvu.PrintArea" hidden="1">#REF!</definedName>
    <definedName name="Z_321AEFC2_A729_11D3_980D_00A0C9DF29C4_.wvu.PrintArea" localSheetId="0" hidden="1">#REF!</definedName>
    <definedName name="Z_321AEFC2_A729_11D3_980D_00A0C9DF29C4_.wvu.PrintArea" hidden="1">#REF!</definedName>
    <definedName name="Z_321AEFC3_A729_11D3_980D_00A0C9DF29C4_.wvu.PrintArea" localSheetId="0" hidden="1">#REF!</definedName>
    <definedName name="Z_321AEFC3_A729_11D3_980D_00A0C9DF29C4_.wvu.PrintArea" hidden="1">#REF!</definedName>
    <definedName name="Z_321AEFC5_A729_11D3_980D_00A0C9DF29C4_.wvu.PrintArea" localSheetId="0" hidden="1">#REF!</definedName>
    <definedName name="Z_321AEFC5_A729_11D3_980D_00A0C9DF29C4_.wvu.PrintArea" hidden="1">#REF!</definedName>
    <definedName name="Z_321AEFC6_A729_11D3_980D_00A0C9DF29C4_.wvu.PrintArea" localSheetId="0" hidden="1">#REF!</definedName>
    <definedName name="Z_321AEFC6_A729_11D3_980D_00A0C9DF29C4_.wvu.PrintArea" hidden="1">#REF!</definedName>
    <definedName name="Z_321AEFC7_A729_11D3_980D_00A0C9DF29C4_.wvu.PrintArea" localSheetId="0" hidden="1">#REF!</definedName>
    <definedName name="Z_321AEFC7_A729_11D3_980D_00A0C9DF29C4_.wvu.PrintArea" hidden="1">#REF!</definedName>
    <definedName name="Z_321AEFC8_A729_11D3_980D_00A0C9DF29C4_.wvu.PrintArea" localSheetId="0" hidden="1">#REF!</definedName>
    <definedName name="Z_321AEFC8_A729_11D3_980D_00A0C9DF29C4_.wvu.PrintArea" hidden="1">#REF!</definedName>
    <definedName name="Z_321AEFCA_A729_11D3_980D_00A0C9DF29C4_.wvu.PrintArea" localSheetId="0" hidden="1">#REF!</definedName>
    <definedName name="Z_321AEFCA_A729_11D3_980D_00A0C9DF29C4_.wvu.PrintArea" hidden="1">#REF!</definedName>
    <definedName name="Z_321AEFCB_A729_11D3_980D_00A0C9DF29C4_.wvu.PrintArea" localSheetId="0" hidden="1">#REF!</definedName>
    <definedName name="Z_321AEFCB_A729_11D3_980D_00A0C9DF29C4_.wvu.PrintArea" hidden="1">#REF!</definedName>
    <definedName name="Z_321AEFCD_A729_11D3_980D_00A0C9DF29C4_.wvu.PrintArea" localSheetId="0" hidden="1">#REF!</definedName>
    <definedName name="Z_321AEFCD_A729_11D3_980D_00A0C9DF29C4_.wvu.PrintArea" hidden="1">#REF!</definedName>
    <definedName name="Z_321AEFCE_A729_11D3_980D_00A0C9DF29C4_.wvu.PrintArea" localSheetId="0" hidden="1">#REF!</definedName>
    <definedName name="Z_321AEFCE_A729_11D3_980D_00A0C9DF29C4_.wvu.PrintArea" hidden="1">#REF!</definedName>
    <definedName name="Z_321AEFD0_A729_11D3_980D_00A0C9DF29C4_.wvu.PrintArea" localSheetId="0" hidden="1">#REF!</definedName>
    <definedName name="Z_321AEFD0_A729_11D3_980D_00A0C9DF29C4_.wvu.PrintArea" hidden="1">#REF!</definedName>
    <definedName name="Z_321AEFD1_A729_11D3_980D_00A0C9DF29C4_.wvu.PrintArea" localSheetId="0" hidden="1">#REF!</definedName>
    <definedName name="Z_321AEFD1_A729_11D3_980D_00A0C9DF29C4_.wvu.PrintArea" hidden="1">#REF!</definedName>
    <definedName name="Z_321AEFD2_A729_11D3_980D_00A0C9DF29C4_.wvu.PrintArea" localSheetId="0" hidden="1">#REF!</definedName>
    <definedName name="Z_321AEFD2_A729_11D3_980D_00A0C9DF29C4_.wvu.PrintArea" hidden="1">#REF!</definedName>
    <definedName name="Z_321AEFD3_A729_11D3_980D_00A0C9DF29C4_.wvu.PrintArea" localSheetId="0" hidden="1">#REF!</definedName>
    <definedName name="Z_321AEFD3_A729_11D3_980D_00A0C9DF29C4_.wvu.PrintArea" hidden="1">#REF!</definedName>
    <definedName name="Z_321AEFD5_A729_11D3_980D_00A0C9DF29C4_.wvu.PrintArea" localSheetId="0" hidden="1">#REF!</definedName>
    <definedName name="Z_321AEFD5_A729_11D3_980D_00A0C9DF29C4_.wvu.PrintArea" hidden="1">#REF!</definedName>
    <definedName name="Z_321AEFD6_A729_11D3_980D_00A0C9DF29C4_.wvu.PrintArea" localSheetId="0" hidden="1">#REF!</definedName>
    <definedName name="Z_321AEFD6_A729_11D3_980D_00A0C9DF29C4_.wvu.PrintArea" hidden="1">#REF!</definedName>
    <definedName name="Z_321AEFD7_A729_11D3_980D_00A0C9DF29C4_.wvu.PrintArea" localSheetId="0" hidden="1">#REF!</definedName>
    <definedName name="Z_321AEFD7_A729_11D3_980D_00A0C9DF29C4_.wvu.PrintArea" hidden="1">#REF!</definedName>
    <definedName name="Z_321AEFD8_A729_11D3_980D_00A0C9DF29C4_.wvu.PrintArea" localSheetId="0" hidden="1">#REF!</definedName>
    <definedName name="Z_321AEFD8_A729_11D3_980D_00A0C9DF29C4_.wvu.PrintArea" hidden="1">#REF!</definedName>
    <definedName name="Z_321AEFDA_A729_11D3_980D_00A0C9DF29C4_.wvu.PrintArea" localSheetId="0" hidden="1">#REF!</definedName>
    <definedName name="Z_321AEFDA_A729_11D3_980D_00A0C9DF29C4_.wvu.PrintArea" hidden="1">#REF!</definedName>
    <definedName name="Z_321AEFDB_A729_11D3_980D_00A0C9DF29C4_.wvu.PrintArea" localSheetId="0" hidden="1">#REF!</definedName>
    <definedName name="Z_321AEFDB_A729_11D3_980D_00A0C9DF29C4_.wvu.PrintArea" hidden="1">#REF!</definedName>
    <definedName name="Z_39BD05C5_DE27_11D3_9813_00A0C9DF29C4_.wvu.PrintArea" localSheetId="0" hidden="1">#REF!</definedName>
    <definedName name="Z_39BD05C5_DE27_11D3_9813_00A0C9DF29C4_.wvu.PrintArea" hidden="1">#REF!</definedName>
    <definedName name="Z_39BD05C6_DE27_11D3_9813_00A0C9DF29C4_.wvu.PrintArea" localSheetId="0" hidden="1">#REF!</definedName>
    <definedName name="Z_39BD05C6_DE27_11D3_9813_00A0C9DF29C4_.wvu.PrintArea" hidden="1">#REF!</definedName>
    <definedName name="Z_39BD05C8_DE27_11D3_9813_00A0C9DF29C4_.wvu.PrintArea" localSheetId="0" hidden="1">#REF!</definedName>
    <definedName name="Z_39BD05C8_DE27_11D3_9813_00A0C9DF29C4_.wvu.PrintArea" hidden="1">#REF!</definedName>
    <definedName name="Z_39BD05C9_DE27_11D3_9813_00A0C9DF29C4_.wvu.PrintArea" localSheetId="0" hidden="1">#REF!</definedName>
    <definedName name="Z_39BD05C9_DE27_11D3_9813_00A0C9DF29C4_.wvu.PrintArea" hidden="1">#REF!</definedName>
    <definedName name="Z_39BD05CA_DE27_11D3_9813_00A0C9DF29C4_.wvu.PrintArea" localSheetId="0" hidden="1">#REF!</definedName>
    <definedName name="Z_39BD05CA_DE27_11D3_9813_00A0C9DF29C4_.wvu.PrintArea" hidden="1">#REF!</definedName>
    <definedName name="Z_39BD05CB_DE27_11D3_9813_00A0C9DF29C4_.wvu.PrintArea" localSheetId="0" hidden="1">#REF!</definedName>
    <definedName name="Z_39BD05CB_DE27_11D3_9813_00A0C9DF29C4_.wvu.PrintArea" hidden="1">#REF!</definedName>
    <definedName name="Z_39BD05CD_DE27_11D3_9813_00A0C9DF29C4_.wvu.PrintArea" localSheetId="0" hidden="1">#REF!</definedName>
    <definedName name="Z_39BD05CD_DE27_11D3_9813_00A0C9DF29C4_.wvu.PrintArea" hidden="1">#REF!</definedName>
    <definedName name="Z_39BD05CE_DE27_11D3_9813_00A0C9DF29C4_.wvu.PrintArea" localSheetId="0" hidden="1">#REF!</definedName>
    <definedName name="Z_39BD05CE_DE27_11D3_9813_00A0C9DF29C4_.wvu.PrintArea" hidden="1">#REF!</definedName>
    <definedName name="Z_39BD05CF_DE27_11D3_9813_00A0C9DF29C4_.wvu.PrintArea" localSheetId="0" hidden="1">#REF!</definedName>
    <definedName name="Z_39BD05CF_DE27_11D3_9813_00A0C9DF29C4_.wvu.PrintArea" hidden="1">#REF!</definedName>
    <definedName name="Z_39BD05D0_DE27_11D3_9813_00A0C9DF29C4_.wvu.PrintArea" localSheetId="0" hidden="1">#REF!</definedName>
    <definedName name="Z_39BD05D0_DE27_11D3_9813_00A0C9DF29C4_.wvu.PrintArea" hidden="1">#REF!</definedName>
    <definedName name="Z_39BD05D2_DE27_11D3_9813_00A0C9DF29C4_.wvu.PrintArea" localSheetId="0" hidden="1">#REF!</definedName>
    <definedName name="Z_39BD05D2_DE27_11D3_9813_00A0C9DF29C4_.wvu.PrintArea" hidden="1">#REF!</definedName>
    <definedName name="Z_39BD05D3_DE27_11D3_9813_00A0C9DF29C4_.wvu.PrintArea" localSheetId="0" hidden="1">#REF!</definedName>
    <definedName name="Z_39BD05D3_DE27_11D3_9813_00A0C9DF29C4_.wvu.PrintArea" hidden="1">#REF!</definedName>
    <definedName name="Z_39BD05D5_DE27_11D3_9813_00A0C9DF29C4_.wvu.PrintArea" localSheetId="0" hidden="1">#REF!</definedName>
    <definedName name="Z_39BD05D5_DE27_11D3_9813_00A0C9DF29C4_.wvu.PrintArea" hidden="1">#REF!</definedName>
    <definedName name="Z_39BD05D6_DE27_11D3_9813_00A0C9DF29C4_.wvu.PrintArea" localSheetId="0" hidden="1">#REF!</definedName>
    <definedName name="Z_39BD05D6_DE27_11D3_9813_00A0C9DF29C4_.wvu.PrintArea" hidden="1">#REF!</definedName>
    <definedName name="Z_39BD05D8_DE27_11D3_9813_00A0C9DF29C4_.wvu.PrintArea" localSheetId="0" hidden="1">#REF!</definedName>
    <definedName name="Z_39BD05D8_DE27_11D3_9813_00A0C9DF29C4_.wvu.PrintArea" hidden="1">#REF!</definedName>
    <definedName name="Z_39BD05D9_DE27_11D3_9813_00A0C9DF29C4_.wvu.PrintArea" localSheetId="0" hidden="1">#REF!</definedName>
    <definedName name="Z_39BD05D9_DE27_11D3_9813_00A0C9DF29C4_.wvu.PrintArea" hidden="1">#REF!</definedName>
    <definedName name="Z_39BD05DA_DE27_11D3_9813_00A0C9DF29C4_.wvu.PrintArea" localSheetId="0" hidden="1">#REF!</definedName>
    <definedName name="Z_39BD05DA_DE27_11D3_9813_00A0C9DF29C4_.wvu.PrintArea" hidden="1">#REF!</definedName>
    <definedName name="Z_39BD05DB_DE27_11D3_9813_00A0C9DF29C4_.wvu.PrintArea" localSheetId="0" hidden="1">#REF!</definedName>
    <definedName name="Z_39BD05DB_DE27_11D3_9813_00A0C9DF29C4_.wvu.PrintArea" hidden="1">#REF!</definedName>
    <definedName name="Z_39BD05DD_DE27_11D3_9813_00A0C9DF29C4_.wvu.PrintArea" localSheetId="0" hidden="1">#REF!</definedName>
    <definedName name="Z_39BD05DD_DE27_11D3_9813_00A0C9DF29C4_.wvu.PrintArea" hidden="1">#REF!</definedName>
    <definedName name="Z_39BD05DE_DE27_11D3_9813_00A0C9DF29C4_.wvu.PrintArea" localSheetId="0" hidden="1">#REF!</definedName>
    <definedName name="Z_39BD05DE_DE27_11D3_9813_00A0C9DF29C4_.wvu.PrintArea" hidden="1">#REF!</definedName>
    <definedName name="Z_39BD05DF_DE27_11D3_9813_00A0C9DF29C4_.wvu.PrintArea" localSheetId="0" hidden="1">#REF!</definedName>
    <definedName name="Z_39BD05DF_DE27_11D3_9813_00A0C9DF29C4_.wvu.PrintArea" hidden="1">#REF!</definedName>
    <definedName name="Z_39BD05E0_DE27_11D3_9813_00A0C9DF29C4_.wvu.PrintArea" localSheetId="0" hidden="1">#REF!</definedName>
    <definedName name="Z_39BD05E0_DE27_11D3_9813_00A0C9DF29C4_.wvu.PrintArea" hidden="1">#REF!</definedName>
    <definedName name="Z_39BD05E2_DE27_11D3_9813_00A0C9DF29C4_.wvu.PrintArea" localSheetId="0" hidden="1">#REF!</definedName>
    <definedName name="Z_39BD05E2_DE27_11D3_9813_00A0C9DF29C4_.wvu.PrintArea" hidden="1">#REF!</definedName>
    <definedName name="Z_39BD05E3_DE27_11D3_9813_00A0C9DF29C4_.wvu.PrintArea" localSheetId="0" hidden="1">#REF!</definedName>
    <definedName name="Z_39BD05E3_DE27_11D3_9813_00A0C9DF29C4_.wvu.PrintArea" hidden="1">#REF!</definedName>
    <definedName name="Z_4369C1C2_0865_11D3_88AD_0080C84A5D47_.wvu.PrintArea" localSheetId="0" hidden="1">#REF!</definedName>
    <definedName name="Z_4369C1C2_0865_11D3_88AD_0080C84A5D47_.wvu.PrintArea" hidden="1">#REF!</definedName>
    <definedName name="Z_4369C1C3_0865_11D3_88AD_0080C84A5D47_.wvu.PrintArea" localSheetId="0" hidden="1">#REF!</definedName>
    <definedName name="Z_4369C1C3_0865_11D3_88AD_0080C84A5D47_.wvu.PrintArea" hidden="1">#REF!</definedName>
    <definedName name="Z_4369C1C5_0865_11D3_88AD_0080C84A5D47_.wvu.PrintArea" localSheetId="0" hidden="1">#REF!</definedName>
    <definedName name="Z_4369C1C5_0865_11D3_88AD_0080C84A5D47_.wvu.PrintArea" hidden="1">#REF!</definedName>
    <definedName name="Z_4369C1C6_0865_11D3_88AD_0080C84A5D47_.wvu.PrintArea" localSheetId="0" hidden="1">#REF!</definedName>
    <definedName name="Z_4369C1C6_0865_11D3_88AD_0080C84A5D47_.wvu.PrintArea" hidden="1">#REF!</definedName>
    <definedName name="Z_4369C1C7_0865_11D3_88AD_0080C84A5D47_.wvu.PrintArea" localSheetId="0" hidden="1">#REF!</definedName>
    <definedName name="Z_4369C1C7_0865_11D3_88AD_0080C84A5D47_.wvu.PrintArea" hidden="1">#REF!</definedName>
    <definedName name="Z_4369C1C8_0865_11D3_88AD_0080C84A5D47_.wvu.PrintArea" localSheetId="0" hidden="1">#REF!</definedName>
    <definedName name="Z_4369C1C8_0865_11D3_88AD_0080C84A5D47_.wvu.PrintArea" hidden="1">#REF!</definedName>
    <definedName name="Z_4369C1CA_0865_11D3_88AD_0080C84A5D47_.wvu.PrintArea" localSheetId="0" hidden="1">#REF!</definedName>
    <definedName name="Z_4369C1CA_0865_11D3_88AD_0080C84A5D47_.wvu.PrintArea" hidden="1">#REF!</definedName>
    <definedName name="Z_4369C1CB_0865_11D3_88AD_0080C84A5D47_.wvu.PrintArea" localSheetId="0" hidden="1">#REF!</definedName>
    <definedName name="Z_4369C1CB_0865_11D3_88AD_0080C84A5D47_.wvu.PrintArea" hidden="1">#REF!</definedName>
    <definedName name="Z_4369C1CC_0865_11D3_88AD_0080C84A5D47_.wvu.PrintArea" localSheetId="0" hidden="1">#REF!</definedName>
    <definedName name="Z_4369C1CC_0865_11D3_88AD_0080C84A5D47_.wvu.PrintArea" hidden="1">#REF!</definedName>
    <definedName name="Z_4369C1CD_0865_11D3_88AD_0080C84A5D47_.wvu.PrintArea" localSheetId="0" hidden="1">#REF!</definedName>
    <definedName name="Z_4369C1CD_0865_11D3_88AD_0080C84A5D47_.wvu.PrintArea" hidden="1">#REF!</definedName>
    <definedName name="Z_4369C1CF_0865_11D3_88AD_0080C84A5D47_.wvu.PrintArea" localSheetId="0" hidden="1">#REF!</definedName>
    <definedName name="Z_4369C1CF_0865_11D3_88AD_0080C84A5D47_.wvu.PrintArea" hidden="1">#REF!</definedName>
    <definedName name="Z_4369C1D0_0865_11D3_88AD_0080C84A5D47_.wvu.PrintArea" localSheetId="0" hidden="1">#REF!</definedName>
    <definedName name="Z_4369C1D0_0865_11D3_88AD_0080C84A5D47_.wvu.PrintArea" hidden="1">#REF!</definedName>
    <definedName name="Z_4369C1D2_0865_11D3_88AD_0080C84A5D47_.wvu.PrintArea" localSheetId="0" hidden="1">#REF!</definedName>
    <definedName name="Z_4369C1D2_0865_11D3_88AD_0080C84A5D47_.wvu.PrintArea" hidden="1">#REF!</definedName>
    <definedName name="Z_4369C1D3_0865_11D3_88AD_0080C84A5D47_.wvu.PrintArea" localSheetId="0" hidden="1">#REF!</definedName>
    <definedName name="Z_4369C1D3_0865_11D3_88AD_0080C84A5D47_.wvu.PrintArea" hidden="1">#REF!</definedName>
    <definedName name="Z_4369C1D5_0865_11D3_88AD_0080C84A5D47_.wvu.PrintArea" localSheetId="0" hidden="1">#REF!</definedName>
    <definedName name="Z_4369C1D5_0865_11D3_88AD_0080C84A5D47_.wvu.PrintArea" hidden="1">#REF!</definedName>
    <definedName name="Z_4369C1D6_0865_11D3_88AD_0080C84A5D47_.wvu.PrintArea" localSheetId="0" hidden="1">#REF!</definedName>
    <definedName name="Z_4369C1D6_0865_11D3_88AD_0080C84A5D47_.wvu.PrintArea" hidden="1">#REF!</definedName>
    <definedName name="Z_4369C1D7_0865_11D3_88AD_0080C84A5D47_.wvu.PrintArea" localSheetId="0" hidden="1">#REF!</definedName>
    <definedName name="Z_4369C1D7_0865_11D3_88AD_0080C84A5D47_.wvu.PrintArea" hidden="1">#REF!</definedName>
    <definedName name="Z_4369C1D8_0865_11D3_88AD_0080C84A5D47_.wvu.PrintArea" localSheetId="0" hidden="1">#REF!</definedName>
    <definedName name="Z_4369C1D8_0865_11D3_88AD_0080C84A5D47_.wvu.PrintArea" hidden="1">#REF!</definedName>
    <definedName name="Z_4369C1DA_0865_11D3_88AD_0080C84A5D47_.wvu.PrintArea" localSheetId="0" hidden="1">#REF!</definedName>
    <definedName name="Z_4369C1DA_0865_11D3_88AD_0080C84A5D47_.wvu.PrintArea" hidden="1">#REF!</definedName>
    <definedName name="Z_4369C1DB_0865_11D3_88AD_0080C84A5D47_.wvu.PrintArea" localSheetId="0" hidden="1">#REF!</definedName>
    <definedName name="Z_4369C1DB_0865_11D3_88AD_0080C84A5D47_.wvu.PrintArea" hidden="1">#REF!</definedName>
    <definedName name="Z_4369C1DC_0865_11D3_88AD_0080C84A5D47_.wvu.PrintArea" localSheetId="0" hidden="1">#REF!</definedName>
    <definedName name="Z_4369C1DC_0865_11D3_88AD_0080C84A5D47_.wvu.PrintArea" hidden="1">#REF!</definedName>
    <definedName name="Z_4369C1DD_0865_11D3_88AD_0080C84A5D47_.wvu.PrintArea" localSheetId="0" hidden="1">#REF!</definedName>
    <definedName name="Z_4369C1DD_0865_11D3_88AD_0080C84A5D47_.wvu.PrintArea" hidden="1">#REF!</definedName>
    <definedName name="Z_4369C1DF_0865_11D3_88AD_0080C84A5D47_.wvu.PrintArea" localSheetId="0" hidden="1">#REF!</definedName>
    <definedName name="Z_4369C1DF_0865_11D3_88AD_0080C84A5D47_.wvu.PrintArea" hidden="1">#REF!</definedName>
    <definedName name="Z_4369C1E0_0865_11D3_88AD_0080C84A5D47_.wvu.PrintArea" localSheetId="0" hidden="1">#REF!</definedName>
    <definedName name="Z_4369C1E0_0865_11D3_88AD_0080C84A5D47_.wvu.PrintArea" hidden="1">#REF!</definedName>
    <definedName name="Z_4369C1FD_0865_11D3_88AD_0080C84A5D47_.wvu.PrintArea" localSheetId="0" hidden="1">#REF!</definedName>
    <definedName name="Z_4369C1FD_0865_11D3_88AD_0080C84A5D47_.wvu.PrintArea" hidden="1">#REF!</definedName>
    <definedName name="Z_4369C1FE_0865_11D3_88AD_0080C84A5D47_.wvu.PrintArea" localSheetId="0" hidden="1">#REF!</definedName>
    <definedName name="Z_4369C1FE_0865_11D3_88AD_0080C84A5D47_.wvu.PrintArea" hidden="1">#REF!</definedName>
    <definedName name="Z_4369C200_0865_11D3_88AD_0080C84A5D47_.wvu.PrintArea" localSheetId="0" hidden="1">#REF!</definedName>
    <definedName name="Z_4369C200_0865_11D3_88AD_0080C84A5D47_.wvu.PrintArea" hidden="1">#REF!</definedName>
    <definedName name="Z_4369C201_0865_11D3_88AD_0080C84A5D47_.wvu.PrintArea" localSheetId="0" hidden="1">#REF!</definedName>
    <definedName name="Z_4369C201_0865_11D3_88AD_0080C84A5D47_.wvu.PrintArea" hidden="1">#REF!</definedName>
    <definedName name="Z_4369C202_0865_11D3_88AD_0080C84A5D47_.wvu.PrintArea" localSheetId="0" hidden="1">#REF!</definedName>
    <definedName name="Z_4369C202_0865_11D3_88AD_0080C84A5D47_.wvu.PrintArea" hidden="1">#REF!</definedName>
    <definedName name="Z_4369C203_0865_11D3_88AD_0080C84A5D47_.wvu.PrintArea" localSheetId="0" hidden="1">#REF!</definedName>
    <definedName name="Z_4369C203_0865_11D3_88AD_0080C84A5D47_.wvu.PrintArea" hidden="1">#REF!</definedName>
    <definedName name="Z_4369C205_0865_11D3_88AD_0080C84A5D47_.wvu.PrintArea" localSheetId="0" hidden="1">#REF!</definedName>
    <definedName name="Z_4369C205_0865_11D3_88AD_0080C84A5D47_.wvu.PrintArea" hidden="1">#REF!</definedName>
    <definedName name="Z_4369C206_0865_11D3_88AD_0080C84A5D47_.wvu.PrintArea" localSheetId="0" hidden="1">#REF!</definedName>
    <definedName name="Z_4369C206_0865_11D3_88AD_0080C84A5D47_.wvu.PrintArea" hidden="1">#REF!</definedName>
    <definedName name="Z_4369C207_0865_11D3_88AD_0080C84A5D47_.wvu.PrintArea" localSheetId="0" hidden="1">#REF!</definedName>
    <definedName name="Z_4369C207_0865_11D3_88AD_0080C84A5D47_.wvu.PrintArea" hidden="1">#REF!</definedName>
    <definedName name="Z_4369C208_0865_11D3_88AD_0080C84A5D47_.wvu.PrintArea" localSheetId="0" hidden="1">#REF!</definedName>
    <definedName name="Z_4369C208_0865_11D3_88AD_0080C84A5D47_.wvu.PrintArea" hidden="1">#REF!</definedName>
    <definedName name="Z_4369C20A_0865_11D3_88AD_0080C84A5D47_.wvu.PrintArea" localSheetId="0" hidden="1">#REF!</definedName>
    <definedName name="Z_4369C20A_0865_11D3_88AD_0080C84A5D47_.wvu.PrintArea" hidden="1">#REF!</definedName>
    <definedName name="Z_4369C20B_0865_11D3_88AD_0080C84A5D47_.wvu.PrintArea" localSheetId="0" hidden="1">#REF!</definedName>
    <definedName name="Z_4369C20B_0865_11D3_88AD_0080C84A5D47_.wvu.PrintArea" hidden="1">#REF!</definedName>
    <definedName name="Z_4369C20D_0865_11D3_88AD_0080C84A5D47_.wvu.PrintArea" localSheetId="0" hidden="1">#REF!</definedName>
    <definedName name="Z_4369C20D_0865_11D3_88AD_0080C84A5D47_.wvu.PrintArea" hidden="1">#REF!</definedName>
    <definedName name="Z_4369C20E_0865_11D3_88AD_0080C84A5D47_.wvu.PrintArea" localSheetId="0" hidden="1">#REF!</definedName>
    <definedName name="Z_4369C20E_0865_11D3_88AD_0080C84A5D47_.wvu.PrintArea" hidden="1">#REF!</definedName>
    <definedName name="Z_4369C210_0865_11D3_88AD_0080C84A5D47_.wvu.PrintArea" localSheetId="0" hidden="1">#REF!</definedName>
    <definedName name="Z_4369C210_0865_11D3_88AD_0080C84A5D47_.wvu.PrintArea" hidden="1">#REF!</definedName>
    <definedName name="Z_4369C211_0865_11D3_88AD_0080C84A5D47_.wvu.PrintArea" localSheetId="0" hidden="1">#REF!</definedName>
    <definedName name="Z_4369C211_0865_11D3_88AD_0080C84A5D47_.wvu.PrintArea" hidden="1">#REF!</definedName>
    <definedName name="Z_4369C212_0865_11D3_88AD_0080C84A5D47_.wvu.PrintArea" localSheetId="0" hidden="1">#REF!</definedName>
    <definedName name="Z_4369C212_0865_11D3_88AD_0080C84A5D47_.wvu.PrintArea" hidden="1">#REF!</definedName>
    <definedName name="Z_4369C213_0865_11D3_88AD_0080C84A5D47_.wvu.PrintArea" localSheetId="0" hidden="1">#REF!</definedName>
    <definedName name="Z_4369C213_0865_11D3_88AD_0080C84A5D47_.wvu.PrintArea" hidden="1">#REF!</definedName>
    <definedName name="Z_4369C215_0865_11D3_88AD_0080C84A5D47_.wvu.PrintArea" localSheetId="0" hidden="1">#REF!</definedName>
    <definedName name="Z_4369C215_0865_11D3_88AD_0080C84A5D47_.wvu.PrintArea" hidden="1">#REF!</definedName>
    <definedName name="Z_4369C216_0865_11D3_88AD_0080C84A5D47_.wvu.PrintArea" localSheetId="0" hidden="1">#REF!</definedName>
    <definedName name="Z_4369C216_0865_11D3_88AD_0080C84A5D47_.wvu.PrintArea" hidden="1">#REF!</definedName>
    <definedName name="Z_4369C217_0865_11D3_88AD_0080C84A5D47_.wvu.PrintArea" localSheetId="0" hidden="1">#REF!</definedName>
    <definedName name="Z_4369C217_0865_11D3_88AD_0080C84A5D47_.wvu.PrintArea" hidden="1">#REF!</definedName>
    <definedName name="Z_4369C218_0865_11D3_88AD_0080C84A5D47_.wvu.PrintArea" localSheetId="0" hidden="1">#REF!</definedName>
    <definedName name="Z_4369C218_0865_11D3_88AD_0080C84A5D47_.wvu.PrintArea" hidden="1">#REF!</definedName>
    <definedName name="Z_4369C21A_0865_11D3_88AD_0080C84A5D47_.wvu.PrintArea" localSheetId="0" hidden="1">#REF!</definedName>
    <definedName name="Z_4369C21A_0865_11D3_88AD_0080C84A5D47_.wvu.PrintArea" hidden="1">#REF!</definedName>
    <definedName name="Z_4369C21B_0865_11D3_88AD_0080C84A5D47_.wvu.PrintArea" localSheetId="0" hidden="1">#REF!</definedName>
    <definedName name="Z_4369C21B_0865_11D3_88AD_0080C84A5D47_.wvu.PrintArea" hidden="1">#REF!</definedName>
    <definedName name="Z_473C207F_0F72_11D3_97F6_00A0C9DF29C4_.wvu.PrintArea" localSheetId="0" hidden="1">#REF!</definedName>
    <definedName name="Z_473C207F_0F72_11D3_97F6_00A0C9DF29C4_.wvu.PrintArea" hidden="1">#REF!</definedName>
    <definedName name="Z_473C2080_0F72_11D3_97F6_00A0C9DF29C4_.wvu.PrintArea" localSheetId="0" hidden="1">#REF!</definedName>
    <definedName name="Z_473C2080_0F72_11D3_97F6_00A0C9DF29C4_.wvu.PrintArea" hidden="1">#REF!</definedName>
    <definedName name="Z_473C2082_0F72_11D3_97F6_00A0C9DF29C4_.wvu.PrintArea" localSheetId="0" hidden="1">#REF!</definedName>
    <definedName name="Z_473C2082_0F72_11D3_97F6_00A0C9DF29C4_.wvu.PrintArea" hidden="1">#REF!</definedName>
    <definedName name="Z_473C2083_0F72_11D3_97F6_00A0C9DF29C4_.wvu.PrintArea" localSheetId="0" hidden="1">#REF!</definedName>
    <definedName name="Z_473C2083_0F72_11D3_97F6_00A0C9DF29C4_.wvu.PrintArea" hidden="1">#REF!</definedName>
    <definedName name="Z_473C2084_0F72_11D3_97F6_00A0C9DF29C4_.wvu.PrintArea" localSheetId="0" hidden="1">#REF!</definedName>
    <definedName name="Z_473C2084_0F72_11D3_97F6_00A0C9DF29C4_.wvu.PrintArea" hidden="1">#REF!</definedName>
    <definedName name="Z_473C2085_0F72_11D3_97F6_00A0C9DF29C4_.wvu.PrintArea" localSheetId="0" hidden="1">#REF!</definedName>
    <definedName name="Z_473C2085_0F72_11D3_97F6_00A0C9DF29C4_.wvu.PrintArea" hidden="1">#REF!</definedName>
    <definedName name="Z_473C2087_0F72_11D3_97F6_00A0C9DF29C4_.wvu.PrintArea" localSheetId="0" hidden="1">#REF!</definedName>
    <definedName name="Z_473C2087_0F72_11D3_97F6_00A0C9DF29C4_.wvu.PrintArea" hidden="1">#REF!</definedName>
    <definedName name="Z_473C2088_0F72_11D3_97F6_00A0C9DF29C4_.wvu.PrintArea" localSheetId="0" hidden="1">#REF!</definedName>
    <definedName name="Z_473C2088_0F72_11D3_97F6_00A0C9DF29C4_.wvu.PrintArea" hidden="1">#REF!</definedName>
    <definedName name="Z_473C2089_0F72_11D3_97F6_00A0C9DF29C4_.wvu.PrintArea" localSheetId="0" hidden="1">#REF!</definedName>
    <definedName name="Z_473C2089_0F72_11D3_97F6_00A0C9DF29C4_.wvu.PrintArea" hidden="1">#REF!</definedName>
    <definedName name="Z_473C208A_0F72_11D3_97F6_00A0C9DF29C4_.wvu.PrintArea" localSheetId="0" hidden="1">#REF!</definedName>
    <definedName name="Z_473C208A_0F72_11D3_97F6_00A0C9DF29C4_.wvu.PrintArea" hidden="1">#REF!</definedName>
    <definedName name="Z_473C208C_0F72_11D3_97F6_00A0C9DF29C4_.wvu.PrintArea" localSheetId="0" hidden="1">#REF!</definedName>
    <definedName name="Z_473C208C_0F72_11D3_97F6_00A0C9DF29C4_.wvu.PrintArea" hidden="1">#REF!</definedName>
    <definedName name="Z_473C208D_0F72_11D3_97F6_00A0C9DF29C4_.wvu.PrintArea" localSheetId="0" hidden="1">#REF!</definedName>
    <definedName name="Z_473C208D_0F72_11D3_97F6_00A0C9DF29C4_.wvu.PrintArea" hidden="1">#REF!</definedName>
    <definedName name="Z_473C208F_0F72_11D3_97F6_00A0C9DF29C4_.wvu.PrintArea" localSheetId="0" hidden="1">#REF!</definedName>
    <definedName name="Z_473C208F_0F72_11D3_97F6_00A0C9DF29C4_.wvu.PrintArea" hidden="1">#REF!</definedName>
    <definedName name="Z_473C2090_0F72_11D3_97F6_00A0C9DF29C4_.wvu.PrintArea" localSheetId="0" hidden="1">#REF!</definedName>
    <definedName name="Z_473C2090_0F72_11D3_97F6_00A0C9DF29C4_.wvu.PrintArea" hidden="1">#REF!</definedName>
    <definedName name="Z_473C2092_0F72_11D3_97F6_00A0C9DF29C4_.wvu.PrintArea" localSheetId="0" hidden="1">#REF!</definedName>
    <definedName name="Z_473C2092_0F72_11D3_97F6_00A0C9DF29C4_.wvu.PrintArea" hidden="1">#REF!</definedName>
    <definedName name="Z_473C2093_0F72_11D3_97F6_00A0C9DF29C4_.wvu.PrintArea" localSheetId="0" hidden="1">#REF!</definedName>
    <definedName name="Z_473C2093_0F72_11D3_97F6_00A0C9DF29C4_.wvu.PrintArea" hidden="1">#REF!</definedName>
    <definedName name="Z_473C2094_0F72_11D3_97F6_00A0C9DF29C4_.wvu.PrintArea" localSheetId="0" hidden="1">#REF!</definedName>
    <definedName name="Z_473C2094_0F72_11D3_97F6_00A0C9DF29C4_.wvu.PrintArea" hidden="1">#REF!</definedName>
    <definedName name="Z_473C2095_0F72_11D3_97F6_00A0C9DF29C4_.wvu.PrintArea" localSheetId="0" hidden="1">#REF!</definedName>
    <definedName name="Z_473C2095_0F72_11D3_97F6_00A0C9DF29C4_.wvu.PrintArea" hidden="1">#REF!</definedName>
    <definedName name="Z_473C2097_0F72_11D3_97F6_00A0C9DF29C4_.wvu.PrintArea" localSheetId="0" hidden="1">#REF!</definedName>
    <definedName name="Z_473C2097_0F72_11D3_97F6_00A0C9DF29C4_.wvu.PrintArea" hidden="1">#REF!</definedName>
    <definedName name="Z_473C2098_0F72_11D3_97F6_00A0C9DF29C4_.wvu.PrintArea" localSheetId="0" hidden="1">#REF!</definedName>
    <definedName name="Z_473C2098_0F72_11D3_97F6_00A0C9DF29C4_.wvu.PrintArea" hidden="1">#REF!</definedName>
    <definedName name="Z_473C2099_0F72_11D3_97F6_00A0C9DF29C4_.wvu.PrintArea" localSheetId="0" hidden="1">#REF!</definedName>
    <definedName name="Z_473C2099_0F72_11D3_97F6_00A0C9DF29C4_.wvu.PrintArea" hidden="1">#REF!</definedName>
    <definedName name="Z_473C209A_0F72_11D3_97F6_00A0C9DF29C4_.wvu.PrintArea" localSheetId="0" hidden="1">#REF!</definedName>
    <definedName name="Z_473C209A_0F72_11D3_97F6_00A0C9DF29C4_.wvu.PrintArea" hidden="1">#REF!</definedName>
    <definedName name="Z_473C209C_0F72_11D3_97F6_00A0C9DF29C4_.wvu.PrintArea" localSheetId="0" hidden="1">#REF!</definedName>
    <definedName name="Z_473C209C_0F72_11D3_97F6_00A0C9DF29C4_.wvu.PrintArea" hidden="1">#REF!</definedName>
    <definedName name="Z_473C209D_0F72_11D3_97F6_00A0C9DF29C4_.wvu.PrintArea" localSheetId="0" hidden="1">#REF!</definedName>
    <definedName name="Z_473C209D_0F72_11D3_97F6_00A0C9DF29C4_.wvu.PrintArea" hidden="1">#REF!</definedName>
    <definedName name="Z_4DD326A3_87AA_11D3_ABF4_00A0C9DF1063_.wvu.PrintArea" localSheetId="0" hidden="1">#REF!</definedName>
    <definedName name="Z_4DD326A3_87AA_11D3_ABF4_00A0C9DF1063_.wvu.PrintArea" hidden="1">#REF!</definedName>
    <definedName name="Z_4DD326A4_87AA_11D3_ABF4_00A0C9DF1063_.wvu.PrintArea" localSheetId="0" hidden="1">#REF!</definedName>
    <definedName name="Z_4DD326A4_87AA_11D3_ABF4_00A0C9DF1063_.wvu.PrintArea" hidden="1">#REF!</definedName>
    <definedName name="Z_4DD326A6_87AA_11D3_ABF4_00A0C9DF1063_.wvu.PrintArea" localSheetId="0" hidden="1">#REF!</definedName>
    <definedName name="Z_4DD326A6_87AA_11D3_ABF4_00A0C9DF1063_.wvu.PrintArea" hidden="1">#REF!</definedName>
    <definedName name="Z_4DD326A7_87AA_11D3_ABF4_00A0C9DF1063_.wvu.PrintArea" localSheetId="0" hidden="1">#REF!</definedName>
    <definedName name="Z_4DD326A7_87AA_11D3_ABF4_00A0C9DF1063_.wvu.PrintArea" hidden="1">#REF!</definedName>
    <definedName name="Z_4DD326A8_87AA_11D3_ABF4_00A0C9DF1063_.wvu.PrintArea" localSheetId="0" hidden="1">#REF!</definedName>
    <definedName name="Z_4DD326A8_87AA_11D3_ABF4_00A0C9DF1063_.wvu.PrintArea" hidden="1">#REF!</definedName>
    <definedName name="Z_4DD326A9_87AA_11D3_ABF4_00A0C9DF1063_.wvu.PrintArea" localSheetId="0" hidden="1">#REF!</definedName>
    <definedName name="Z_4DD326A9_87AA_11D3_ABF4_00A0C9DF1063_.wvu.PrintArea" hidden="1">#REF!</definedName>
    <definedName name="Z_4DD326AB_87AA_11D3_ABF4_00A0C9DF1063_.wvu.PrintArea" localSheetId="0" hidden="1">#REF!</definedName>
    <definedName name="Z_4DD326AB_87AA_11D3_ABF4_00A0C9DF1063_.wvu.PrintArea" hidden="1">#REF!</definedName>
    <definedName name="Z_4DD326AC_87AA_11D3_ABF4_00A0C9DF1063_.wvu.PrintArea" localSheetId="0" hidden="1">#REF!</definedName>
    <definedName name="Z_4DD326AC_87AA_11D3_ABF4_00A0C9DF1063_.wvu.PrintArea" hidden="1">#REF!</definedName>
    <definedName name="Z_4DD326AD_87AA_11D3_ABF4_00A0C9DF1063_.wvu.PrintArea" localSheetId="0" hidden="1">#REF!</definedName>
    <definedName name="Z_4DD326AD_87AA_11D3_ABF4_00A0C9DF1063_.wvu.PrintArea" hidden="1">#REF!</definedName>
    <definedName name="Z_4DD326AE_87AA_11D3_ABF4_00A0C9DF1063_.wvu.PrintArea" localSheetId="0" hidden="1">#REF!</definedName>
    <definedName name="Z_4DD326AE_87AA_11D3_ABF4_00A0C9DF1063_.wvu.PrintArea" hidden="1">#REF!</definedName>
    <definedName name="Z_4DD326B0_87AA_11D3_ABF4_00A0C9DF1063_.wvu.PrintArea" localSheetId="0" hidden="1">#REF!</definedName>
    <definedName name="Z_4DD326B0_87AA_11D3_ABF4_00A0C9DF1063_.wvu.PrintArea" hidden="1">#REF!</definedName>
    <definedName name="Z_4DD326B1_87AA_11D3_ABF4_00A0C9DF1063_.wvu.PrintArea" localSheetId="0" hidden="1">#REF!</definedName>
    <definedName name="Z_4DD326B1_87AA_11D3_ABF4_00A0C9DF1063_.wvu.PrintArea" hidden="1">#REF!</definedName>
    <definedName name="Z_4DD326B3_87AA_11D3_ABF4_00A0C9DF1063_.wvu.PrintArea" localSheetId="0" hidden="1">#REF!</definedName>
    <definedName name="Z_4DD326B3_87AA_11D3_ABF4_00A0C9DF1063_.wvu.PrintArea" hidden="1">#REF!</definedName>
    <definedName name="Z_4DD326B4_87AA_11D3_ABF4_00A0C9DF1063_.wvu.PrintArea" localSheetId="0" hidden="1">#REF!</definedName>
    <definedName name="Z_4DD326B4_87AA_11D3_ABF4_00A0C9DF1063_.wvu.PrintArea" hidden="1">#REF!</definedName>
    <definedName name="Z_4DD326B6_87AA_11D3_ABF4_00A0C9DF1063_.wvu.PrintArea" localSheetId="0" hidden="1">#REF!</definedName>
    <definedName name="Z_4DD326B6_87AA_11D3_ABF4_00A0C9DF1063_.wvu.PrintArea" hidden="1">#REF!</definedName>
    <definedName name="Z_4DD326B7_87AA_11D3_ABF4_00A0C9DF1063_.wvu.PrintArea" localSheetId="0" hidden="1">#REF!</definedName>
    <definedName name="Z_4DD326B7_87AA_11D3_ABF4_00A0C9DF1063_.wvu.PrintArea" hidden="1">#REF!</definedName>
    <definedName name="Z_4DD326B8_87AA_11D3_ABF4_00A0C9DF1063_.wvu.PrintArea" localSheetId="0" hidden="1">#REF!</definedName>
    <definedName name="Z_4DD326B8_87AA_11D3_ABF4_00A0C9DF1063_.wvu.PrintArea" hidden="1">#REF!</definedName>
    <definedName name="Z_4DD326B9_87AA_11D3_ABF4_00A0C9DF1063_.wvu.PrintArea" localSheetId="0" hidden="1">#REF!</definedName>
    <definedName name="Z_4DD326B9_87AA_11D3_ABF4_00A0C9DF1063_.wvu.PrintArea" hidden="1">#REF!</definedName>
    <definedName name="Z_4DD326BB_87AA_11D3_ABF4_00A0C9DF1063_.wvu.PrintArea" localSheetId="0" hidden="1">#REF!</definedName>
    <definedName name="Z_4DD326BB_87AA_11D3_ABF4_00A0C9DF1063_.wvu.PrintArea" hidden="1">#REF!</definedName>
    <definedName name="Z_4DD326BC_87AA_11D3_ABF4_00A0C9DF1063_.wvu.PrintArea" localSheetId="0" hidden="1">#REF!</definedName>
    <definedName name="Z_4DD326BC_87AA_11D3_ABF4_00A0C9DF1063_.wvu.PrintArea" hidden="1">#REF!</definedName>
    <definedName name="Z_4DD326BD_87AA_11D3_ABF4_00A0C9DF1063_.wvu.PrintArea" localSheetId="0" hidden="1">#REF!</definedName>
    <definedName name="Z_4DD326BD_87AA_11D3_ABF4_00A0C9DF1063_.wvu.PrintArea" hidden="1">#REF!</definedName>
    <definedName name="Z_4DD326BE_87AA_11D3_ABF4_00A0C9DF1063_.wvu.PrintArea" localSheetId="0" hidden="1">#REF!</definedName>
    <definedName name="Z_4DD326BE_87AA_11D3_ABF4_00A0C9DF1063_.wvu.PrintArea" hidden="1">#REF!</definedName>
    <definedName name="Z_4DD326C0_87AA_11D3_ABF4_00A0C9DF1063_.wvu.PrintArea" localSheetId="0" hidden="1">#REF!</definedName>
    <definedName name="Z_4DD326C0_87AA_11D3_ABF4_00A0C9DF1063_.wvu.PrintArea" hidden="1">#REF!</definedName>
    <definedName name="Z_4DD326C1_87AA_11D3_ABF4_00A0C9DF1063_.wvu.PrintArea" localSheetId="0" hidden="1">#REF!</definedName>
    <definedName name="Z_4DD326C1_87AA_11D3_ABF4_00A0C9DF1063_.wvu.PrintArea" hidden="1">#REF!</definedName>
    <definedName name="Z_554BC936_C826_11D3_ABFC_00A0C9DF1063_.wvu.PrintArea" localSheetId="0" hidden="1">#REF!</definedName>
    <definedName name="Z_554BC936_C826_11D3_ABFC_00A0C9DF1063_.wvu.PrintArea" hidden="1">#REF!</definedName>
    <definedName name="Z_554BC937_C826_11D3_ABFC_00A0C9DF1063_.wvu.PrintArea" localSheetId="0" hidden="1">#REF!</definedName>
    <definedName name="Z_554BC937_C826_11D3_ABFC_00A0C9DF1063_.wvu.PrintArea" hidden="1">#REF!</definedName>
    <definedName name="Z_554BC939_C826_11D3_ABFC_00A0C9DF1063_.wvu.PrintArea" localSheetId="0" hidden="1">#REF!</definedName>
    <definedName name="Z_554BC939_C826_11D3_ABFC_00A0C9DF1063_.wvu.PrintArea" hidden="1">#REF!</definedName>
    <definedName name="Z_554BC93A_C826_11D3_ABFC_00A0C9DF1063_.wvu.PrintArea" localSheetId="0" hidden="1">#REF!</definedName>
    <definedName name="Z_554BC93A_C826_11D3_ABFC_00A0C9DF1063_.wvu.PrintArea" hidden="1">#REF!</definedName>
    <definedName name="Z_554BC93B_C826_11D3_ABFC_00A0C9DF1063_.wvu.PrintArea" localSheetId="0" hidden="1">#REF!</definedName>
    <definedName name="Z_554BC93B_C826_11D3_ABFC_00A0C9DF1063_.wvu.PrintArea" hidden="1">#REF!</definedName>
    <definedName name="Z_554BC93C_C826_11D3_ABFC_00A0C9DF1063_.wvu.PrintArea" localSheetId="0" hidden="1">#REF!</definedName>
    <definedName name="Z_554BC93C_C826_11D3_ABFC_00A0C9DF1063_.wvu.PrintArea" hidden="1">#REF!</definedName>
    <definedName name="Z_554BC93E_C826_11D3_ABFC_00A0C9DF1063_.wvu.PrintArea" localSheetId="0" hidden="1">#REF!</definedName>
    <definedName name="Z_554BC93E_C826_11D3_ABFC_00A0C9DF1063_.wvu.PrintArea" hidden="1">#REF!</definedName>
    <definedName name="Z_554BC93F_C826_11D3_ABFC_00A0C9DF1063_.wvu.PrintArea" localSheetId="0" hidden="1">#REF!</definedName>
    <definedName name="Z_554BC93F_C826_11D3_ABFC_00A0C9DF1063_.wvu.PrintArea" hidden="1">#REF!</definedName>
    <definedName name="Z_554BC940_C826_11D3_ABFC_00A0C9DF1063_.wvu.PrintArea" localSheetId="0" hidden="1">#REF!</definedName>
    <definedName name="Z_554BC940_C826_11D3_ABFC_00A0C9DF1063_.wvu.PrintArea" hidden="1">#REF!</definedName>
    <definedName name="Z_554BC941_C826_11D3_ABFC_00A0C9DF1063_.wvu.PrintArea" localSheetId="0" hidden="1">#REF!</definedName>
    <definedName name="Z_554BC941_C826_11D3_ABFC_00A0C9DF1063_.wvu.PrintArea" hidden="1">#REF!</definedName>
    <definedName name="Z_554BC943_C826_11D3_ABFC_00A0C9DF1063_.wvu.PrintArea" localSheetId="0" hidden="1">#REF!</definedName>
    <definedName name="Z_554BC943_C826_11D3_ABFC_00A0C9DF1063_.wvu.PrintArea" hidden="1">#REF!</definedName>
    <definedName name="Z_554BC944_C826_11D3_ABFC_00A0C9DF1063_.wvu.PrintArea" localSheetId="0" hidden="1">#REF!</definedName>
    <definedName name="Z_554BC944_C826_11D3_ABFC_00A0C9DF1063_.wvu.PrintArea" hidden="1">#REF!</definedName>
    <definedName name="Z_554BC946_C826_11D3_ABFC_00A0C9DF1063_.wvu.PrintArea" localSheetId="0" hidden="1">#REF!</definedName>
    <definedName name="Z_554BC946_C826_11D3_ABFC_00A0C9DF1063_.wvu.PrintArea" hidden="1">#REF!</definedName>
    <definedName name="Z_554BC947_C826_11D3_ABFC_00A0C9DF1063_.wvu.PrintArea" localSheetId="0" hidden="1">#REF!</definedName>
    <definedName name="Z_554BC947_C826_11D3_ABFC_00A0C9DF1063_.wvu.PrintArea" hidden="1">#REF!</definedName>
    <definedName name="Z_554BC949_C826_11D3_ABFC_00A0C9DF1063_.wvu.PrintArea" localSheetId="0" hidden="1">#REF!</definedName>
    <definedName name="Z_554BC949_C826_11D3_ABFC_00A0C9DF1063_.wvu.PrintArea" hidden="1">#REF!</definedName>
    <definedName name="Z_554BC94A_C826_11D3_ABFC_00A0C9DF1063_.wvu.PrintArea" localSheetId="0" hidden="1">#REF!</definedName>
    <definedName name="Z_554BC94A_C826_11D3_ABFC_00A0C9DF1063_.wvu.PrintArea" hidden="1">#REF!</definedName>
    <definedName name="Z_554BC94B_C826_11D3_ABFC_00A0C9DF1063_.wvu.PrintArea" localSheetId="0" hidden="1">#REF!</definedName>
    <definedName name="Z_554BC94B_C826_11D3_ABFC_00A0C9DF1063_.wvu.PrintArea" hidden="1">#REF!</definedName>
    <definedName name="Z_554BC94C_C826_11D3_ABFC_00A0C9DF1063_.wvu.PrintArea" localSheetId="0" hidden="1">#REF!</definedName>
    <definedName name="Z_554BC94C_C826_11D3_ABFC_00A0C9DF1063_.wvu.PrintArea" hidden="1">#REF!</definedName>
    <definedName name="Z_554BC94E_C826_11D3_ABFC_00A0C9DF1063_.wvu.PrintArea" localSheetId="0" hidden="1">#REF!</definedName>
    <definedName name="Z_554BC94E_C826_11D3_ABFC_00A0C9DF1063_.wvu.PrintArea" hidden="1">#REF!</definedName>
    <definedName name="Z_554BC94F_C826_11D3_ABFC_00A0C9DF1063_.wvu.PrintArea" localSheetId="0" hidden="1">#REF!</definedName>
    <definedName name="Z_554BC94F_C826_11D3_ABFC_00A0C9DF1063_.wvu.PrintArea" hidden="1">#REF!</definedName>
    <definedName name="Z_554BC950_C826_11D3_ABFC_00A0C9DF1063_.wvu.PrintArea" localSheetId="0" hidden="1">#REF!</definedName>
    <definedName name="Z_554BC950_C826_11D3_ABFC_00A0C9DF1063_.wvu.PrintArea" hidden="1">#REF!</definedName>
    <definedName name="Z_554BC951_C826_11D3_ABFC_00A0C9DF1063_.wvu.PrintArea" localSheetId="0" hidden="1">#REF!</definedName>
    <definedName name="Z_554BC951_C826_11D3_ABFC_00A0C9DF1063_.wvu.PrintArea" hidden="1">#REF!</definedName>
    <definedName name="Z_554BC953_C826_11D3_ABFC_00A0C9DF1063_.wvu.PrintArea" localSheetId="0" hidden="1">#REF!</definedName>
    <definedName name="Z_554BC953_C826_11D3_ABFC_00A0C9DF1063_.wvu.PrintArea" hidden="1">#REF!</definedName>
    <definedName name="Z_554BC954_C826_11D3_ABFC_00A0C9DF1063_.wvu.PrintArea" localSheetId="0" hidden="1">#REF!</definedName>
    <definedName name="Z_554BC954_C826_11D3_ABFC_00A0C9DF1063_.wvu.PrintArea" hidden="1">#REF!</definedName>
    <definedName name="Z_554BC95E_C826_11D3_ABFC_00A0C9DF1063_.wvu.PrintArea" localSheetId="0" hidden="1">#REF!</definedName>
    <definedName name="Z_554BC95E_C826_11D3_ABFC_00A0C9DF1063_.wvu.PrintArea" hidden="1">#REF!</definedName>
    <definedName name="Z_554BC95F_C826_11D3_ABFC_00A0C9DF1063_.wvu.PrintArea" localSheetId="0" hidden="1">#REF!</definedName>
    <definedName name="Z_554BC95F_C826_11D3_ABFC_00A0C9DF1063_.wvu.PrintArea" hidden="1">#REF!</definedName>
    <definedName name="Z_554BC961_C826_11D3_ABFC_00A0C9DF1063_.wvu.PrintArea" localSheetId="0" hidden="1">#REF!</definedName>
    <definedName name="Z_554BC961_C826_11D3_ABFC_00A0C9DF1063_.wvu.PrintArea" hidden="1">#REF!</definedName>
    <definedName name="Z_554BC962_C826_11D3_ABFC_00A0C9DF1063_.wvu.PrintArea" localSheetId="0" hidden="1">#REF!</definedName>
    <definedName name="Z_554BC962_C826_11D3_ABFC_00A0C9DF1063_.wvu.PrintArea" hidden="1">#REF!</definedName>
    <definedName name="Z_554BC963_C826_11D3_ABFC_00A0C9DF1063_.wvu.PrintArea" localSheetId="0" hidden="1">#REF!</definedName>
    <definedName name="Z_554BC963_C826_11D3_ABFC_00A0C9DF1063_.wvu.PrintArea" hidden="1">#REF!</definedName>
    <definedName name="Z_554BC964_C826_11D3_ABFC_00A0C9DF1063_.wvu.PrintArea" localSheetId="0" hidden="1">#REF!</definedName>
    <definedName name="Z_554BC964_C826_11D3_ABFC_00A0C9DF1063_.wvu.PrintArea" hidden="1">#REF!</definedName>
    <definedName name="Z_554BC966_C826_11D3_ABFC_00A0C9DF1063_.wvu.PrintArea" localSheetId="0" hidden="1">#REF!</definedName>
    <definedName name="Z_554BC966_C826_11D3_ABFC_00A0C9DF1063_.wvu.PrintArea" hidden="1">#REF!</definedName>
    <definedName name="Z_554BC967_C826_11D3_ABFC_00A0C9DF1063_.wvu.PrintArea" localSheetId="0" hidden="1">#REF!</definedName>
    <definedName name="Z_554BC967_C826_11D3_ABFC_00A0C9DF1063_.wvu.PrintArea" hidden="1">#REF!</definedName>
    <definedName name="Z_554BC968_C826_11D3_ABFC_00A0C9DF1063_.wvu.PrintArea" localSheetId="0" hidden="1">#REF!</definedName>
    <definedName name="Z_554BC968_C826_11D3_ABFC_00A0C9DF1063_.wvu.PrintArea" hidden="1">#REF!</definedName>
    <definedName name="Z_554BC969_C826_11D3_ABFC_00A0C9DF1063_.wvu.PrintArea" localSheetId="0" hidden="1">#REF!</definedName>
    <definedName name="Z_554BC969_C826_11D3_ABFC_00A0C9DF1063_.wvu.PrintArea" hidden="1">#REF!</definedName>
    <definedName name="Z_554BC96B_C826_11D3_ABFC_00A0C9DF1063_.wvu.PrintArea" localSheetId="0" hidden="1">#REF!</definedName>
    <definedName name="Z_554BC96B_C826_11D3_ABFC_00A0C9DF1063_.wvu.PrintArea" hidden="1">#REF!</definedName>
    <definedName name="Z_554BC96C_C826_11D3_ABFC_00A0C9DF1063_.wvu.PrintArea" localSheetId="0" hidden="1">#REF!</definedName>
    <definedName name="Z_554BC96C_C826_11D3_ABFC_00A0C9DF1063_.wvu.PrintArea" hidden="1">#REF!</definedName>
    <definedName name="Z_554BC96E_C826_11D3_ABFC_00A0C9DF1063_.wvu.PrintArea" localSheetId="0" hidden="1">#REF!</definedName>
    <definedName name="Z_554BC96E_C826_11D3_ABFC_00A0C9DF1063_.wvu.PrintArea" hidden="1">#REF!</definedName>
    <definedName name="Z_554BC96F_C826_11D3_ABFC_00A0C9DF1063_.wvu.PrintArea" localSheetId="0" hidden="1">#REF!</definedName>
    <definedName name="Z_554BC96F_C826_11D3_ABFC_00A0C9DF1063_.wvu.PrintArea" hidden="1">#REF!</definedName>
    <definedName name="Z_554BC971_C826_11D3_ABFC_00A0C9DF1063_.wvu.PrintArea" localSheetId="0" hidden="1">#REF!</definedName>
    <definedName name="Z_554BC971_C826_11D3_ABFC_00A0C9DF1063_.wvu.PrintArea" hidden="1">#REF!</definedName>
    <definedName name="Z_554BC972_C826_11D3_ABFC_00A0C9DF1063_.wvu.PrintArea" localSheetId="0" hidden="1">#REF!</definedName>
    <definedName name="Z_554BC972_C826_11D3_ABFC_00A0C9DF1063_.wvu.PrintArea" hidden="1">#REF!</definedName>
    <definedName name="Z_554BC973_C826_11D3_ABFC_00A0C9DF1063_.wvu.PrintArea" localSheetId="0" hidden="1">#REF!</definedName>
    <definedName name="Z_554BC973_C826_11D3_ABFC_00A0C9DF1063_.wvu.PrintArea" hidden="1">#REF!</definedName>
    <definedName name="Z_554BC974_C826_11D3_ABFC_00A0C9DF1063_.wvu.PrintArea" localSheetId="0" hidden="1">#REF!</definedName>
    <definedName name="Z_554BC974_C826_11D3_ABFC_00A0C9DF1063_.wvu.PrintArea" hidden="1">#REF!</definedName>
    <definedName name="Z_554BC976_C826_11D3_ABFC_00A0C9DF1063_.wvu.PrintArea" localSheetId="0" hidden="1">#REF!</definedName>
    <definedName name="Z_554BC976_C826_11D3_ABFC_00A0C9DF1063_.wvu.PrintArea" hidden="1">#REF!</definedName>
    <definedName name="Z_554BC977_C826_11D3_ABFC_00A0C9DF1063_.wvu.PrintArea" localSheetId="0" hidden="1">#REF!</definedName>
    <definedName name="Z_554BC977_C826_11D3_ABFC_00A0C9DF1063_.wvu.PrintArea" hidden="1">#REF!</definedName>
    <definedName name="Z_554BC978_C826_11D3_ABFC_00A0C9DF1063_.wvu.PrintArea" localSheetId="0" hidden="1">#REF!</definedName>
    <definedName name="Z_554BC978_C826_11D3_ABFC_00A0C9DF1063_.wvu.PrintArea" hidden="1">#REF!</definedName>
    <definedName name="Z_554BC979_C826_11D3_ABFC_00A0C9DF1063_.wvu.PrintArea" localSheetId="0" hidden="1">#REF!</definedName>
    <definedName name="Z_554BC979_C826_11D3_ABFC_00A0C9DF1063_.wvu.PrintArea" hidden="1">#REF!</definedName>
    <definedName name="Z_554BC97B_C826_11D3_ABFC_00A0C9DF1063_.wvu.PrintArea" localSheetId="0" hidden="1">#REF!</definedName>
    <definedName name="Z_554BC97B_C826_11D3_ABFC_00A0C9DF1063_.wvu.PrintArea" hidden="1">#REF!</definedName>
    <definedName name="Z_554BC97C_C826_11D3_ABFC_00A0C9DF1063_.wvu.PrintArea" localSheetId="0" hidden="1">#REF!</definedName>
    <definedName name="Z_554BC97C_C826_11D3_ABFC_00A0C9DF1063_.wvu.PrintArea" hidden="1">#REF!</definedName>
    <definedName name="Z_67BC4B83_092D_11D3_88AD_0080C84A5D47_.wvu.PrintArea" localSheetId="0" hidden="1">#REF!</definedName>
    <definedName name="Z_67BC4B83_092D_11D3_88AD_0080C84A5D47_.wvu.PrintArea" hidden="1">#REF!</definedName>
    <definedName name="Z_67BC4B84_092D_11D3_88AD_0080C84A5D47_.wvu.PrintArea" localSheetId="0" hidden="1">#REF!</definedName>
    <definedName name="Z_67BC4B84_092D_11D3_88AD_0080C84A5D47_.wvu.PrintArea" hidden="1">#REF!</definedName>
    <definedName name="Z_67BC4B86_092D_11D3_88AD_0080C84A5D47_.wvu.PrintArea" localSheetId="0" hidden="1">#REF!</definedName>
    <definedName name="Z_67BC4B86_092D_11D3_88AD_0080C84A5D47_.wvu.PrintArea" hidden="1">#REF!</definedName>
    <definedName name="Z_67BC4B87_092D_11D3_88AD_0080C84A5D47_.wvu.PrintArea" localSheetId="0" hidden="1">#REF!</definedName>
    <definedName name="Z_67BC4B87_092D_11D3_88AD_0080C84A5D47_.wvu.PrintArea" hidden="1">#REF!</definedName>
    <definedName name="Z_67BC4B88_092D_11D3_88AD_0080C84A5D47_.wvu.PrintArea" localSheetId="0" hidden="1">#REF!</definedName>
    <definedName name="Z_67BC4B88_092D_11D3_88AD_0080C84A5D47_.wvu.PrintArea" hidden="1">#REF!</definedName>
    <definedName name="Z_67BC4B89_092D_11D3_88AD_0080C84A5D47_.wvu.PrintArea" localSheetId="0" hidden="1">#REF!</definedName>
    <definedName name="Z_67BC4B89_092D_11D3_88AD_0080C84A5D47_.wvu.PrintArea" hidden="1">#REF!</definedName>
    <definedName name="Z_67BC4B8B_092D_11D3_88AD_0080C84A5D47_.wvu.PrintArea" localSheetId="0" hidden="1">#REF!</definedName>
    <definedName name="Z_67BC4B8B_092D_11D3_88AD_0080C84A5D47_.wvu.PrintArea" hidden="1">#REF!</definedName>
    <definedName name="Z_67BC4B8C_092D_11D3_88AD_0080C84A5D47_.wvu.PrintArea" localSheetId="0" hidden="1">#REF!</definedName>
    <definedName name="Z_67BC4B8C_092D_11D3_88AD_0080C84A5D47_.wvu.PrintArea" hidden="1">#REF!</definedName>
    <definedName name="Z_67BC4B8D_092D_11D3_88AD_0080C84A5D47_.wvu.PrintArea" localSheetId="0" hidden="1">#REF!</definedName>
    <definedName name="Z_67BC4B8D_092D_11D3_88AD_0080C84A5D47_.wvu.PrintArea" hidden="1">#REF!</definedName>
    <definedName name="Z_67BC4B8E_092D_11D3_88AD_0080C84A5D47_.wvu.PrintArea" localSheetId="0" hidden="1">#REF!</definedName>
    <definedName name="Z_67BC4B8E_092D_11D3_88AD_0080C84A5D47_.wvu.PrintArea" hidden="1">#REF!</definedName>
    <definedName name="Z_67BC4B90_092D_11D3_88AD_0080C84A5D47_.wvu.PrintArea" localSheetId="0" hidden="1">#REF!</definedName>
    <definedName name="Z_67BC4B90_092D_11D3_88AD_0080C84A5D47_.wvu.PrintArea" hidden="1">#REF!</definedName>
    <definedName name="Z_67BC4B91_092D_11D3_88AD_0080C84A5D47_.wvu.PrintArea" localSheetId="0" hidden="1">#REF!</definedName>
    <definedName name="Z_67BC4B91_092D_11D3_88AD_0080C84A5D47_.wvu.PrintArea" hidden="1">#REF!</definedName>
    <definedName name="Z_67BC4B93_092D_11D3_88AD_0080C84A5D47_.wvu.PrintArea" localSheetId="0" hidden="1">#REF!</definedName>
    <definedName name="Z_67BC4B93_092D_11D3_88AD_0080C84A5D47_.wvu.PrintArea" hidden="1">#REF!</definedName>
    <definedName name="Z_67BC4B94_092D_11D3_88AD_0080C84A5D47_.wvu.PrintArea" localSheetId="0" hidden="1">#REF!</definedName>
    <definedName name="Z_67BC4B94_092D_11D3_88AD_0080C84A5D47_.wvu.PrintArea" hidden="1">#REF!</definedName>
    <definedName name="Z_67BC4B96_092D_11D3_88AD_0080C84A5D47_.wvu.PrintArea" localSheetId="0" hidden="1">#REF!</definedName>
    <definedName name="Z_67BC4B96_092D_11D3_88AD_0080C84A5D47_.wvu.PrintArea" hidden="1">#REF!</definedName>
    <definedName name="Z_67BC4B97_092D_11D3_88AD_0080C84A5D47_.wvu.PrintArea" localSheetId="0" hidden="1">#REF!</definedName>
    <definedName name="Z_67BC4B97_092D_11D3_88AD_0080C84A5D47_.wvu.PrintArea" hidden="1">#REF!</definedName>
    <definedName name="Z_67BC4B98_092D_11D3_88AD_0080C84A5D47_.wvu.PrintArea" localSheetId="0" hidden="1">#REF!</definedName>
    <definedName name="Z_67BC4B98_092D_11D3_88AD_0080C84A5D47_.wvu.PrintArea" hidden="1">#REF!</definedName>
    <definedName name="Z_67BC4B99_092D_11D3_88AD_0080C84A5D47_.wvu.PrintArea" localSheetId="0" hidden="1">#REF!</definedName>
    <definedName name="Z_67BC4B99_092D_11D3_88AD_0080C84A5D47_.wvu.PrintArea" hidden="1">#REF!</definedName>
    <definedName name="Z_67BC4B9B_092D_11D3_88AD_0080C84A5D47_.wvu.PrintArea" localSheetId="0" hidden="1">#REF!</definedName>
    <definedName name="Z_67BC4B9B_092D_11D3_88AD_0080C84A5D47_.wvu.PrintArea" hidden="1">#REF!</definedName>
    <definedName name="Z_67BC4B9C_092D_11D3_88AD_0080C84A5D47_.wvu.PrintArea" localSheetId="0" hidden="1">#REF!</definedName>
    <definedName name="Z_67BC4B9C_092D_11D3_88AD_0080C84A5D47_.wvu.PrintArea" hidden="1">#REF!</definedName>
    <definedName name="Z_67BC4B9D_092D_11D3_88AD_0080C84A5D47_.wvu.PrintArea" localSheetId="0" hidden="1">#REF!</definedName>
    <definedName name="Z_67BC4B9D_092D_11D3_88AD_0080C84A5D47_.wvu.PrintArea" hidden="1">#REF!</definedName>
    <definedName name="Z_67BC4B9E_092D_11D3_88AD_0080C84A5D47_.wvu.PrintArea" localSheetId="0" hidden="1">#REF!</definedName>
    <definedName name="Z_67BC4B9E_092D_11D3_88AD_0080C84A5D47_.wvu.PrintArea" hidden="1">#REF!</definedName>
    <definedName name="Z_67BC4BA0_092D_11D3_88AD_0080C84A5D47_.wvu.PrintArea" localSheetId="0" hidden="1">#REF!</definedName>
    <definedName name="Z_67BC4BA0_092D_11D3_88AD_0080C84A5D47_.wvu.PrintArea" hidden="1">#REF!</definedName>
    <definedName name="Z_67BC4BA1_092D_11D3_88AD_0080C84A5D47_.wvu.PrintArea" localSheetId="0" hidden="1">#REF!</definedName>
    <definedName name="Z_67BC4BA1_092D_11D3_88AD_0080C84A5D47_.wvu.PrintArea" hidden="1">#REF!</definedName>
    <definedName name="Z_67BC4BAF_092D_11D3_88AD_0080C84A5D47_.wvu.PrintArea" localSheetId="0" hidden="1">#REF!</definedName>
    <definedName name="Z_67BC4BAF_092D_11D3_88AD_0080C84A5D47_.wvu.PrintArea" hidden="1">#REF!</definedName>
    <definedName name="Z_67BC4BB0_092D_11D3_88AD_0080C84A5D47_.wvu.PrintArea" localSheetId="0" hidden="1">#REF!</definedName>
    <definedName name="Z_67BC4BB0_092D_11D3_88AD_0080C84A5D47_.wvu.PrintArea" hidden="1">#REF!</definedName>
    <definedName name="Z_67BC4BB2_092D_11D3_88AD_0080C84A5D47_.wvu.PrintArea" localSheetId="0" hidden="1">#REF!</definedName>
    <definedName name="Z_67BC4BB2_092D_11D3_88AD_0080C84A5D47_.wvu.PrintArea" hidden="1">#REF!</definedName>
    <definedName name="Z_67BC4BB3_092D_11D3_88AD_0080C84A5D47_.wvu.PrintArea" localSheetId="0" hidden="1">#REF!</definedName>
    <definedName name="Z_67BC4BB3_092D_11D3_88AD_0080C84A5D47_.wvu.PrintArea" hidden="1">#REF!</definedName>
    <definedName name="Z_67BC4BB4_092D_11D3_88AD_0080C84A5D47_.wvu.PrintArea" localSheetId="0" hidden="1">#REF!</definedName>
    <definedName name="Z_67BC4BB4_092D_11D3_88AD_0080C84A5D47_.wvu.PrintArea" hidden="1">#REF!</definedName>
    <definedName name="Z_67BC4BB5_092D_11D3_88AD_0080C84A5D47_.wvu.PrintArea" localSheetId="0" hidden="1">#REF!</definedName>
    <definedName name="Z_67BC4BB5_092D_11D3_88AD_0080C84A5D47_.wvu.PrintArea" hidden="1">#REF!</definedName>
    <definedName name="Z_67BC4BB7_092D_11D3_88AD_0080C84A5D47_.wvu.PrintArea" localSheetId="0" hidden="1">#REF!</definedName>
    <definedName name="Z_67BC4BB7_092D_11D3_88AD_0080C84A5D47_.wvu.PrintArea" hidden="1">#REF!</definedName>
    <definedName name="Z_67BC4BB8_092D_11D3_88AD_0080C84A5D47_.wvu.PrintArea" localSheetId="0" hidden="1">#REF!</definedName>
    <definedName name="Z_67BC4BB8_092D_11D3_88AD_0080C84A5D47_.wvu.PrintArea" hidden="1">#REF!</definedName>
    <definedName name="Z_67BC4BB9_092D_11D3_88AD_0080C84A5D47_.wvu.PrintArea" localSheetId="0" hidden="1">#REF!</definedName>
    <definedName name="Z_67BC4BB9_092D_11D3_88AD_0080C84A5D47_.wvu.PrintArea" hidden="1">#REF!</definedName>
    <definedName name="Z_67BC4BBA_092D_11D3_88AD_0080C84A5D47_.wvu.PrintArea" localSheetId="0" hidden="1">#REF!</definedName>
    <definedName name="Z_67BC4BBA_092D_11D3_88AD_0080C84A5D47_.wvu.PrintArea" hidden="1">#REF!</definedName>
    <definedName name="Z_67BC4BBC_092D_11D3_88AD_0080C84A5D47_.wvu.PrintArea" localSheetId="0" hidden="1">#REF!</definedName>
    <definedName name="Z_67BC4BBC_092D_11D3_88AD_0080C84A5D47_.wvu.PrintArea" hidden="1">#REF!</definedName>
    <definedName name="Z_67BC4BBD_092D_11D3_88AD_0080C84A5D47_.wvu.PrintArea" localSheetId="0" hidden="1">#REF!</definedName>
    <definedName name="Z_67BC4BBD_092D_11D3_88AD_0080C84A5D47_.wvu.PrintArea" hidden="1">#REF!</definedName>
    <definedName name="Z_67BC4BBF_092D_11D3_88AD_0080C84A5D47_.wvu.PrintArea" localSheetId="0" hidden="1">#REF!</definedName>
    <definedName name="Z_67BC4BBF_092D_11D3_88AD_0080C84A5D47_.wvu.PrintArea" hidden="1">#REF!</definedName>
    <definedName name="Z_67BC4BC0_092D_11D3_88AD_0080C84A5D47_.wvu.PrintArea" localSheetId="0" hidden="1">#REF!</definedName>
    <definedName name="Z_67BC4BC0_092D_11D3_88AD_0080C84A5D47_.wvu.PrintArea" hidden="1">#REF!</definedName>
    <definedName name="Z_67BC4BC2_092D_11D3_88AD_0080C84A5D47_.wvu.PrintArea" localSheetId="0" hidden="1">#REF!</definedName>
    <definedName name="Z_67BC4BC2_092D_11D3_88AD_0080C84A5D47_.wvu.PrintArea" hidden="1">#REF!</definedName>
    <definedName name="Z_67BC4BC3_092D_11D3_88AD_0080C84A5D47_.wvu.PrintArea" localSheetId="0" hidden="1">#REF!</definedName>
    <definedName name="Z_67BC4BC3_092D_11D3_88AD_0080C84A5D47_.wvu.PrintArea" hidden="1">#REF!</definedName>
    <definedName name="Z_67BC4BC4_092D_11D3_88AD_0080C84A5D47_.wvu.PrintArea" localSheetId="0" hidden="1">#REF!</definedName>
    <definedName name="Z_67BC4BC4_092D_11D3_88AD_0080C84A5D47_.wvu.PrintArea" hidden="1">#REF!</definedName>
    <definedName name="Z_67BC4BC5_092D_11D3_88AD_0080C84A5D47_.wvu.PrintArea" localSheetId="0" hidden="1">#REF!</definedName>
    <definedName name="Z_67BC4BC5_092D_11D3_88AD_0080C84A5D47_.wvu.PrintArea" hidden="1">#REF!</definedName>
    <definedName name="Z_67BC4BC7_092D_11D3_88AD_0080C84A5D47_.wvu.PrintArea" localSheetId="0" hidden="1">#REF!</definedName>
    <definedName name="Z_67BC4BC7_092D_11D3_88AD_0080C84A5D47_.wvu.PrintArea" hidden="1">#REF!</definedName>
    <definedName name="Z_67BC4BC8_092D_11D3_88AD_0080C84A5D47_.wvu.PrintArea" localSheetId="0" hidden="1">#REF!</definedName>
    <definedName name="Z_67BC4BC8_092D_11D3_88AD_0080C84A5D47_.wvu.PrintArea" hidden="1">#REF!</definedName>
    <definedName name="Z_67BC4BC9_092D_11D3_88AD_0080C84A5D47_.wvu.PrintArea" localSheetId="0" hidden="1">#REF!</definedName>
    <definedName name="Z_67BC4BC9_092D_11D3_88AD_0080C84A5D47_.wvu.PrintArea" hidden="1">#REF!</definedName>
    <definedName name="Z_67BC4BCA_092D_11D3_88AD_0080C84A5D47_.wvu.PrintArea" localSheetId="0" hidden="1">#REF!</definedName>
    <definedName name="Z_67BC4BCA_092D_11D3_88AD_0080C84A5D47_.wvu.PrintArea" hidden="1">#REF!</definedName>
    <definedName name="Z_67BC4BCC_092D_11D3_88AD_0080C84A5D47_.wvu.PrintArea" localSheetId="0" hidden="1">#REF!</definedName>
    <definedName name="Z_67BC4BCC_092D_11D3_88AD_0080C84A5D47_.wvu.PrintArea" hidden="1">#REF!</definedName>
    <definedName name="Z_67BC4BCD_092D_11D3_88AD_0080C84A5D47_.wvu.PrintArea" localSheetId="0" hidden="1">#REF!</definedName>
    <definedName name="Z_67BC4BCD_092D_11D3_88AD_0080C84A5D47_.wvu.PrintArea" hidden="1">#REF!</definedName>
    <definedName name="Z_71977450_6063_11D3_9DA6_00A0C9DF29FD_.wvu.PrintArea" localSheetId="0" hidden="1">#REF!</definedName>
    <definedName name="Z_71977450_6063_11D3_9DA6_00A0C9DF29FD_.wvu.PrintArea" hidden="1">#REF!</definedName>
    <definedName name="Z_71977451_6063_11D3_9DA6_00A0C9DF29FD_.wvu.PrintArea" localSheetId="0" hidden="1">#REF!</definedName>
    <definedName name="Z_71977451_6063_11D3_9DA6_00A0C9DF29FD_.wvu.PrintArea" hidden="1">#REF!</definedName>
    <definedName name="Z_71977453_6063_11D3_9DA6_00A0C9DF29FD_.wvu.PrintArea" localSheetId="0" hidden="1">#REF!</definedName>
    <definedName name="Z_71977453_6063_11D3_9DA6_00A0C9DF29FD_.wvu.PrintArea" hidden="1">#REF!</definedName>
    <definedName name="Z_71977454_6063_11D3_9DA6_00A0C9DF29FD_.wvu.PrintArea" localSheetId="0" hidden="1">#REF!</definedName>
    <definedName name="Z_71977454_6063_11D3_9DA6_00A0C9DF29FD_.wvu.PrintArea" hidden="1">#REF!</definedName>
    <definedName name="Z_71977455_6063_11D3_9DA6_00A0C9DF29FD_.wvu.PrintArea" localSheetId="0" hidden="1">#REF!</definedName>
    <definedName name="Z_71977455_6063_11D3_9DA6_00A0C9DF29FD_.wvu.PrintArea" hidden="1">#REF!</definedName>
    <definedName name="Z_71977456_6063_11D3_9DA6_00A0C9DF29FD_.wvu.PrintArea" localSheetId="0" hidden="1">#REF!</definedName>
    <definedName name="Z_71977456_6063_11D3_9DA6_00A0C9DF29FD_.wvu.PrintArea" hidden="1">#REF!</definedName>
    <definedName name="Z_71977458_6063_11D3_9DA6_00A0C9DF29FD_.wvu.PrintArea" localSheetId="0" hidden="1">#REF!</definedName>
    <definedName name="Z_71977458_6063_11D3_9DA6_00A0C9DF29FD_.wvu.PrintArea" hidden="1">#REF!</definedName>
    <definedName name="Z_71977459_6063_11D3_9DA6_00A0C9DF29FD_.wvu.PrintArea" localSheetId="0" hidden="1">#REF!</definedName>
    <definedName name="Z_71977459_6063_11D3_9DA6_00A0C9DF29FD_.wvu.PrintArea" hidden="1">#REF!</definedName>
    <definedName name="Z_7197745A_6063_11D3_9DA6_00A0C9DF29FD_.wvu.PrintArea" localSheetId="0" hidden="1">#REF!</definedName>
    <definedName name="Z_7197745A_6063_11D3_9DA6_00A0C9DF29FD_.wvu.PrintArea" hidden="1">#REF!</definedName>
    <definedName name="Z_7197745B_6063_11D3_9DA6_00A0C9DF29FD_.wvu.PrintArea" localSheetId="0" hidden="1">#REF!</definedName>
    <definedName name="Z_7197745B_6063_11D3_9DA6_00A0C9DF29FD_.wvu.PrintArea" hidden="1">#REF!</definedName>
    <definedName name="Z_7197745D_6063_11D3_9DA6_00A0C9DF29FD_.wvu.PrintArea" localSheetId="0" hidden="1">#REF!</definedName>
    <definedName name="Z_7197745D_6063_11D3_9DA6_00A0C9DF29FD_.wvu.PrintArea" hidden="1">#REF!</definedName>
    <definedName name="Z_7197745E_6063_11D3_9DA6_00A0C9DF29FD_.wvu.PrintArea" localSheetId="0" hidden="1">#REF!</definedName>
    <definedName name="Z_7197745E_6063_11D3_9DA6_00A0C9DF29FD_.wvu.PrintArea" hidden="1">#REF!</definedName>
    <definedName name="Z_71977460_6063_11D3_9DA6_00A0C9DF29FD_.wvu.PrintArea" localSheetId="0" hidden="1">#REF!</definedName>
    <definedName name="Z_71977460_6063_11D3_9DA6_00A0C9DF29FD_.wvu.PrintArea" hidden="1">#REF!</definedName>
    <definedName name="Z_71977461_6063_11D3_9DA6_00A0C9DF29FD_.wvu.PrintArea" localSheetId="0" hidden="1">#REF!</definedName>
    <definedName name="Z_71977461_6063_11D3_9DA6_00A0C9DF29FD_.wvu.PrintArea" hidden="1">#REF!</definedName>
    <definedName name="Z_71977463_6063_11D3_9DA6_00A0C9DF29FD_.wvu.PrintArea" localSheetId="0" hidden="1">#REF!</definedName>
    <definedName name="Z_71977463_6063_11D3_9DA6_00A0C9DF29FD_.wvu.PrintArea" hidden="1">#REF!</definedName>
    <definedName name="Z_71977464_6063_11D3_9DA6_00A0C9DF29FD_.wvu.PrintArea" localSheetId="0" hidden="1">#REF!</definedName>
    <definedName name="Z_71977464_6063_11D3_9DA6_00A0C9DF29FD_.wvu.PrintArea" hidden="1">#REF!</definedName>
    <definedName name="Z_71977465_6063_11D3_9DA6_00A0C9DF29FD_.wvu.PrintArea" localSheetId="0" hidden="1">#REF!</definedName>
    <definedName name="Z_71977465_6063_11D3_9DA6_00A0C9DF29FD_.wvu.PrintArea" hidden="1">#REF!</definedName>
    <definedName name="Z_71977466_6063_11D3_9DA6_00A0C9DF29FD_.wvu.PrintArea" localSheetId="0" hidden="1">#REF!</definedName>
    <definedName name="Z_71977466_6063_11D3_9DA6_00A0C9DF29FD_.wvu.PrintArea" hidden="1">#REF!</definedName>
    <definedName name="Z_71977468_6063_11D3_9DA6_00A0C9DF29FD_.wvu.PrintArea" localSheetId="0" hidden="1">#REF!</definedName>
    <definedName name="Z_71977468_6063_11D3_9DA6_00A0C9DF29FD_.wvu.PrintArea" hidden="1">#REF!</definedName>
    <definedName name="Z_71977469_6063_11D3_9DA6_00A0C9DF29FD_.wvu.PrintArea" localSheetId="0" hidden="1">#REF!</definedName>
    <definedName name="Z_71977469_6063_11D3_9DA6_00A0C9DF29FD_.wvu.PrintArea" hidden="1">#REF!</definedName>
    <definedName name="Z_7197746A_6063_11D3_9DA6_00A0C9DF29FD_.wvu.PrintArea" localSheetId="0" hidden="1">#REF!</definedName>
    <definedName name="Z_7197746A_6063_11D3_9DA6_00A0C9DF29FD_.wvu.PrintArea" hidden="1">#REF!</definedName>
    <definedName name="Z_7197746B_6063_11D3_9DA6_00A0C9DF29FD_.wvu.PrintArea" localSheetId="0" hidden="1">#REF!</definedName>
    <definedName name="Z_7197746B_6063_11D3_9DA6_00A0C9DF29FD_.wvu.PrintArea" hidden="1">#REF!</definedName>
    <definedName name="Z_7197746D_6063_11D3_9DA6_00A0C9DF29FD_.wvu.PrintArea" localSheetId="0" hidden="1">#REF!</definedName>
    <definedName name="Z_7197746D_6063_11D3_9DA6_00A0C9DF29FD_.wvu.PrintArea" hidden="1">#REF!</definedName>
    <definedName name="Z_7197746E_6063_11D3_9DA6_00A0C9DF29FD_.wvu.PrintArea" localSheetId="0" hidden="1">#REF!</definedName>
    <definedName name="Z_7197746E_6063_11D3_9DA6_00A0C9DF29FD_.wvu.PrintArea" hidden="1">#REF!</definedName>
    <definedName name="Z_76AA5B36_8615_11D3_ABF3_00A0C9DF1063_.wvu.PrintArea" localSheetId="0" hidden="1">#REF!</definedName>
    <definedName name="Z_76AA5B36_8615_11D3_ABF3_00A0C9DF1063_.wvu.PrintArea" hidden="1">#REF!</definedName>
    <definedName name="Z_76AA5B37_8615_11D3_ABF3_00A0C9DF1063_.wvu.PrintArea" localSheetId="0" hidden="1">#REF!</definedName>
    <definedName name="Z_76AA5B37_8615_11D3_ABF3_00A0C9DF1063_.wvu.PrintArea" hidden="1">#REF!</definedName>
    <definedName name="Z_76AA5B39_8615_11D3_ABF3_00A0C9DF1063_.wvu.PrintArea" localSheetId="0" hidden="1">#REF!</definedName>
    <definedName name="Z_76AA5B39_8615_11D3_ABF3_00A0C9DF1063_.wvu.PrintArea" hidden="1">#REF!</definedName>
    <definedName name="Z_76AA5B3A_8615_11D3_ABF3_00A0C9DF1063_.wvu.PrintArea" localSheetId="0" hidden="1">#REF!</definedName>
    <definedName name="Z_76AA5B3A_8615_11D3_ABF3_00A0C9DF1063_.wvu.PrintArea" hidden="1">#REF!</definedName>
    <definedName name="Z_76AA5B3B_8615_11D3_ABF3_00A0C9DF1063_.wvu.PrintArea" localSheetId="0" hidden="1">#REF!</definedName>
    <definedName name="Z_76AA5B3B_8615_11D3_ABF3_00A0C9DF1063_.wvu.PrintArea" hidden="1">#REF!</definedName>
    <definedName name="Z_76AA5B3C_8615_11D3_ABF3_00A0C9DF1063_.wvu.PrintArea" localSheetId="0" hidden="1">#REF!</definedName>
    <definedName name="Z_76AA5B3C_8615_11D3_ABF3_00A0C9DF1063_.wvu.PrintArea" hidden="1">#REF!</definedName>
    <definedName name="Z_76AA5B3E_8615_11D3_ABF3_00A0C9DF1063_.wvu.PrintArea" localSheetId="0" hidden="1">#REF!</definedName>
    <definedName name="Z_76AA5B3E_8615_11D3_ABF3_00A0C9DF1063_.wvu.PrintArea" hidden="1">#REF!</definedName>
    <definedName name="Z_76AA5B3F_8615_11D3_ABF3_00A0C9DF1063_.wvu.PrintArea" localSheetId="0" hidden="1">#REF!</definedName>
    <definedName name="Z_76AA5B3F_8615_11D3_ABF3_00A0C9DF1063_.wvu.PrintArea" hidden="1">#REF!</definedName>
    <definedName name="Z_76AA5B40_8615_11D3_ABF3_00A0C9DF1063_.wvu.PrintArea" localSheetId="0" hidden="1">#REF!</definedName>
    <definedName name="Z_76AA5B40_8615_11D3_ABF3_00A0C9DF1063_.wvu.PrintArea" hidden="1">#REF!</definedName>
    <definedName name="Z_76AA5B41_8615_11D3_ABF3_00A0C9DF1063_.wvu.PrintArea" localSheetId="0" hidden="1">#REF!</definedName>
    <definedName name="Z_76AA5B41_8615_11D3_ABF3_00A0C9DF1063_.wvu.PrintArea" hidden="1">#REF!</definedName>
    <definedName name="Z_76AA5B43_8615_11D3_ABF3_00A0C9DF1063_.wvu.PrintArea" localSheetId="0" hidden="1">#REF!</definedName>
    <definedName name="Z_76AA5B43_8615_11D3_ABF3_00A0C9DF1063_.wvu.PrintArea" hidden="1">#REF!</definedName>
    <definedName name="Z_76AA5B44_8615_11D3_ABF3_00A0C9DF1063_.wvu.PrintArea" localSheetId="0" hidden="1">#REF!</definedName>
    <definedName name="Z_76AA5B44_8615_11D3_ABF3_00A0C9DF1063_.wvu.PrintArea" hidden="1">#REF!</definedName>
    <definedName name="Z_76AA5B46_8615_11D3_ABF3_00A0C9DF1063_.wvu.PrintArea" localSheetId="0" hidden="1">#REF!</definedName>
    <definedName name="Z_76AA5B46_8615_11D3_ABF3_00A0C9DF1063_.wvu.PrintArea" hidden="1">#REF!</definedName>
    <definedName name="Z_76AA5B47_8615_11D3_ABF3_00A0C9DF1063_.wvu.PrintArea" localSheetId="0" hidden="1">#REF!</definedName>
    <definedName name="Z_76AA5B47_8615_11D3_ABF3_00A0C9DF1063_.wvu.PrintArea" hidden="1">#REF!</definedName>
    <definedName name="Z_76AA5B49_8615_11D3_ABF3_00A0C9DF1063_.wvu.PrintArea" localSheetId="0" hidden="1">#REF!</definedName>
    <definedName name="Z_76AA5B49_8615_11D3_ABF3_00A0C9DF1063_.wvu.PrintArea" hidden="1">#REF!</definedName>
    <definedName name="Z_76AA5B4A_8615_11D3_ABF3_00A0C9DF1063_.wvu.PrintArea" localSheetId="0" hidden="1">#REF!</definedName>
    <definedName name="Z_76AA5B4A_8615_11D3_ABF3_00A0C9DF1063_.wvu.PrintArea" hidden="1">#REF!</definedName>
    <definedName name="Z_76AA5B4B_8615_11D3_ABF3_00A0C9DF1063_.wvu.PrintArea" localSheetId="0" hidden="1">#REF!</definedName>
    <definedName name="Z_76AA5B4B_8615_11D3_ABF3_00A0C9DF1063_.wvu.PrintArea" hidden="1">#REF!</definedName>
    <definedName name="Z_76AA5B4C_8615_11D3_ABF3_00A0C9DF1063_.wvu.PrintArea" localSheetId="0" hidden="1">#REF!</definedName>
    <definedName name="Z_76AA5B4C_8615_11D3_ABF3_00A0C9DF1063_.wvu.PrintArea" hidden="1">#REF!</definedName>
    <definedName name="Z_76AA5B4E_8615_11D3_ABF3_00A0C9DF1063_.wvu.PrintArea" localSheetId="0" hidden="1">#REF!</definedName>
    <definedName name="Z_76AA5B4E_8615_11D3_ABF3_00A0C9DF1063_.wvu.PrintArea" hidden="1">#REF!</definedName>
    <definedName name="Z_76AA5B4F_8615_11D3_ABF3_00A0C9DF1063_.wvu.PrintArea" localSheetId="0" hidden="1">#REF!</definedName>
    <definedName name="Z_76AA5B4F_8615_11D3_ABF3_00A0C9DF1063_.wvu.PrintArea" hidden="1">#REF!</definedName>
    <definedName name="Z_76AA5B50_8615_11D3_ABF3_00A0C9DF1063_.wvu.PrintArea" localSheetId="0" hidden="1">#REF!</definedName>
    <definedName name="Z_76AA5B50_8615_11D3_ABF3_00A0C9DF1063_.wvu.PrintArea" hidden="1">#REF!</definedName>
    <definedName name="Z_76AA5B51_8615_11D3_ABF3_00A0C9DF1063_.wvu.PrintArea" localSheetId="0" hidden="1">#REF!</definedName>
    <definedName name="Z_76AA5B51_8615_11D3_ABF3_00A0C9DF1063_.wvu.PrintArea" hidden="1">#REF!</definedName>
    <definedName name="Z_76AA5B53_8615_11D3_ABF3_00A0C9DF1063_.wvu.PrintArea" localSheetId="0" hidden="1">#REF!</definedName>
    <definedName name="Z_76AA5B53_8615_11D3_ABF3_00A0C9DF1063_.wvu.PrintArea" hidden="1">#REF!</definedName>
    <definedName name="Z_76AA5B54_8615_11D3_ABF3_00A0C9DF1063_.wvu.PrintArea" localSheetId="0" hidden="1">#REF!</definedName>
    <definedName name="Z_76AA5B54_8615_11D3_ABF3_00A0C9DF1063_.wvu.PrintArea" hidden="1">#REF!</definedName>
    <definedName name="Z_78F39282_0DE2_11D3_97F6_00A0C9DF29C4_.wvu.PrintArea" localSheetId="0" hidden="1">#REF!</definedName>
    <definedName name="Z_78F39282_0DE2_11D3_97F6_00A0C9DF29C4_.wvu.PrintArea" hidden="1">#REF!</definedName>
    <definedName name="Z_78F39283_0DE2_11D3_97F6_00A0C9DF29C4_.wvu.PrintArea" localSheetId="0" hidden="1">#REF!</definedName>
    <definedName name="Z_78F39283_0DE2_11D3_97F6_00A0C9DF29C4_.wvu.PrintArea" hidden="1">#REF!</definedName>
    <definedName name="Z_78F39285_0DE2_11D3_97F6_00A0C9DF29C4_.wvu.PrintArea" localSheetId="0" hidden="1">#REF!</definedName>
    <definedName name="Z_78F39285_0DE2_11D3_97F6_00A0C9DF29C4_.wvu.PrintArea" hidden="1">#REF!</definedName>
    <definedName name="Z_78F39286_0DE2_11D3_97F6_00A0C9DF29C4_.wvu.PrintArea" localSheetId="0" hidden="1">#REF!</definedName>
    <definedName name="Z_78F39286_0DE2_11D3_97F6_00A0C9DF29C4_.wvu.PrintArea" hidden="1">#REF!</definedName>
    <definedName name="Z_78F39287_0DE2_11D3_97F6_00A0C9DF29C4_.wvu.PrintArea" localSheetId="0" hidden="1">#REF!</definedName>
    <definedName name="Z_78F39287_0DE2_11D3_97F6_00A0C9DF29C4_.wvu.PrintArea" hidden="1">#REF!</definedName>
    <definedName name="Z_78F39288_0DE2_11D3_97F6_00A0C9DF29C4_.wvu.PrintArea" localSheetId="0" hidden="1">#REF!</definedName>
    <definedName name="Z_78F39288_0DE2_11D3_97F6_00A0C9DF29C4_.wvu.PrintArea" hidden="1">#REF!</definedName>
    <definedName name="Z_78F3928A_0DE2_11D3_97F6_00A0C9DF29C4_.wvu.PrintArea" localSheetId="0" hidden="1">#REF!</definedName>
    <definedName name="Z_78F3928A_0DE2_11D3_97F6_00A0C9DF29C4_.wvu.PrintArea" hidden="1">#REF!</definedName>
    <definedName name="Z_78F3928B_0DE2_11D3_97F6_00A0C9DF29C4_.wvu.PrintArea" localSheetId="0" hidden="1">#REF!</definedName>
    <definedName name="Z_78F3928B_0DE2_11D3_97F6_00A0C9DF29C4_.wvu.PrintArea" hidden="1">#REF!</definedName>
    <definedName name="Z_78F3928C_0DE2_11D3_97F6_00A0C9DF29C4_.wvu.PrintArea" localSheetId="0" hidden="1">#REF!</definedName>
    <definedName name="Z_78F3928C_0DE2_11D3_97F6_00A0C9DF29C4_.wvu.PrintArea" hidden="1">#REF!</definedName>
    <definedName name="Z_78F3928D_0DE2_11D3_97F6_00A0C9DF29C4_.wvu.PrintArea" localSheetId="0" hidden="1">#REF!</definedName>
    <definedName name="Z_78F3928D_0DE2_11D3_97F6_00A0C9DF29C4_.wvu.PrintArea" hidden="1">#REF!</definedName>
    <definedName name="Z_78F3928F_0DE2_11D3_97F6_00A0C9DF29C4_.wvu.PrintArea" localSheetId="0" hidden="1">#REF!</definedName>
    <definedName name="Z_78F3928F_0DE2_11D3_97F6_00A0C9DF29C4_.wvu.PrintArea" hidden="1">#REF!</definedName>
    <definedName name="Z_78F39290_0DE2_11D3_97F6_00A0C9DF29C4_.wvu.PrintArea" localSheetId="0" hidden="1">#REF!</definedName>
    <definedName name="Z_78F39290_0DE2_11D3_97F6_00A0C9DF29C4_.wvu.PrintArea" hidden="1">#REF!</definedName>
    <definedName name="Z_78F39292_0DE2_11D3_97F6_00A0C9DF29C4_.wvu.PrintArea" localSheetId="0" hidden="1">#REF!</definedName>
    <definedName name="Z_78F39292_0DE2_11D3_97F6_00A0C9DF29C4_.wvu.PrintArea" hidden="1">#REF!</definedName>
    <definedName name="Z_78F39293_0DE2_11D3_97F6_00A0C9DF29C4_.wvu.PrintArea" localSheetId="0" hidden="1">#REF!</definedName>
    <definedName name="Z_78F39293_0DE2_11D3_97F6_00A0C9DF29C4_.wvu.PrintArea" hidden="1">#REF!</definedName>
    <definedName name="Z_78F39295_0DE2_11D3_97F6_00A0C9DF29C4_.wvu.PrintArea" localSheetId="0" hidden="1">#REF!</definedName>
    <definedName name="Z_78F39295_0DE2_11D3_97F6_00A0C9DF29C4_.wvu.PrintArea" hidden="1">#REF!</definedName>
    <definedName name="Z_78F39296_0DE2_11D3_97F6_00A0C9DF29C4_.wvu.PrintArea" localSheetId="0" hidden="1">#REF!</definedName>
    <definedName name="Z_78F39296_0DE2_11D3_97F6_00A0C9DF29C4_.wvu.PrintArea" hidden="1">#REF!</definedName>
    <definedName name="Z_78F39297_0DE2_11D3_97F6_00A0C9DF29C4_.wvu.PrintArea" localSheetId="0" hidden="1">#REF!</definedName>
    <definedName name="Z_78F39297_0DE2_11D3_97F6_00A0C9DF29C4_.wvu.PrintArea" hidden="1">#REF!</definedName>
    <definedName name="Z_78F39298_0DE2_11D3_97F6_00A0C9DF29C4_.wvu.PrintArea" localSheetId="0" hidden="1">#REF!</definedName>
    <definedName name="Z_78F39298_0DE2_11D3_97F6_00A0C9DF29C4_.wvu.PrintArea" hidden="1">#REF!</definedName>
    <definedName name="Z_78F3929A_0DE2_11D3_97F6_00A0C9DF29C4_.wvu.PrintArea" localSheetId="0" hidden="1">#REF!</definedName>
    <definedName name="Z_78F3929A_0DE2_11D3_97F6_00A0C9DF29C4_.wvu.PrintArea" hidden="1">#REF!</definedName>
    <definedName name="Z_78F3929B_0DE2_11D3_97F6_00A0C9DF29C4_.wvu.PrintArea" localSheetId="0" hidden="1">#REF!</definedName>
    <definedName name="Z_78F3929B_0DE2_11D3_97F6_00A0C9DF29C4_.wvu.PrintArea" hidden="1">#REF!</definedName>
    <definedName name="Z_78F3929C_0DE2_11D3_97F6_00A0C9DF29C4_.wvu.PrintArea" localSheetId="0" hidden="1">#REF!</definedName>
    <definedName name="Z_78F3929C_0DE2_11D3_97F6_00A0C9DF29C4_.wvu.PrintArea" hidden="1">#REF!</definedName>
    <definedName name="Z_78F3929D_0DE2_11D3_97F6_00A0C9DF29C4_.wvu.PrintArea" localSheetId="0" hidden="1">#REF!</definedName>
    <definedName name="Z_78F3929D_0DE2_11D3_97F6_00A0C9DF29C4_.wvu.PrintArea" hidden="1">#REF!</definedName>
    <definedName name="Z_78F3929F_0DE2_11D3_97F6_00A0C9DF29C4_.wvu.PrintArea" localSheetId="0" hidden="1">#REF!</definedName>
    <definedName name="Z_78F3929F_0DE2_11D3_97F6_00A0C9DF29C4_.wvu.PrintArea" hidden="1">#REF!</definedName>
    <definedName name="Z_78F392A0_0DE2_11D3_97F6_00A0C9DF29C4_.wvu.PrintArea" localSheetId="0" hidden="1">#REF!</definedName>
    <definedName name="Z_78F392A0_0DE2_11D3_97F6_00A0C9DF29C4_.wvu.PrintArea" hidden="1">#REF!</definedName>
    <definedName name="Z_797E0CC1_6F4E_11D3_ABEF_00A0C9DF1063_.wvu.PrintArea" localSheetId="0" hidden="1">#REF!</definedName>
    <definedName name="Z_797E0CC1_6F4E_11D3_ABEF_00A0C9DF1063_.wvu.PrintArea" hidden="1">#REF!</definedName>
    <definedName name="Z_797E0CC2_6F4E_11D3_ABEF_00A0C9DF1063_.wvu.PrintArea" localSheetId="0" hidden="1">#REF!</definedName>
    <definedName name="Z_797E0CC2_6F4E_11D3_ABEF_00A0C9DF1063_.wvu.PrintArea" hidden="1">#REF!</definedName>
    <definedName name="Z_797E0CC4_6F4E_11D3_ABEF_00A0C9DF1063_.wvu.PrintArea" localSheetId="0" hidden="1">#REF!</definedName>
    <definedName name="Z_797E0CC4_6F4E_11D3_ABEF_00A0C9DF1063_.wvu.PrintArea" hidden="1">#REF!</definedName>
    <definedName name="Z_797E0CC5_6F4E_11D3_ABEF_00A0C9DF1063_.wvu.PrintArea" localSheetId="0" hidden="1">#REF!</definedName>
    <definedName name="Z_797E0CC5_6F4E_11D3_ABEF_00A0C9DF1063_.wvu.PrintArea" hidden="1">#REF!</definedName>
    <definedName name="Z_797E0CC6_6F4E_11D3_ABEF_00A0C9DF1063_.wvu.PrintArea" localSheetId="0" hidden="1">#REF!</definedName>
    <definedName name="Z_797E0CC6_6F4E_11D3_ABEF_00A0C9DF1063_.wvu.PrintArea" hidden="1">#REF!</definedName>
    <definedName name="Z_797E0CC7_6F4E_11D3_ABEF_00A0C9DF1063_.wvu.PrintArea" localSheetId="0" hidden="1">#REF!</definedName>
    <definedName name="Z_797E0CC7_6F4E_11D3_ABEF_00A0C9DF1063_.wvu.PrintArea" hidden="1">#REF!</definedName>
    <definedName name="Z_797E0CC9_6F4E_11D3_ABEF_00A0C9DF1063_.wvu.PrintArea" localSheetId="0" hidden="1">#REF!</definedName>
    <definedName name="Z_797E0CC9_6F4E_11D3_ABEF_00A0C9DF1063_.wvu.PrintArea" hidden="1">#REF!</definedName>
    <definedName name="Z_797E0CCA_6F4E_11D3_ABEF_00A0C9DF1063_.wvu.PrintArea" localSheetId="0" hidden="1">#REF!</definedName>
    <definedName name="Z_797E0CCA_6F4E_11D3_ABEF_00A0C9DF1063_.wvu.PrintArea" hidden="1">#REF!</definedName>
    <definedName name="Z_797E0CCB_6F4E_11D3_ABEF_00A0C9DF1063_.wvu.PrintArea" localSheetId="0" hidden="1">#REF!</definedName>
    <definedName name="Z_797E0CCB_6F4E_11D3_ABEF_00A0C9DF1063_.wvu.PrintArea" hidden="1">#REF!</definedName>
    <definedName name="Z_797E0CCC_6F4E_11D3_ABEF_00A0C9DF1063_.wvu.PrintArea" localSheetId="0" hidden="1">#REF!</definedName>
    <definedName name="Z_797E0CCC_6F4E_11D3_ABEF_00A0C9DF1063_.wvu.PrintArea" hidden="1">#REF!</definedName>
    <definedName name="Z_797E0CCE_6F4E_11D3_ABEF_00A0C9DF1063_.wvu.PrintArea" localSheetId="0" hidden="1">#REF!</definedName>
    <definedName name="Z_797E0CCE_6F4E_11D3_ABEF_00A0C9DF1063_.wvu.PrintArea" hidden="1">#REF!</definedName>
    <definedName name="Z_797E0CCF_6F4E_11D3_ABEF_00A0C9DF1063_.wvu.PrintArea" localSheetId="0" hidden="1">#REF!</definedName>
    <definedName name="Z_797E0CCF_6F4E_11D3_ABEF_00A0C9DF1063_.wvu.PrintArea" hidden="1">#REF!</definedName>
    <definedName name="Z_797E0CD1_6F4E_11D3_ABEF_00A0C9DF1063_.wvu.PrintArea" localSheetId="0" hidden="1">#REF!</definedName>
    <definedName name="Z_797E0CD1_6F4E_11D3_ABEF_00A0C9DF1063_.wvu.PrintArea" hidden="1">#REF!</definedName>
    <definedName name="Z_797E0CD2_6F4E_11D3_ABEF_00A0C9DF1063_.wvu.PrintArea" localSheetId="0" hidden="1">#REF!</definedName>
    <definedName name="Z_797E0CD2_6F4E_11D3_ABEF_00A0C9DF1063_.wvu.PrintArea" hidden="1">#REF!</definedName>
    <definedName name="Z_797E0CD4_6F4E_11D3_ABEF_00A0C9DF1063_.wvu.PrintArea" localSheetId="0" hidden="1">#REF!</definedName>
    <definedName name="Z_797E0CD4_6F4E_11D3_ABEF_00A0C9DF1063_.wvu.PrintArea" hidden="1">#REF!</definedName>
    <definedName name="Z_797E0CD5_6F4E_11D3_ABEF_00A0C9DF1063_.wvu.PrintArea" localSheetId="0" hidden="1">#REF!</definedName>
    <definedName name="Z_797E0CD5_6F4E_11D3_ABEF_00A0C9DF1063_.wvu.PrintArea" hidden="1">#REF!</definedName>
    <definedName name="Z_797E0CD6_6F4E_11D3_ABEF_00A0C9DF1063_.wvu.PrintArea" localSheetId="0" hidden="1">#REF!</definedName>
    <definedName name="Z_797E0CD6_6F4E_11D3_ABEF_00A0C9DF1063_.wvu.PrintArea" hidden="1">#REF!</definedName>
    <definedName name="Z_797E0CD7_6F4E_11D3_ABEF_00A0C9DF1063_.wvu.PrintArea" localSheetId="0" hidden="1">#REF!</definedName>
    <definedName name="Z_797E0CD7_6F4E_11D3_ABEF_00A0C9DF1063_.wvu.PrintArea" hidden="1">#REF!</definedName>
    <definedName name="Z_797E0CD9_6F4E_11D3_ABEF_00A0C9DF1063_.wvu.PrintArea" localSheetId="0" hidden="1">#REF!</definedName>
    <definedName name="Z_797E0CD9_6F4E_11D3_ABEF_00A0C9DF1063_.wvu.PrintArea" hidden="1">#REF!</definedName>
    <definedName name="Z_797E0CDA_6F4E_11D3_ABEF_00A0C9DF1063_.wvu.PrintArea" localSheetId="0" hidden="1">#REF!</definedName>
    <definedName name="Z_797E0CDA_6F4E_11D3_ABEF_00A0C9DF1063_.wvu.PrintArea" hidden="1">#REF!</definedName>
    <definedName name="Z_797E0CDB_6F4E_11D3_ABEF_00A0C9DF1063_.wvu.PrintArea" localSheetId="0" hidden="1">#REF!</definedName>
    <definedName name="Z_797E0CDB_6F4E_11D3_ABEF_00A0C9DF1063_.wvu.PrintArea" hidden="1">#REF!</definedName>
    <definedName name="Z_797E0CDC_6F4E_11D3_ABEF_00A0C9DF1063_.wvu.PrintArea" localSheetId="0" hidden="1">#REF!</definedName>
    <definedName name="Z_797E0CDC_6F4E_11D3_ABEF_00A0C9DF1063_.wvu.PrintArea" hidden="1">#REF!</definedName>
    <definedName name="Z_797E0CDE_6F4E_11D3_ABEF_00A0C9DF1063_.wvu.PrintArea" localSheetId="0" hidden="1">#REF!</definedName>
    <definedName name="Z_797E0CDE_6F4E_11D3_ABEF_00A0C9DF1063_.wvu.PrintArea" hidden="1">#REF!</definedName>
    <definedName name="Z_797E0CDF_6F4E_11D3_ABEF_00A0C9DF1063_.wvu.PrintArea" localSheetId="0" hidden="1">#REF!</definedName>
    <definedName name="Z_797E0CDF_6F4E_11D3_ABEF_00A0C9DF1063_.wvu.PrintArea" hidden="1">#REF!</definedName>
    <definedName name="Z_7B604A82_0D1B_11D3_ABDC_00A0C9DF1063_.wvu.PrintArea" localSheetId="0" hidden="1">#REF!</definedName>
    <definedName name="Z_7B604A82_0D1B_11D3_ABDC_00A0C9DF1063_.wvu.PrintArea" hidden="1">#REF!</definedName>
    <definedName name="Z_7B604A83_0D1B_11D3_ABDC_00A0C9DF1063_.wvu.PrintArea" localSheetId="0" hidden="1">#REF!</definedName>
    <definedName name="Z_7B604A83_0D1B_11D3_ABDC_00A0C9DF1063_.wvu.PrintArea" hidden="1">#REF!</definedName>
    <definedName name="Z_7B604A85_0D1B_11D3_ABDC_00A0C9DF1063_.wvu.PrintArea" localSheetId="0" hidden="1">#REF!</definedName>
    <definedName name="Z_7B604A85_0D1B_11D3_ABDC_00A0C9DF1063_.wvu.PrintArea" hidden="1">#REF!</definedName>
    <definedName name="Z_7B604A86_0D1B_11D3_ABDC_00A0C9DF1063_.wvu.PrintArea" localSheetId="0" hidden="1">#REF!</definedName>
    <definedName name="Z_7B604A86_0D1B_11D3_ABDC_00A0C9DF1063_.wvu.PrintArea" hidden="1">#REF!</definedName>
    <definedName name="Z_7B604A87_0D1B_11D3_ABDC_00A0C9DF1063_.wvu.PrintArea" localSheetId="0" hidden="1">#REF!</definedName>
    <definedName name="Z_7B604A87_0D1B_11D3_ABDC_00A0C9DF1063_.wvu.PrintArea" hidden="1">#REF!</definedName>
    <definedName name="Z_7B604A88_0D1B_11D3_ABDC_00A0C9DF1063_.wvu.PrintArea" localSheetId="0" hidden="1">#REF!</definedName>
    <definedName name="Z_7B604A88_0D1B_11D3_ABDC_00A0C9DF1063_.wvu.PrintArea" hidden="1">#REF!</definedName>
    <definedName name="Z_7B604A8A_0D1B_11D3_ABDC_00A0C9DF1063_.wvu.PrintArea" localSheetId="0" hidden="1">#REF!</definedName>
    <definedName name="Z_7B604A8A_0D1B_11D3_ABDC_00A0C9DF1063_.wvu.PrintArea" hidden="1">#REF!</definedName>
    <definedName name="Z_7B604A8B_0D1B_11D3_ABDC_00A0C9DF1063_.wvu.PrintArea" localSheetId="0" hidden="1">#REF!</definedName>
    <definedName name="Z_7B604A8B_0D1B_11D3_ABDC_00A0C9DF1063_.wvu.PrintArea" hidden="1">#REF!</definedName>
    <definedName name="Z_7B604A8C_0D1B_11D3_ABDC_00A0C9DF1063_.wvu.PrintArea" localSheetId="0" hidden="1">#REF!</definedName>
    <definedName name="Z_7B604A8C_0D1B_11D3_ABDC_00A0C9DF1063_.wvu.PrintArea" hidden="1">#REF!</definedName>
    <definedName name="Z_7B604A8D_0D1B_11D3_ABDC_00A0C9DF1063_.wvu.PrintArea" localSheetId="0" hidden="1">#REF!</definedName>
    <definedName name="Z_7B604A8D_0D1B_11D3_ABDC_00A0C9DF1063_.wvu.PrintArea" hidden="1">#REF!</definedName>
    <definedName name="Z_7B604A8F_0D1B_11D3_ABDC_00A0C9DF1063_.wvu.PrintArea" localSheetId="0" hidden="1">#REF!</definedName>
    <definedName name="Z_7B604A8F_0D1B_11D3_ABDC_00A0C9DF1063_.wvu.PrintArea" hidden="1">#REF!</definedName>
    <definedName name="Z_7B604A90_0D1B_11D3_ABDC_00A0C9DF1063_.wvu.PrintArea" localSheetId="0" hidden="1">#REF!</definedName>
    <definedName name="Z_7B604A90_0D1B_11D3_ABDC_00A0C9DF1063_.wvu.PrintArea" hidden="1">#REF!</definedName>
    <definedName name="Z_7B604A92_0D1B_11D3_ABDC_00A0C9DF1063_.wvu.PrintArea" localSheetId="0" hidden="1">#REF!</definedName>
    <definedName name="Z_7B604A92_0D1B_11D3_ABDC_00A0C9DF1063_.wvu.PrintArea" hidden="1">#REF!</definedName>
    <definedName name="Z_7B604A93_0D1B_11D3_ABDC_00A0C9DF1063_.wvu.PrintArea" localSheetId="0" hidden="1">#REF!</definedName>
    <definedName name="Z_7B604A93_0D1B_11D3_ABDC_00A0C9DF1063_.wvu.PrintArea" hidden="1">#REF!</definedName>
    <definedName name="Z_7B604A95_0D1B_11D3_ABDC_00A0C9DF1063_.wvu.PrintArea" localSheetId="0" hidden="1">#REF!</definedName>
    <definedName name="Z_7B604A95_0D1B_11D3_ABDC_00A0C9DF1063_.wvu.PrintArea" hidden="1">#REF!</definedName>
    <definedName name="Z_7B604A96_0D1B_11D3_ABDC_00A0C9DF1063_.wvu.PrintArea" localSheetId="0" hidden="1">#REF!</definedName>
    <definedName name="Z_7B604A96_0D1B_11D3_ABDC_00A0C9DF1063_.wvu.PrintArea" hidden="1">#REF!</definedName>
    <definedName name="Z_7B604A97_0D1B_11D3_ABDC_00A0C9DF1063_.wvu.PrintArea" localSheetId="0" hidden="1">#REF!</definedName>
    <definedName name="Z_7B604A97_0D1B_11D3_ABDC_00A0C9DF1063_.wvu.PrintArea" hidden="1">#REF!</definedName>
    <definedName name="Z_7B604A98_0D1B_11D3_ABDC_00A0C9DF1063_.wvu.PrintArea" localSheetId="0" hidden="1">#REF!</definedName>
    <definedName name="Z_7B604A98_0D1B_11D3_ABDC_00A0C9DF1063_.wvu.PrintArea" hidden="1">#REF!</definedName>
    <definedName name="Z_7B604A9A_0D1B_11D3_ABDC_00A0C9DF1063_.wvu.PrintArea" localSheetId="0" hidden="1">#REF!</definedName>
    <definedName name="Z_7B604A9A_0D1B_11D3_ABDC_00A0C9DF1063_.wvu.PrintArea" hidden="1">#REF!</definedName>
    <definedName name="Z_7B604A9B_0D1B_11D3_ABDC_00A0C9DF1063_.wvu.PrintArea" localSheetId="0" hidden="1">#REF!</definedName>
    <definedName name="Z_7B604A9B_0D1B_11D3_ABDC_00A0C9DF1063_.wvu.PrintArea" hidden="1">#REF!</definedName>
    <definedName name="Z_7B604A9C_0D1B_11D3_ABDC_00A0C9DF1063_.wvu.PrintArea" localSheetId="0" hidden="1">#REF!</definedName>
    <definedName name="Z_7B604A9C_0D1B_11D3_ABDC_00A0C9DF1063_.wvu.PrintArea" hidden="1">#REF!</definedName>
    <definedName name="Z_7B604A9D_0D1B_11D3_ABDC_00A0C9DF1063_.wvu.PrintArea" localSheetId="0" hidden="1">#REF!</definedName>
    <definedName name="Z_7B604A9D_0D1B_11D3_ABDC_00A0C9DF1063_.wvu.PrintArea" hidden="1">#REF!</definedName>
    <definedName name="Z_7B604A9F_0D1B_11D3_ABDC_00A0C9DF1063_.wvu.PrintArea" localSheetId="0" hidden="1">#REF!</definedName>
    <definedName name="Z_7B604A9F_0D1B_11D3_ABDC_00A0C9DF1063_.wvu.PrintArea" hidden="1">#REF!</definedName>
    <definedName name="Z_7B604AA0_0D1B_11D3_ABDC_00A0C9DF1063_.wvu.PrintArea" localSheetId="0" hidden="1">#REF!</definedName>
    <definedName name="Z_7B604AA0_0D1B_11D3_ABDC_00A0C9DF1063_.wvu.PrintArea" hidden="1">#REF!</definedName>
    <definedName name="Z_7B604AAB_0D1B_11D3_ABDC_00A0C9DF1063_.wvu.PrintArea" localSheetId="0" hidden="1">#REF!</definedName>
    <definedName name="Z_7B604AAB_0D1B_11D3_ABDC_00A0C9DF1063_.wvu.PrintArea" hidden="1">#REF!</definedName>
    <definedName name="Z_7B604AAC_0D1B_11D3_ABDC_00A0C9DF1063_.wvu.PrintArea" localSheetId="0" hidden="1">#REF!</definedName>
    <definedName name="Z_7B604AAC_0D1B_11D3_ABDC_00A0C9DF1063_.wvu.PrintArea" hidden="1">#REF!</definedName>
    <definedName name="Z_7B604AAE_0D1B_11D3_ABDC_00A0C9DF1063_.wvu.PrintArea" localSheetId="0" hidden="1">#REF!</definedName>
    <definedName name="Z_7B604AAE_0D1B_11D3_ABDC_00A0C9DF1063_.wvu.PrintArea" hidden="1">#REF!</definedName>
    <definedName name="Z_7B604AAF_0D1B_11D3_ABDC_00A0C9DF1063_.wvu.PrintArea" localSheetId="0" hidden="1">#REF!</definedName>
    <definedName name="Z_7B604AAF_0D1B_11D3_ABDC_00A0C9DF1063_.wvu.PrintArea" hidden="1">#REF!</definedName>
    <definedName name="Z_7B604AB0_0D1B_11D3_ABDC_00A0C9DF1063_.wvu.PrintArea" localSheetId="0" hidden="1">#REF!</definedName>
    <definedName name="Z_7B604AB0_0D1B_11D3_ABDC_00A0C9DF1063_.wvu.PrintArea" hidden="1">#REF!</definedName>
    <definedName name="Z_7B604AB1_0D1B_11D3_ABDC_00A0C9DF1063_.wvu.PrintArea" localSheetId="0" hidden="1">#REF!</definedName>
    <definedName name="Z_7B604AB1_0D1B_11D3_ABDC_00A0C9DF1063_.wvu.PrintArea" hidden="1">#REF!</definedName>
    <definedName name="Z_7B604AB3_0D1B_11D3_ABDC_00A0C9DF1063_.wvu.PrintArea" localSheetId="0" hidden="1">#REF!</definedName>
    <definedName name="Z_7B604AB3_0D1B_11D3_ABDC_00A0C9DF1063_.wvu.PrintArea" hidden="1">#REF!</definedName>
    <definedName name="Z_7B604AB4_0D1B_11D3_ABDC_00A0C9DF1063_.wvu.PrintArea" localSheetId="0" hidden="1">#REF!</definedName>
    <definedName name="Z_7B604AB4_0D1B_11D3_ABDC_00A0C9DF1063_.wvu.PrintArea" hidden="1">#REF!</definedName>
    <definedName name="Z_7B604AB5_0D1B_11D3_ABDC_00A0C9DF1063_.wvu.PrintArea" localSheetId="0" hidden="1">#REF!</definedName>
    <definedName name="Z_7B604AB5_0D1B_11D3_ABDC_00A0C9DF1063_.wvu.PrintArea" hidden="1">#REF!</definedName>
    <definedName name="Z_7B604AB6_0D1B_11D3_ABDC_00A0C9DF1063_.wvu.PrintArea" localSheetId="0" hidden="1">#REF!</definedName>
    <definedName name="Z_7B604AB6_0D1B_11D3_ABDC_00A0C9DF1063_.wvu.PrintArea" hidden="1">#REF!</definedName>
    <definedName name="Z_7B604AB8_0D1B_11D3_ABDC_00A0C9DF1063_.wvu.PrintArea" localSheetId="0" hidden="1">#REF!</definedName>
    <definedName name="Z_7B604AB8_0D1B_11D3_ABDC_00A0C9DF1063_.wvu.PrintArea" hidden="1">#REF!</definedName>
    <definedName name="Z_7B604AB9_0D1B_11D3_ABDC_00A0C9DF1063_.wvu.PrintArea" localSheetId="0" hidden="1">#REF!</definedName>
    <definedName name="Z_7B604AB9_0D1B_11D3_ABDC_00A0C9DF1063_.wvu.PrintArea" hidden="1">#REF!</definedName>
    <definedName name="Z_7B604ABB_0D1B_11D3_ABDC_00A0C9DF1063_.wvu.PrintArea" localSheetId="0" hidden="1">#REF!</definedName>
    <definedName name="Z_7B604ABB_0D1B_11D3_ABDC_00A0C9DF1063_.wvu.PrintArea" hidden="1">#REF!</definedName>
    <definedName name="Z_7B604ABC_0D1B_11D3_ABDC_00A0C9DF1063_.wvu.PrintArea" localSheetId="0" hidden="1">#REF!</definedName>
    <definedName name="Z_7B604ABC_0D1B_11D3_ABDC_00A0C9DF1063_.wvu.PrintArea" hidden="1">#REF!</definedName>
    <definedName name="Z_7B604ABE_0D1B_11D3_ABDC_00A0C9DF1063_.wvu.PrintArea" localSheetId="0" hidden="1">#REF!</definedName>
    <definedName name="Z_7B604ABE_0D1B_11D3_ABDC_00A0C9DF1063_.wvu.PrintArea" hidden="1">#REF!</definedName>
    <definedName name="Z_7B604ABF_0D1B_11D3_ABDC_00A0C9DF1063_.wvu.PrintArea" localSheetId="0" hidden="1">#REF!</definedName>
    <definedName name="Z_7B604ABF_0D1B_11D3_ABDC_00A0C9DF1063_.wvu.PrintArea" hidden="1">#REF!</definedName>
    <definedName name="Z_7B604AC0_0D1B_11D3_ABDC_00A0C9DF1063_.wvu.PrintArea" localSheetId="0" hidden="1">#REF!</definedName>
    <definedName name="Z_7B604AC0_0D1B_11D3_ABDC_00A0C9DF1063_.wvu.PrintArea" hidden="1">#REF!</definedName>
    <definedName name="Z_7B604AC1_0D1B_11D3_ABDC_00A0C9DF1063_.wvu.PrintArea" localSheetId="0" hidden="1">#REF!</definedName>
    <definedName name="Z_7B604AC1_0D1B_11D3_ABDC_00A0C9DF1063_.wvu.PrintArea" hidden="1">#REF!</definedName>
    <definedName name="Z_7B604AC3_0D1B_11D3_ABDC_00A0C9DF1063_.wvu.PrintArea" localSheetId="0" hidden="1">#REF!</definedName>
    <definedName name="Z_7B604AC3_0D1B_11D3_ABDC_00A0C9DF1063_.wvu.PrintArea" hidden="1">#REF!</definedName>
    <definedName name="Z_7B604AC4_0D1B_11D3_ABDC_00A0C9DF1063_.wvu.PrintArea" localSheetId="0" hidden="1">#REF!</definedName>
    <definedName name="Z_7B604AC4_0D1B_11D3_ABDC_00A0C9DF1063_.wvu.PrintArea" hidden="1">#REF!</definedName>
    <definedName name="Z_7B604AC5_0D1B_11D3_ABDC_00A0C9DF1063_.wvu.PrintArea" localSheetId="0" hidden="1">#REF!</definedName>
    <definedName name="Z_7B604AC5_0D1B_11D3_ABDC_00A0C9DF1063_.wvu.PrintArea" hidden="1">#REF!</definedName>
    <definedName name="Z_7B604AC6_0D1B_11D3_ABDC_00A0C9DF1063_.wvu.PrintArea" localSheetId="0" hidden="1">#REF!</definedName>
    <definedName name="Z_7B604AC6_0D1B_11D3_ABDC_00A0C9DF1063_.wvu.PrintArea" hidden="1">#REF!</definedName>
    <definedName name="Z_7B604AC8_0D1B_11D3_ABDC_00A0C9DF1063_.wvu.PrintArea" localSheetId="0" hidden="1">#REF!</definedName>
    <definedName name="Z_7B604AC8_0D1B_11D3_ABDC_00A0C9DF1063_.wvu.PrintArea" hidden="1">#REF!</definedName>
    <definedName name="Z_7B604AC9_0D1B_11D3_ABDC_00A0C9DF1063_.wvu.PrintArea" localSheetId="0" hidden="1">#REF!</definedName>
    <definedName name="Z_7B604AC9_0D1B_11D3_ABDC_00A0C9DF1063_.wvu.PrintArea" hidden="1">#REF!</definedName>
    <definedName name="Z_7B604AD6_0D1B_11D3_ABDC_00A0C9DF1063_.wvu.PrintArea" localSheetId="0" hidden="1">#REF!</definedName>
    <definedName name="Z_7B604AD6_0D1B_11D3_ABDC_00A0C9DF1063_.wvu.PrintArea" hidden="1">#REF!</definedName>
    <definedName name="Z_7B604AD7_0D1B_11D3_ABDC_00A0C9DF1063_.wvu.PrintArea" localSheetId="0" hidden="1">#REF!</definedName>
    <definedName name="Z_7B604AD7_0D1B_11D3_ABDC_00A0C9DF1063_.wvu.PrintArea" hidden="1">#REF!</definedName>
    <definedName name="Z_7B604AD9_0D1B_11D3_ABDC_00A0C9DF1063_.wvu.PrintArea" localSheetId="0" hidden="1">#REF!</definedName>
    <definedName name="Z_7B604AD9_0D1B_11D3_ABDC_00A0C9DF1063_.wvu.PrintArea" hidden="1">#REF!</definedName>
    <definedName name="Z_7B604ADA_0D1B_11D3_ABDC_00A0C9DF1063_.wvu.PrintArea" localSheetId="0" hidden="1">#REF!</definedName>
    <definedName name="Z_7B604ADA_0D1B_11D3_ABDC_00A0C9DF1063_.wvu.PrintArea" hidden="1">#REF!</definedName>
    <definedName name="Z_7B604ADB_0D1B_11D3_ABDC_00A0C9DF1063_.wvu.PrintArea" localSheetId="0" hidden="1">#REF!</definedName>
    <definedName name="Z_7B604ADB_0D1B_11D3_ABDC_00A0C9DF1063_.wvu.PrintArea" hidden="1">#REF!</definedName>
    <definedName name="Z_7B604ADC_0D1B_11D3_ABDC_00A0C9DF1063_.wvu.PrintArea" localSheetId="0" hidden="1">#REF!</definedName>
    <definedName name="Z_7B604ADC_0D1B_11D3_ABDC_00A0C9DF1063_.wvu.PrintArea" hidden="1">#REF!</definedName>
    <definedName name="Z_7B604ADE_0D1B_11D3_ABDC_00A0C9DF1063_.wvu.PrintArea" localSheetId="0" hidden="1">#REF!</definedName>
    <definedName name="Z_7B604ADE_0D1B_11D3_ABDC_00A0C9DF1063_.wvu.PrintArea" hidden="1">#REF!</definedName>
    <definedName name="Z_7B604ADF_0D1B_11D3_ABDC_00A0C9DF1063_.wvu.PrintArea" localSheetId="0" hidden="1">#REF!</definedName>
    <definedName name="Z_7B604ADF_0D1B_11D3_ABDC_00A0C9DF1063_.wvu.PrintArea" hidden="1">#REF!</definedName>
    <definedName name="Z_7B604AE0_0D1B_11D3_ABDC_00A0C9DF1063_.wvu.PrintArea" localSheetId="0" hidden="1">#REF!</definedName>
    <definedName name="Z_7B604AE0_0D1B_11D3_ABDC_00A0C9DF1063_.wvu.PrintArea" hidden="1">#REF!</definedName>
    <definedName name="Z_7B604AE1_0D1B_11D3_ABDC_00A0C9DF1063_.wvu.PrintArea" localSheetId="0" hidden="1">#REF!</definedName>
    <definedName name="Z_7B604AE1_0D1B_11D3_ABDC_00A0C9DF1063_.wvu.PrintArea" hidden="1">#REF!</definedName>
    <definedName name="Z_7B604AE3_0D1B_11D3_ABDC_00A0C9DF1063_.wvu.PrintArea" localSheetId="0" hidden="1">#REF!</definedName>
    <definedName name="Z_7B604AE3_0D1B_11D3_ABDC_00A0C9DF1063_.wvu.PrintArea" hidden="1">#REF!</definedName>
    <definedName name="Z_7B604AE4_0D1B_11D3_ABDC_00A0C9DF1063_.wvu.PrintArea" localSheetId="0" hidden="1">#REF!</definedName>
    <definedName name="Z_7B604AE4_0D1B_11D3_ABDC_00A0C9DF1063_.wvu.PrintArea" hidden="1">#REF!</definedName>
    <definedName name="Z_7B604AE6_0D1B_11D3_ABDC_00A0C9DF1063_.wvu.PrintArea" localSheetId="0" hidden="1">#REF!</definedName>
    <definedName name="Z_7B604AE6_0D1B_11D3_ABDC_00A0C9DF1063_.wvu.PrintArea" hidden="1">#REF!</definedName>
    <definedName name="Z_7B604AE7_0D1B_11D3_ABDC_00A0C9DF1063_.wvu.PrintArea" localSheetId="0" hidden="1">#REF!</definedName>
    <definedName name="Z_7B604AE7_0D1B_11D3_ABDC_00A0C9DF1063_.wvu.PrintArea" hidden="1">#REF!</definedName>
    <definedName name="Z_7B604AE9_0D1B_11D3_ABDC_00A0C9DF1063_.wvu.PrintArea" localSheetId="0" hidden="1">#REF!</definedName>
    <definedName name="Z_7B604AE9_0D1B_11D3_ABDC_00A0C9DF1063_.wvu.PrintArea" hidden="1">#REF!</definedName>
    <definedName name="Z_7B604AEA_0D1B_11D3_ABDC_00A0C9DF1063_.wvu.PrintArea" localSheetId="0" hidden="1">#REF!</definedName>
    <definedName name="Z_7B604AEA_0D1B_11D3_ABDC_00A0C9DF1063_.wvu.PrintArea" hidden="1">#REF!</definedName>
    <definedName name="Z_7B604AEB_0D1B_11D3_ABDC_00A0C9DF1063_.wvu.PrintArea" localSheetId="0" hidden="1">#REF!</definedName>
    <definedName name="Z_7B604AEB_0D1B_11D3_ABDC_00A0C9DF1063_.wvu.PrintArea" hidden="1">#REF!</definedName>
    <definedName name="Z_7B604AEC_0D1B_11D3_ABDC_00A0C9DF1063_.wvu.PrintArea" localSheetId="0" hidden="1">#REF!</definedName>
    <definedName name="Z_7B604AEC_0D1B_11D3_ABDC_00A0C9DF1063_.wvu.PrintArea" hidden="1">#REF!</definedName>
    <definedName name="Z_7B604AEE_0D1B_11D3_ABDC_00A0C9DF1063_.wvu.PrintArea" localSheetId="0" hidden="1">#REF!</definedName>
    <definedName name="Z_7B604AEE_0D1B_11D3_ABDC_00A0C9DF1063_.wvu.PrintArea" hidden="1">#REF!</definedName>
    <definedName name="Z_7B604AEF_0D1B_11D3_ABDC_00A0C9DF1063_.wvu.PrintArea" localSheetId="0" hidden="1">#REF!</definedName>
    <definedName name="Z_7B604AEF_0D1B_11D3_ABDC_00A0C9DF1063_.wvu.PrintArea" hidden="1">#REF!</definedName>
    <definedName name="Z_7B604AF0_0D1B_11D3_ABDC_00A0C9DF1063_.wvu.PrintArea" localSheetId="0" hidden="1">#REF!</definedName>
    <definedName name="Z_7B604AF0_0D1B_11D3_ABDC_00A0C9DF1063_.wvu.PrintArea" hidden="1">#REF!</definedName>
    <definedName name="Z_7B604AF1_0D1B_11D3_ABDC_00A0C9DF1063_.wvu.PrintArea" localSheetId="0" hidden="1">#REF!</definedName>
    <definedName name="Z_7B604AF1_0D1B_11D3_ABDC_00A0C9DF1063_.wvu.PrintArea" hidden="1">#REF!</definedName>
    <definedName name="Z_7B604AF3_0D1B_11D3_ABDC_00A0C9DF1063_.wvu.PrintArea" localSheetId="0" hidden="1">#REF!</definedName>
    <definedName name="Z_7B604AF3_0D1B_11D3_ABDC_00A0C9DF1063_.wvu.PrintArea" hidden="1">#REF!</definedName>
    <definedName name="Z_7B604AF4_0D1B_11D3_ABDC_00A0C9DF1063_.wvu.PrintArea" localSheetId="0" hidden="1">#REF!</definedName>
    <definedName name="Z_7B604AF4_0D1B_11D3_ABDC_00A0C9DF1063_.wvu.PrintArea" hidden="1">#REF!</definedName>
    <definedName name="Z_7D5CD582_AF03_11D3_9DB4_00A0C9DF29FD_.wvu.PrintArea" localSheetId="0" hidden="1">#REF!</definedName>
    <definedName name="Z_7D5CD582_AF03_11D3_9DB4_00A0C9DF29FD_.wvu.PrintArea" hidden="1">#REF!</definedName>
    <definedName name="Z_7D5CD583_AF03_11D3_9DB4_00A0C9DF29FD_.wvu.PrintArea" localSheetId="0" hidden="1">#REF!</definedName>
    <definedName name="Z_7D5CD583_AF03_11D3_9DB4_00A0C9DF29FD_.wvu.PrintArea" hidden="1">#REF!</definedName>
    <definedName name="Z_7D5CD585_AF03_11D3_9DB4_00A0C9DF29FD_.wvu.PrintArea" localSheetId="0" hidden="1">#REF!</definedName>
    <definedName name="Z_7D5CD585_AF03_11D3_9DB4_00A0C9DF29FD_.wvu.PrintArea" hidden="1">#REF!</definedName>
    <definedName name="Z_7D5CD586_AF03_11D3_9DB4_00A0C9DF29FD_.wvu.PrintArea" localSheetId="0" hidden="1">#REF!</definedName>
    <definedName name="Z_7D5CD586_AF03_11D3_9DB4_00A0C9DF29FD_.wvu.PrintArea" hidden="1">#REF!</definedName>
    <definedName name="Z_7D5CD587_AF03_11D3_9DB4_00A0C9DF29FD_.wvu.PrintArea" localSheetId="0" hidden="1">#REF!</definedName>
    <definedName name="Z_7D5CD587_AF03_11D3_9DB4_00A0C9DF29FD_.wvu.PrintArea" hidden="1">#REF!</definedName>
    <definedName name="Z_7D5CD588_AF03_11D3_9DB4_00A0C9DF29FD_.wvu.PrintArea" localSheetId="0" hidden="1">#REF!</definedName>
    <definedName name="Z_7D5CD588_AF03_11D3_9DB4_00A0C9DF29FD_.wvu.PrintArea" hidden="1">#REF!</definedName>
    <definedName name="Z_7D5CD58A_AF03_11D3_9DB4_00A0C9DF29FD_.wvu.PrintArea" localSheetId="0" hidden="1">#REF!</definedName>
    <definedName name="Z_7D5CD58A_AF03_11D3_9DB4_00A0C9DF29FD_.wvu.PrintArea" hidden="1">#REF!</definedName>
    <definedName name="Z_7D5CD58B_AF03_11D3_9DB4_00A0C9DF29FD_.wvu.PrintArea" localSheetId="0" hidden="1">#REF!</definedName>
    <definedName name="Z_7D5CD58B_AF03_11D3_9DB4_00A0C9DF29FD_.wvu.PrintArea" hidden="1">#REF!</definedName>
    <definedName name="Z_7D5CD58C_AF03_11D3_9DB4_00A0C9DF29FD_.wvu.PrintArea" localSheetId="0" hidden="1">#REF!</definedName>
    <definedName name="Z_7D5CD58C_AF03_11D3_9DB4_00A0C9DF29FD_.wvu.PrintArea" hidden="1">#REF!</definedName>
    <definedName name="Z_7D5CD58D_AF03_11D3_9DB4_00A0C9DF29FD_.wvu.PrintArea" localSheetId="0" hidden="1">#REF!</definedName>
    <definedName name="Z_7D5CD58D_AF03_11D3_9DB4_00A0C9DF29FD_.wvu.PrintArea" hidden="1">#REF!</definedName>
    <definedName name="Z_7D5CD58F_AF03_11D3_9DB4_00A0C9DF29FD_.wvu.PrintArea" localSheetId="0" hidden="1">#REF!</definedName>
    <definedName name="Z_7D5CD58F_AF03_11D3_9DB4_00A0C9DF29FD_.wvu.PrintArea" hidden="1">#REF!</definedName>
    <definedName name="Z_7D5CD590_AF03_11D3_9DB4_00A0C9DF29FD_.wvu.PrintArea" localSheetId="0" hidden="1">#REF!</definedName>
    <definedName name="Z_7D5CD590_AF03_11D3_9DB4_00A0C9DF29FD_.wvu.PrintArea" hidden="1">#REF!</definedName>
    <definedName name="Z_7D5CD592_AF03_11D3_9DB4_00A0C9DF29FD_.wvu.PrintArea" localSheetId="0" hidden="1">#REF!</definedName>
    <definedName name="Z_7D5CD592_AF03_11D3_9DB4_00A0C9DF29FD_.wvu.PrintArea" hidden="1">#REF!</definedName>
    <definedName name="Z_7D5CD593_AF03_11D3_9DB4_00A0C9DF29FD_.wvu.PrintArea" localSheetId="0" hidden="1">#REF!</definedName>
    <definedName name="Z_7D5CD593_AF03_11D3_9DB4_00A0C9DF29FD_.wvu.PrintArea" hidden="1">#REF!</definedName>
    <definedName name="Z_7D5CD595_AF03_11D3_9DB4_00A0C9DF29FD_.wvu.PrintArea" localSheetId="0" hidden="1">#REF!</definedName>
    <definedName name="Z_7D5CD595_AF03_11D3_9DB4_00A0C9DF29FD_.wvu.PrintArea" hidden="1">#REF!</definedName>
    <definedName name="Z_7D5CD596_AF03_11D3_9DB4_00A0C9DF29FD_.wvu.PrintArea" localSheetId="0" hidden="1">#REF!</definedName>
    <definedName name="Z_7D5CD596_AF03_11D3_9DB4_00A0C9DF29FD_.wvu.PrintArea" hidden="1">#REF!</definedName>
    <definedName name="Z_7D5CD597_AF03_11D3_9DB4_00A0C9DF29FD_.wvu.PrintArea" localSheetId="0" hidden="1">#REF!</definedName>
    <definedName name="Z_7D5CD597_AF03_11D3_9DB4_00A0C9DF29FD_.wvu.PrintArea" hidden="1">#REF!</definedName>
    <definedName name="Z_7D5CD598_AF03_11D3_9DB4_00A0C9DF29FD_.wvu.PrintArea" localSheetId="0" hidden="1">#REF!</definedName>
    <definedName name="Z_7D5CD598_AF03_11D3_9DB4_00A0C9DF29FD_.wvu.PrintArea" hidden="1">#REF!</definedName>
    <definedName name="Z_7D5CD59A_AF03_11D3_9DB4_00A0C9DF29FD_.wvu.PrintArea" localSheetId="0" hidden="1">#REF!</definedName>
    <definedName name="Z_7D5CD59A_AF03_11D3_9DB4_00A0C9DF29FD_.wvu.PrintArea" hidden="1">#REF!</definedName>
    <definedName name="Z_7D5CD59B_AF03_11D3_9DB4_00A0C9DF29FD_.wvu.PrintArea" localSheetId="0" hidden="1">#REF!</definedName>
    <definedName name="Z_7D5CD59B_AF03_11D3_9DB4_00A0C9DF29FD_.wvu.PrintArea" hidden="1">#REF!</definedName>
    <definedName name="Z_7D5CD59C_AF03_11D3_9DB4_00A0C9DF29FD_.wvu.PrintArea" localSheetId="0" hidden="1">#REF!</definedName>
    <definedName name="Z_7D5CD59C_AF03_11D3_9DB4_00A0C9DF29FD_.wvu.PrintArea" hidden="1">#REF!</definedName>
    <definedName name="Z_7D5CD59D_AF03_11D3_9DB4_00A0C9DF29FD_.wvu.PrintArea" localSheetId="0" hidden="1">#REF!</definedName>
    <definedName name="Z_7D5CD59D_AF03_11D3_9DB4_00A0C9DF29FD_.wvu.PrintArea" hidden="1">#REF!</definedName>
    <definedName name="Z_7D5CD59F_AF03_11D3_9DB4_00A0C9DF29FD_.wvu.PrintArea" localSheetId="0" hidden="1">#REF!</definedName>
    <definedName name="Z_7D5CD59F_AF03_11D3_9DB4_00A0C9DF29FD_.wvu.PrintArea" hidden="1">#REF!</definedName>
    <definedName name="Z_7D5CD5A0_AF03_11D3_9DB4_00A0C9DF29FD_.wvu.PrintArea" localSheetId="0" hidden="1">#REF!</definedName>
    <definedName name="Z_7D5CD5A0_AF03_11D3_9DB4_00A0C9DF29FD_.wvu.PrintArea" hidden="1">#REF!</definedName>
    <definedName name="Z_81A955A2_B15B_11D3_8587_00A0C9DF1035_.wvu.PrintArea" localSheetId="0" hidden="1">#REF!</definedName>
    <definedName name="Z_81A955A2_B15B_11D3_8587_00A0C9DF1035_.wvu.PrintArea" hidden="1">#REF!</definedName>
    <definedName name="Z_81A955A3_B15B_11D3_8587_00A0C9DF1035_.wvu.PrintArea" localSheetId="0" hidden="1">#REF!</definedName>
    <definedName name="Z_81A955A3_B15B_11D3_8587_00A0C9DF1035_.wvu.PrintArea" hidden="1">#REF!</definedName>
    <definedName name="Z_81A955A5_B15B_11D3_8587_00A0C9DF1035_.wvu.PrintArea" localSheetId="0" hidden="1">#REF!</definedName>
    <definedName name="Z_81A955A5_B15B_11D3_8587_00A0C9DF1035_.wvu.PrintArea" hidden="1">#REF!</definedName>
    <definedName name="Z_81A955A6_B15B_11D3_8587_00A0C9DF1035_.wvu.PrintArea" localSheetId="0" hidden="1">#REF!</definedName>
    <definedName name="Z_81A955A6_B15B_11D3_8587_00A0C9DF1035_.wvu.PrintArea" hidden="1">#REF!</definedName>
    <definedName name="Z_81A955A7_B15B_11D3_8587_00A0C9DF1035_.wvu.PrintArea" localSheetId="0" hidden="1">#REF!</definedName>
    <definedName name="Z_81A955A7_B15B_11D3_8587_00A0C9DF1035_.wvu.PrintArea" hidden="1">#REF!</definedName>
    <definedName name="Z_81A955A8_B15B_11D3_8587_00A0C9DF1035_.wvu.PrintArea" localSheetId="0" hidden="1">#REF!</definedName>
    <definedName name="Z_81A955A8_B15B_11D3_8587_00A0C9DF1035_.wvu.PrintArea" hidden="1">#REF!</definedName>
    <definedName name="Z_81A955AA_B15B_11D3_8587_00A0C9DF1035_.wvu.PrintArea" localSheetId="0" hidden="1">#REF!</definedName>
    <definedName name="Z_81A955AA_B15B_11D3_8587_00A0C9DF1035_.wvu.PrintArea" hidden="1">#REF!</definedName>
    <definedName name="Z_81A955AB_B15B_11D3_8587_00A0C9DF1035_.wvu.PrintArea" localSheetId="0" hidden="1">#REF!</definedName>
    <definedName name="Z_81A955AB_B15B_11D3_8587_00A0C9DF1035_.wvu.PrintArea" hidden="1">#REF!</definedName>
    <definedName name="Z_81A955AC_B15B_11D3_8587_00A0C9DF1035_.wvu.PrintArea" localSheetId="0" hidden="1">#REF!</definedName>
    <definedName name="Z_81A955AC_B15B_11D3_8587_00A0C9DF1035_.wvu.PrintArea" hidden="1">#REF!</definedName>
    <definedName name="Z_81A955AD_B15B_11D3_8587_00A0C9DF1035_.wvu.PrintArea" localSheetId="0" hidden="1">#REF!</definedName>
    <definedName name="Z_81A955AD_B15B_11D3_8587_00A0C9DF1035_.wvu.PrintArea" hidden="1">#REF!</definedName>
    <definedName name="Z_81A955AF_B15B_11D3_8587_00A0C9DF1035_.wvu.PrintArea" localSheetId="0" hidden="1">#REF!</definedName>
    <definedName name="Z_81A955AF_B15B_11D3_8587_00A0C9DF1035_.wvu.PrintArea" hidden="1">#REF!</definedName>
    <definedName name="Z_81A955B0_B15B_11D3_8587_00A0C9DF1035_.wvu.PrintArea" localSheetId="0" hidden="1">#REF!</definedName>
    <definedName name="Z_81A955B0_B15B_11D3_8587_00A0C9DF1035_.wvu.PrintArea" hidden="1">#REF!</definedName>
    <definedName name="Z_81A955B2_B15B_11D3_8587_00A0C9DF1035_.wvu.PrintArea" localSheetId="0" hidden="1">#REF!</definedName>
    <definedName name="Z_81A955B2_B15B_11D3_8587_00A0C9DF1035_.wvu.PrintArea" hidden="1">#REF!</definedName>
    <definedName name="Z_81A955B3_B15B_11D3_8587_00A0C9DF1035_.wvu.PrintArea" localSheetId="0" hidden="1">#REF!</definedName>
    <definedName name="Z_81A955B3_B15B_11D3_8587_00A0C9DF1035_.wvu.PrintArea" hidden="1">#REF!</definedName>
    <definedName name="Z_81A955B5_B15B_11D3_8587_00A0C9DF1035_.wvu.PrintArea" localSheetId="0" hidden="1">#REF!</definedName>
    <definedName name="Z_81A955B5_B15B_11D3_8587_00A0C9DF1035_.wvu.PrintArea" hidden="1">#REF!</definedName>
    <definedName name="Z_81A955B6_B15B_11D3_8587_00A0C9DF1035_.wvu.PrintArea" localSheetId="0" hidden="1">#REF!</definedName>
    <definedName name="Z_81A955B6_B15B_11D3_8587_00A0C9DF1035_.wvu.PrintArea" hidden="1">#REF!</definedName>
    <definedName name="Z_81A955B7_B15B_11D3_8587_00A0C9DF1035_.wvu.PrintArea" localSheetId="0" hidden="1">#REF!</definedName>
    <definedName name="Z_81A955B7_B15B_11D3_8587_00A0C9DF1035_.wvu.PrintArea" hidden="1">#REF!</definedName>
    <definedName name="Z_81A955B8_B15B_11D3_8587_00A0C9DF1035_.wvu.PrintArea" localSheetId="0" hidden="1">#REF!</definedName>
    <definedName name="Z_81A955B8_B15B_11D3_8587_00A0C9DF1035_.wvu.PrintArea" hidden="1">#REF!</definedName>
    <definedName name="Z_81A955BA_B15B_11D3_8587_00A0C9DF1035_.wvu.PrintArea" localSheetId="0" hidden="1">#REF!</definedName>
    <definedName name="Z_81A955BA_B15B_11D3_8587_00A0C9DF1035_.wvu.PrintArea" hidden="1">#REF!</definedName>
    <definedName name="Z_81A955BB_B15B_11D3_8587_00A0C9DF1035_.wvu.PrintArea" localSheetId="0" hidden="1">#REF!</definedName>
    <definedName name="Z_81A955BB_B15B_11D3_8587_00A0C9DF1035_.wvu.PrintArea" hidden="1">#REF!</definedName>
    <definedName name="Z_81A955BC_B15B_11D3_8587_00A0C9DF1035_.wvu.PrintArea" localSheetId="0" hidden="1">#REF!</definedName>
    <definedName name="Z_81A955BC_B15B_11D3_8587_00A0C9DF1035_.wvu.PrintArea" hidden="1">#REF!</definedName>
    <definedName name="Z_81A955BD_B15B_11D3_8587_00A0C9DF1035_.wvu.PrintArea" localSheetId="0" hidden="1">#REF!</definedName>
    <definedName name="Z_81A955BD_B15B_11D3_8587_00A0C9DF1035_.wvu.PrintArea" hidden="1">#REF!</definedName>
    <definedName name="Z_81A955BF_B15B_11D3_8587_00A0C9DF1035_.wvu.PrintArea" localSheetId="0" hidden="1">#REF!</definedName>
    <definedName name="Z_81A955BF_B15B_11D3_8587_00A0C9DF1035_.wvu.PrintArea" hidden="1">#REF!</definedName>
    <definedName name="Z_81A955C0_B15B_11D3_8587_00A0C9DF1035_.wvu.PrintArea" localSheetId="0" hidden="1">#REF!</definedName>
    <definedName name="Z_81A955C0_B15B_11D3_8587_00A0C9DF1035_.wvu.PrintArea" hidden="1">#REF!</definedName>
    <definedName name="Z_85019DFF_A33B_11D3_9DB2_00A0C9DF29FD_.wvu.PrintArea" localSheetId="0" hidden="1">#REF!</definedName>
    <definedName name="Z_85019DFF_A33B_11D3_9DB2_00A0C9DF29FD_.wvu.PrintArea" hidden="1">#REF!</definedName>
    <definedName name="Z_85019E00_A33B_11D3_9DB2_00A0C9DF29FD_.wvu.PrintArea" localSheetId="0" hidden="1">#REF!</definedName>
    <definedName name="Z_85019E00_A33B_11D3_9DB2_00A0C9DF29FD_.wvu.PrintArea" hidden="1">#REF!</definedName>
    <definedName name="Z_85019E02_A33B_11D3_9DB2_00A0C9DF29FD_.wvu.PrintArea" localSheetId="0" hidden="1">#REF!</definedName>
    <definedName name="Z_85019E02_A33B_11D3_9DB2_00A0C9DF29FD_.wvu.PrintArea" hidden="1">#REF!</definedName>
    <definedName name="Z_85019E03_A33B_11D3_9DB2_00A0C9DF29FD_.wvu.PrintArea" localSheetId="0" hidden="1">#REF!</definedName>
    <definedName name="Z_85019E03_A33B_11D3_9DB2_00A0C9DF29FD_.wvu.PrintArea" hidden="1">#REF!</definedName>
    <definedName name="Z_85019E04_A33B_11D3_9DB2_00A0C9DF29FD_.wvu.PrintArea" localSheetId="0" hidden="1">#REF!</definedName>
    <definedName name="Z_85019E04_A33B_11D3_9DB2_00A0C9DF29FD_.wvu.PrintArea" hidden="1">#REF!</definedName>
    <definedName name="Z_85019E05_A33B_11D3_9DB2_00A0C9DF29FD_.wvu.PrintArea" localSheetId="0" hidden="1">#REF!</definedName>
    <definedName name="Z_85019E05_A33B_11D3_9DB2_00A0C9DF29FD_.wvu.PrintArea" hidden="1">#REF!</definedName>
    <definedName name="Z_85019E07_A33B_11D3_9DB2_00A0C9DF29FD_.wvu.PrintArea" localSheetId="0" hidden="1">#REF!</definedName>
    <definedName name="Z_85019E07_A33B_11D3_9DB2_00A0C9DF29FD_.wvu.PrintArea" hidden="1">#REF!</definedName>
    <definedName name="Z_85019E08_A33B_11D3_9DB2_00A0C9DF29FD_.wvu.PrintArea" localSheetId="0" hidden="1">#REF!</definedName>
    <definedName name="Z_85019E08_A33B_11D3_9DB2_00A0C9DF29FD_.wvu.PrintArea" hidden="1">#REF!</definedName>
    <definedName name="Z_85019E09_A33B_11D3_9DB2_00A0C9DF29FD_.wvu.PrintArea" localSheetId="0" hidden="1">#REF!</definedName>
    <definedName name="Z_85019E09_A33B_11D3_9DB2_00A0C9DF29FD_.wvu.PrintArea" hidden="1">#REF!</definedName>
    <definedName name="Z_85019E0A_A33B_11D3_9DB2_00A0C9DF29FD_.wvu.PrintArea" localSheetId="0" hidden="1">#REF!</definedName>
    <definedName name="Z_85019E0A_A33B_11D3_9DB2_00A0C9DF29FD_.wvu.PrintArea" hidden="1">#REF!</definedName>
    <definedName name="Z_85019E0C_A33B_11D3_9DB2_00A0C9DF29FD_.wvu.PrintArea" localSheetId="0" hidden="1">#REF!</definedName>
    <definedName name="Z_85019E0C_A33B_11D3_9DB2_00A0C9DF29FD_.wvu.PrintArea" hidden="1">#REF!</definedName>
    <definedName name="Z_85019E0D_A33B_11D3_9DB2_00A0C9DF29FD_.wvu.PrintArea" localSheetId="0" hidden="1">#REF!</definedName>
    <definedName name="Z_85019E0D_A33B_11D3_9DB2_00A0C9DF29FD_.wvu.PrintArea" hidden="1">#REF!</definedName>
    <definedName name="Z_85019E0F_A33B_11D3_9DB2_00A0C9DF29FD_.wvu.PrintArea" localSheetId="0" hidden="1">#REF!</definedName>
    <definedName name="Z_85019E0F_A33B_11D3_9DB2_00A0C9DF29FD_.wvu.PrintArea" hidden="1">#REF!</definedName>
    <definedName name="Z_85019E10_A33B_11D3_9DB2_00A0C9DF29FD_.wvu.PrintArea" localSheetId="0" hidden="1">#REF!</definedName>
    <definedName name="Z_85019E10_A33B_11D3_9DB2_00A0C9DF29FD_.wvu.PrintArea" hidden="1">#REF!</definedName>
    <definedName name="Z_85019E12_A33B_11D3_9DB2_00A0C9DF29FD_.wvu.PrintArea" localSheetId="0" hidden="1">#REF!</definedName>
    <definedName name="Z_85019E12_A33B_11D3_9DB2_00A0C9DF29FD_.wvu.PrintArea" hidden="1">#REF!</definedName>
    <definedName name="Z_85019E13_A33B_11D3_9DB2_00A0C9DF29FD_.wvu.PrintArea" localSheetId="0" hidden="1">#REF!</definedName>
    <definedName name="Z_85019E13_A33B_11D3_9DB2_00A0C9DF29FD_.wvu.PrintArea" hidden="1">#REF!</definedName>
    <definedName name="Z_85019E14_A33B_11D3_9DB2_00A0C9DF29FD_.wvu.PrintArea" localSheetId="0" hidden="1">#REF!</definedName>
    <definedName name="Z_85019E14_A33B_11D3_9DB2_00A0C9DF29FD_.wvu.PrintArea" hidden="1">#REF!</definedName>
    <definedName name="Z_85019E15_A33B_11D3_9DB2_00A0C9DF29FD_.wvu.PrintArea" localSheetId="0" hidden="1">#REF!</definedName>
    <definedName name="Z_85019E15_A33B_11D3_9DB2_00A0C9DF29FD_.wvu.PrintArea" hidden="1">#REF!</definedName>
    <definedName name="Z_85019E17_A33B_11D3_9DB2_00A0C9DF29FD_.wvu.PrintArea" localSheetId="0" hidden="1">#REF!</definedName>
    <definedName name="Z_85019E17_A33B_11D3_9DB2_00A0C9DF29FD_.wvu.PrintArea" hidden="1">#REF!</definedName>
    <definedName name="Z_85019E18_A33B_11D3_9DB2_00A0C9DF29FD_.wvu.PrintArea" localSheetId="0" hidden="1">#REF!</definedName>
    <definedName name="Z_85019E18_A33B_11D3_9DB2_00A0C9DF29FD_.wvu.PrintArea" hidden="1">#REF!</definedName>
    <definedName name="Z_85019E19_A33B_11D3_9DB2_00A0C9DF29FD_.wvu.PrintArea" localSheetId="0" hidden="1">#REF!</definedName>
    <definedName name="Z_85019E19_A33B_11D3_9DB2_00A0C9DF29FD_.wvu.PrintArea" hidden="1">#REF!</definedName>
    <definedName name="Z_85019E1A_A33B_11D3_9DB2_00A0C9DF29FD_.wvu.PrintArea" localSheetId="0" hidden="1">#REF!</definedName>
    <definedName name="Z_85019E1A_A33B_11D3_9DB2_00A0C9DF29FD_.wvu.PrintArea" hidden="1">#REF!</definedName>
    <definedName name="Z_85019E1C_A33B_11D3_9DB2_00A0C9DF29FD_.wvu.PrintArea" localSheetId="0" hidden="1">#REF!</definedName>
    <definedName name="Z_85019E1C_A33B_11D3_9DB2_00A0C9DF29FD_.wvu.PrintArea" hidden="1">#REF!</definedName>
    <definedName name="Z_85019E1D_A33B_11D3_9DB2_00A0C9DF29FD_.wvu.PrintArea" localSheetId="0" hidden="1">#REF!</definedName>
    <definedName name="Z_85019E1D_A33B_11D3_9DB2_00A0C9DF29FD_.wvu.PrintArea" hidden="1">#REF!</definedName>
    <definedName name="Z_895A36AF_C501_11D3_9810_00A0C9DF29C4_.wvu.PrintArea" localSheetId="0" hidden="1">#REF!</definedName>
    <definedName name="Z_895A36AF_C501_11D3_9810_00A0C9DF29C4_.wvu.PrintArea" hidden="1">#REF!</definedName>
    <definedName name="Z_895A36B0_C501_11D3_9810_00A0C9DF29C4_.wvu.PrintArea" localSheetId="0" hidden="1">#REF!</definedName>
    <definedName name="Z_895A36B0_C501_11D3_9810_00A0C9DF29C4_.wvu.PrintArea" hidden="1">#REF!</definedName>
    <definedName name="Z_895A36B2_C501_11D3_9810_00A0C9DF29C4_.wvu.PrintArea" localSheetId="0" hidden="1">#REF!</definedName>
    <definedName name="Z_895A36B2_C501_11D3_9810_00A0C9DF29C4_.wvu.PrintArea" hidden="1">#REF!</definedName>
    <definedName name="Z_895A36B3_C501_11D3_9810_00A0C9DF29C4_.wvu.PrintArea" localSheetId="0" hidden="1">#REF!</definedName>
    <definedName name="Z_895A36B3_C501_11D3_9810_00A0C9DF29C4_.wvu.PrintArea" hidden="1">#REF!</definedName>
    <definedName name="Z_895A36B4_C501_11D3_9810_00A0C9DF29C4_.wvu.PrintArea" localSheetId="0" hidden="1">#REF!</definedName>
    <definedName name="Z_895A36B4_C501_11D3_9810_00A0C9DF29C4_.wvu.PrintArea" hidden="1">#REF!</definedName>
    <definedName name="Z_895A36B5_C501_11D3_9810_00A0C9DF29C4_.wvu.PrintArea" localSheetId="0" hidden="1">#REF!</definedName>
    <definedName name="Z_895A36B5_C501_11D3_9810_00A0C9DF29C4_.wvu.PrintArea" hidden="1">#REF!</definedName>
    <definedName name="Z_895A36B7_C501_11D3_9810_00A0C9DF29C4_.wvu.PrintArea" localSheetId="0" hidden="1">#REF!</definedName>
    <definedName name="Z_895A36B7_C501_11D3_9810_00A0C9DF29C4_.wvu.PrintArea" hidden="1">#REF!</definedName>
    <definedName name="Z_895A36B8_C501_11D3_9810_00A0C9DF29C4_.wvu.PrintArea" localSheetId="0" hidden="1">#REF!</definedName>
    <definedName name="Z_895A36B8_C501_11D3_9810_00A0C9DF29C4_.wvu.PrintArea" hidden="1">#REF!</definedName>
    <definedName name="Z_895A36B9_C501_11D3_9810_00A0C9DF29C4_.wvu.PrintArea" localSheetId="0" hidden="1">#REF!</definedName>
    <definedName name="Z_895A36B9_C501_11D3_9810_00A0C9DF29C4_.wvu.PrintArea" hidden="1">#REF!</definedName>
    <definedName name="Z_895A36BA_C501_11D3_9810_00A0C9DF29C4_.wvu.PrintArea" localSheetId="0" hidden="1">#REF!</definedName>
    <definedName name="Z_895A36BA_C501_11D3_9810_00A0C9DF29C4_.wvu.PrintArea" hidden="1">#REF!</definedName>
    <definedName name="Z_895A36BC_C501_11D3_9810_00A0C9DF29C4_.wvu.PrintArea" localSheetId="0" hidden="1">#REF!</definedName>
    <definedName name="Z_895A36BC_C501_11D3_9810_00A0C9DF29C4_.wvu.PrintArea" hidden="1">#REF!</definedName>
    <definedName name="Z_895A36BD_C501_11D3_9810_00A0C9DF29C4_.wvu.PrintArea" localSheetId="0" hidden="1">#REF!</definedName>
    <definedName name="Z_895A36BD_C501_11D3_9810_00A0C9DF29C4_.wvu.PrintArea" hidden="1">#REF!</definedName>
    <definedName name="Z_895A36BF_C501_11D3_9810_00A0C9DF29C4_.wvu.PrintArea" localSheetId="0" hidden="1">#REF!</definedName>
    <definedName name="Z_895A36BF_C501_11D3_9810_00A0C9DF29C4_.wvu.PrintArea" hidden="1">#REF!</definedName>
    <definedName name="Z_895A36C0_C501_11D3_9810_00A0C9DF29C4_.wvu.PrintArea" localSheetId="0" hidden="1">#REF!</definedName>
    <definedName name="Z_895A36C0_C501_11D3_9810_00A0C9DF29C4_.wvu.PrintArea" hidden="1">#REF!</definedName>
    <definedName name="Z_895A36C2_C501_11D3_9810_00A0C9DF29C4_.wvu.PrintArea" localSheetId="0" hidden="1">#REF!</definedName>
    <definedName name="Z_895A36C2_C501_11D3_9810_00A0C9DF29C4_.wvu.PrintArea" hidden="1">#REF!</definedName>
    <definedName name="Z_895A36C3_C501_11D3_9810_00A0C9DF29C4_.wvu.PrintArea" localSheetId="0" hidden="1">#REF!</definedName>
    <definedName name="Z_895A36C3_C501_11D3_9810_00A0C9DF29C4_.wvu.PrintArea" hidden="1">#REF!</definedName>
    <definedName name="Z_895A36C4_C501_11D3_9810_00A0C9DF29C4_.wvu.PrintArea" localSheetId="0" hidden="1">#REF!</definedName>
    <definedName name="Z_895A36C4_C501_11D3_9810_00A0C9DF29C4_.wvu.PrintArea" hidden="1">#REF!</definedName>
    <definedName name="Z_895A36C5_C501_11D3_9810_00A0C9DF29C4_.wvu.PrintArea" localSheetId="0" hidden="1">#REF!</definedName>
    <definedName name="Z_895A36C5_C501_11D3_9810_00A0C9DF29C4_.wvu.PrintArea" hidden="1">#REF!</definedName>
    <definedName name="Z_895A36C7_C501_11D3_9810_00A0C9DF29C4_.wvu.PrintArea" localSheetId="0" hidden="1">#REF!</definedName>
    <definedName name="Z_895A36C7_C501_11D3_9810_00A0C9DF29C4_.wvu.PrintArea" hidden="1">#REF!</definedName>
    <definedName name="Z_895A36C8_C501_11D3_9810_00A0C9DF29C4_.wvu.PrintArea" localSheetId="0" hidden="1">#REF!</definedName>
    <definedName name="Z_895A36C8_C501_11D3_9810_00A0C9DF29C4_.wvu.PrintArea" hidden="1">#REF!</definedName>
    <definedName name="Z_895A36C9_C501_11D3_9810_00A0C9DF29C4_.wvu.PrintArea" localSheetId="0" hidden="1">#REF!</definedName>
    <definedName name="Z_895A36C9_C501_11D3_9810_00A0C9DF29C4_.wvu.PrintArea" hidden="1">#REF!</definedName>
    <definedName name="Z_895A36CA_C501_11D3_9810_00A0C9DF29C4_.wvu.PrintArea" localSheetId="0" hidden="1">#REF!</definedName>
    <definedName name="Z_895A36CA_C501_11D3_9810_00A0C9DF29C4_.wvu.PrintArea" hidden="1">#REF!</definedName>
    <definedName name="Z_895A36CC_C501_11D3_9810_00A0C9DF29C4_.wvu.PrintArea" localSheetId="0" hidden="1">#REF!</definedName>
    <definedName name="Z_895A36CC_C501_11D3_9810_00A0C9DF29C4_.wvu.PrintArea" hidden="1">#REF!</definedName>
    <definedName name="Z_895A36CD_C501_11D3_9810_00A0C9DF29C4_.wvu.PrintArea" localSheetId="0" hidden="1">#REF!</definedName>
    <definedName name="Z_895A36CD_C501_11D3_9810_00A0C9DF29C4_.wvu.PrintArea" hidden="1">#REF!</definedName>
    <definedName name="Z_8EBA90B0_77F8_11D3_9805_00A0C9DF29C4_.wvu.PrintArea" localSheetId="0" hidden="1">#REF!</definedName>
    <definedName name="Z_8EBA90B0_77F8_11D3_9805_00A0C9DF29C4_.wvu.PrintArea" hidden="1">#REF!</definedName>
    <definedName name="Z_8EBA90B1_77F8_11D3_9805_00A0C9DF29C4_.wvu.PrintArea" localSheetId="0" hidden="1">#REF!</definedName>
    <definedName name="Z_8EBA90B1_77F8_11D3_9805_00A0C9DF29C4_.wvu.PrintArea" hidden="1">#REF!</definedName>
    <definedName name="Z_8EBA90B3_77F8_11D3_9805_00A0C9DF29C4_.wvu.PrintArea" localSheetId="0" hidden="1">#REF!</definedName>
    <definedName name="Z_8EBA90B3_77F8_11D3_9805_00A0C9DF29C4_.wvu.PrintArea" hidden="1">#REF!</definedName>
    <definedName name="Z_8EBA90B4_77F8_11D3_9805_00A0C9DF29C4_.wvu.PrintArea" localSheetId="0" hidden="1">#REF!</definedName>
    <definedName name="Z_8EBA90B4_77F8_11D3_9805_00A0C9DF29C4_.wvu.PrintArea" hidden="1">#REF!</definedName>
    <definedName name="Z_8EBA90B5_77F8_11D3_9805_00A0C9DF29C4_.wvu.PrintArea" localSheetId="0" hidden="1">#REF!</definedName>
    <definedName name="Z_8EBA90B5_77F8_11D3_9805_00A0C9DF29C4_.wvu.PrintArea" hidden="1">#REF!</definedName>
    <definedName name="Z_8EBA90B6_77F8_11D3_9805_00A0C9DF29C4_.wvu.PrintArea" localSheetId="0" hidden="1">#REF!</definedName>
    <definedName name="Z_8EBA90B6_77F8_11D3_9805_00A0C9DF29C4_.wvu.PrintArea" hidden="1">#REF!</definedName>
    <definedName name="Z_8EBA90B8_77F8_11D3_9805_00A0C9DF29C4_.wvu.PrintArea" localSheetId="0" hidden="1">#REF!</definedName>
    <definedName name="Z_8EBA90B8_77F8_11D3_9805_00A0C9DF29C4_.wvu.PrintArea" hidden="1">#REF!</definedName>
    <definedName name="Z_8EBA90B9_77F8_11D3_9805_00A0C9DF29C4_.wvu.PrintArea" localSheetId="0" hidden="1">#REF!</definedName>
    <definedName name="Z_8EBA90B9_77F8_11D3_9805_00A0C9DF29C4_.wvu.PrintArea" hidden="1">#REF!</definedName>
    <definedName name="Z_8EBA90BA_77F8_11D3_9805_00A0C9DF29C4_.wvu.PrintArea" localSheetId="0" hidden="1">#REF!</definedName>
    <definedName name="Z_8EBA90BA_77F8_11D3_9805_00A0C9DF29C4_.wvu.PrintArea" hidden="1">#REF!</definedName>
    <definedName name="Z_8EBA90BB_77F8_11D3_9805_00A0C9DF29C4_.wvu.PrintArea" localSheetId="0" hidden="1">#REF!</definedName>
    <definedName name="Z_8EBA90BB_77F8_11D3_9805_00A0C9DF29C4_.wvu.PrintArea" hidden="1">#REF!</definedName>
    <definedName name="Z_8EBA90BD_77F8_11D3_9805_00A0C9DF29C4_.wvu.PrintArea" localSheetId="0" hidden="1">#REF!</definedName>
    <definedName name="Z_8EBA90BD_77F8_11D3_9805_00A0C9DF29C4_.wvu.PrintArea" hidden="1">#REF!</definedName>
    <definedName name="Z_8EBA90BE_77F8_11D3_9805_00A0C9DF29C4_.wvu.PrintArea" localSheetId="0" hidden="1">#REF!</definedName>
    <definedName name="Z_8EBA90BE_77F8_11D3_9805_00A0C9DF29C4_.wvu.PrintArea" hidden="1">#REF!</definedName>
    <definedName name="Z_8EBA90C0_77F8_11D3_9805_00A0C9DF29C4_.wvu.PrintArea" localSheetId="0" hidden="1">#REF!</definedName>
    <definedName name="Z_8EBA90C0_77F8_11D3_9805_00A0C9DF29C4_.wvu.PrintArea" hidden="1">#REF!</definedName>
    <definedName name="Z_8EBA90C1_77F8_11D3_9805_00A0C9DF29C4_.wvu.PrintArea" localSheetId="0" hidden="1">#REF!</definedName>
    <definedName name="Z_8EBA90C1_77F8_11D3_9805_00A0C9DF29C4_.wvu.PrintArea" hidden="1">#REF!</definedName>
    <definedName name="Z_8EBA90C3_77F8_11D3_9805_00A0C9DF29C4_.wvu.PrintArea" localSheetId="0" hidden="1">#REF!</definedName>
    <definedName name="Z_8EBA90C3_77F8_11D3_9805_00A0C9DF29C4_.wvu.PrintArea" hidden="1">#REF!</definedName>
    <definedName name="Z_8EBA90C4_77F8_11D3_9805_00A0C9DF29C4_.wvu.PrintArea" localSheetId="0" hidden="1">#REF!</definedName>
    <definedName name="Z_8EBA90C4_77F8_11D3_9805_00A0C9DF29C4_.wvu.PrintArea" hidden="1">#REF!</definedName>
    <definedName name="Z_8EBA90C5_77F8_11D3_9805_00A0C9DF29C4_.wvu.PrintArea" localSheetId="0" hidden="1">#REF!</definedName>
    <definedName name="Z_8EBA90C5_77F8_11D3_9805_00A0C9DF29C4_.wvu.PrintArea" hidden="1">#REF!</definedName>
    <definedName name="Z_8EBA90C6_77F8_11D3_9805_00A0C9DF29C4_.wvu.PrintArea" localSheetId="0" hidden="1">#REF!</definedName>
    <definedName name="Z_8EBA90C6_77F8_11D3_9805_00A0C9DF29C4_.wvu.PrintArea" hidden="1">#REF!</definedName>
    <definedName name="Z_8EBA90C8_77F8_11D3_9805_00A0C9DF29C4_.wvu.PrintArea" localSheetId="0" hidden="1">#REF!</definedName>
    <definedName name="Z_8EBA90C8_77F8_11D3_9805_00A0C9DF29C4_.wvu.PrintArea" hidden="1">#REF!</definedName>
    <definedName name="Z_8EBA90C9_77F8_11D3_9805_00A0C9DF29C4_.wvu.PrintArea" localSheetId="0" hidden="1">#REF!</definedName>
    <definedName name="Z_8EBA90C9_77F8_11D3_9805_00A0C9DF29C4_.wvu.PrintArea" hidden="1">#REF!</definedName>
    <definedName name="Z_8EBA90CA_77F8_11D3_9805_00A0C9DF29C4_.wvu.PrintArea" localSheetId="0" hidden="1">#REF!</definedName>
    <definedName name="Z_8EBA90CA_77F8_11D3_9805_00A0C9DF29C4_.wvu.PrintArea" hidden="1">#REF!</definedName>
    <definedName name="Z_8EBA90CB_77F8_11D3_9805_00A0C9DF29C4_.wvu.PrintArea" localSheetId="0" hidden="1">#REF!</definedName>
    <definedName name="Z_8EBA90CB_77F8_11D3_9805_00A0C9DF29C4_.wvu.PrintArea" hidden="1">#REF!</definedName>
    <definedName name="Z_8EBA90CD_77F8_11D3_9805_00A0C9DF29C4_.wvu.PrintArea" localSheetId="0" hidden="1">#REF!</definedName>
    <definedName name="Z_8EBA90CD_77F8_11D3_9805_00A0C9DF29C4_.wvu.PrintArea" hidden="1">#REF!</definedName>
    <definedName name="Z_8EBA90CE_77F8_11D3_9805_00A0C9DF29C4_.wvu.PrintArea" localSheetId="0" hidden="1">#REF!</definedName>
    <definedName name="Z_8EBA90CE_77F8_11D3_9805_00A0C9DF29C4_.wvu.PrintArea" hidden="1">#REF!</definedName>
    <definedName name="Z_8FDBA68C_7273_11D3_9DAC_00A0C9DF29FD_.wvu.PrintArea" localSheetId="0" hidden="1">#REF!</definedName>
    <definedName name="Z_8FDBA68C_7273_11D3_9DAC_00A0C9DF29FD_.wvu.PrintArea" hidden="1">#REF!</definedName>
    <definedName name="Z_8FDBA68D_7273_11D3_9DAC_00A0C9DF29FD_.wvu.PrintArea" localSheetId="0" hidden="1">#REF!</definedName>
    <definedName name="Z_8FDBA68D_7273_11D3_9DAC_00A0C9DF29FD_.wvu.PrintArea" hidden="1">#REF!</definedName>
    <definedName name="Z_8FDBA68F_7273_11D3_9DAC_00A0C9DF29FD_.wvu.PrintArea" localSheetId="0" hidden="1">#REF!</definedName>
    <definedName name="Z_8FDBA68F_7273_11D3_9DAC_00A0C9DF29FD_.wvu.PrintArea" hidden="1">#REF!</definedName>
    <definedName name="Z_8FDBA690_7273_11D3_9DAC_00A0C9DF29FD_.wvu.PrintArea" localSheetId="0" hidden="1">#REF!</definedName>
    <definedName name="Z_8FDBA690_7273_11D3_9DAC_00A0C9DF29FD_.wvu.PrintArea" hidden="1">#REF!</definedName>
    <definedName name="Z_8FDBA691_7273_11D3_9DAC_00A0C9DF29FD_.wvu.PrintArea" localSheetId="0" hidden="1">#REF!</definedName>
    <definedName name="Z_8FDBA691_7273_11D3_9DAC_00A0C9DF29FD_.wvu.PrintArea" hidden="1">#REF!</definedName>
    <definedName name="Z_8FDBA692_7273_11D3_9DAC_00A0C9DF29FD_.wvu.PrintArea" localSheetId="0" hidden="1">#REF!</definedName>
    <definedName name="Z_8FDBA692_7273_11D3_9DAC_00A0C9DF29FD_.wvu.PrintArea" hidden="1">#REF!</definedName>
    <definedName name="Z_8FDBA694_7273_11D3_9DAC_00A0C9DF29FD_.wvu.PrintArea" localSheetId="0" hidden="1">#REF!</definedName>
    <definedName name="Z_8FDBA694_7273_11D3_9DAC_00A0C9DF29FD_.wvu.PrintArea" hidden="1">#REF!</definedName>
    <definedName name="Z_8FDBA695_7273_11D3_9DAC_00A0C9DF29FD_.wvu.PrintArea" localSheetId="0" hidden="1">#REF!</definedName>
    <definedName name="Z_8FDBA695_7273_11D3_9DAC_00A0C9DF29FD_.wvu.PrintArea" hidden="1">#REF!</definedName>
    <definedName name="Z_8FDBA696_7273_11D3_9DAC_00A0C9DF29FD_.wvu.PrintArea" localSheetId="0" hidden="1">#REF!</definedName>
    <definedName name="Z_8FDBA696_7273_11D3_9DAC_00A0C9DF29FD_.wvu.PrintArea" hidden="1">#REF!</definedName>
    <definedName name="Z_8FDBA697_7273_11D3_9DAC_00A0C9DF29FD_.wvu.PrintArea" localSheetId="0" hidden="1">#REF!</definedName>
    <definedName name="Z_8FDBA697_7273_11D3_9DAC_00A0C9DF29FD_.wvu.PrintArea" hidden="1">#REF!</definedName>
    <definedName name="Z_8FDBA699_7273_11D3_9DAC_00A0C9DF29FD_.wvu.PrintArea" localSheetId="0" hidden="1">#REF!</definedName>
    <definedName name="Z_8FDBA699_7273_11D3_9DAC_00A0C9DF29FD_.wvu.PrintArea" hidden="1">#REF!</definedName>
    <definedName name="Z_8FDBA69A_7273_11D3_9DAC_00A0C9DF29FD_.wvu.PrintArea" localSheetId="0" hidden="1">#REF!</definedName>
    <definedName name="Z_8FDBA69A_7273_11D3_9DAC_00A0C9DF29FD_.wvu.PrintArea" hidden="1">#REF!</definedName>
    <definedName name="Z_8FDBA69C_7273_11D3_9DAC_00A0C9DF29FD_.wvu.PrintArea" localSheetId="0" hidden="1">#REF!</definedName>
    <definedName name="Z_8FDBA69C_7273_11D3_9DAC_00A0C9DF29FD_.wvu.PrintArea" hidden="1">#REF!</definedName>
    <definedName name="Z_8FDBA69D_7273_11D3_9DAC_00A0C9DF29FD_.wvu.PrintArea" localSheetId="0" hidden="1">#REF!</definedName>
    <definedName name="Z_8FDBA69D_7273_11D3_9DAC_00A0C9DF29FD_.wvu.PrintArea" hidden="1">#REF!</definedName>
    <definedName name="Z_8FDBA69F_7273_11D3_9DAC_00A0C9DF29FD_.wvu.PrintArea" localSheetId="0" hidden="1">#REF!</definedName>
    <definedName name="Z_8FDBA69F_7273_11D3_9DAC_00A0C9DF29FD_.wvu.PrintArea" hidden="1">#REF!</definedName>
    <definedName name="Z_8FDBA6A0_7273_11D3_9DAC_00A0C9DF29FD_.wvu.PrintArea" localSheetId="0" hidden="1">#REF!</definedName>
    <definedName name="Z_8FDBA6A0_7273_11D3_9DAC_00A0C9DF29FD_.wvu.PrintArea" hidden="1">#REF!</definedName>
    <definedName name="Z_8FDBA6A1_7273_11D3_9DAC_00A0C9DF29FD_.wvu.PrintArea" localSheetId="0" hidden="1">#REF!</definedName>
    <definedName name="Z_8FDBA6A1_7273_11D3_9DAC_00A0C9DF29FD_.wvu.PrintArea" hidden="1">#REF!</definedName>
    <definedName name="Z_8FDBA6A2_7273_11D3_9DAC_00A0C9DF29FD_.wvu.PrintArea" localSheetId="0" hidden="1">#REF!</definedName>
    <definedName name="Z_8FDBA6A2_7273_11D3_9DAC_00A0C9DF29FD_.wvu.PrintArea" hidden="1">#REF!</definedName>
    <definedName name="Z_8FDBA6A4_7273_11D3_9DAC_00A0C9DF29FD_.wvu.PrintArea" localSheetId="0" hidden="1">#REF!</definedName>
    <definedName name="Z_8FDBA6A4_7273_11D3_9DAC_00A0C9DF29FD_.wvu.PrintArea" hidden="1">#REF!</definedName>
    <definedName name="Z_8FDBA6A5_7273_11D3_9DAC_00A0C9DF29FD_.wvu.PrintArea" localSheetId="0" hidden="1">#REF!</definedName>
    <definedName name="Z_8FDBA6A5_7273_11D3_9DAC_00A0C9DF29FD_.wvu.PrintArea" hidden="1">#REF!</definedName>
    <definedName name="Z_8FDBA6A6_7273_11D3_9DAC_00A0C9DF29FD_.wvu.PrintArea" localSheetId="0" hidden="1">#REF!</definedName>
    <definedName name="Z_8FDBA6A6_7273_11D3_9DAC_00A0C9DF29FD_.wvu.PrintArea" hidden="1">#REF!</definedName>
    <definedName name="Z_8FDBA6A7_7273_11D3_9DAC_00A0C9DF29FD_.wvu.PrintArea" localSheetId="0" hidden="1">#REF!</definedName>
    <definedName name="Z_8FDBA6A7_7273_11D3_9DAC_00A0C9DF29FD_.wvu.PrintArea" hidden="1">#REF!</definedName>
    <definedName name="Z_8FDBA6A9_7273_11D3_9DAC_00A0C9DF29FD_.wvu.PrintArea" localSheetId="0" hidden="1">#REF!</definedName>
    <definedName name="Z_8FDBA6A9_7273_11D3_9DAC_00A0C9DF29FD_.wvu.PrintArea" hidden="1">#REF!</definedName>
    <definedName name="Z_8FDBA6AA_7273_11D3_9DAC_00A0C9DF29FD_.wvu.PrintArea" localSheetId="0" hidden="1">#REF!</definedName>
    <definedName name="Z_8FDBA6AA_7273_11D3_9DAC_00A0C9DF29FD_.wvu.PrintArea" hidden="1">#REF!</definedName>
    <definedName name="Z_9A6F73DA_66AB_11D3_857C_00A0C9DF1035_.wvu.PrintArea" localSheetId="0" hidden="1">#REF!</definedName>
    <definedName name="Z_9A6F73DA_66AB_11D3_857C_00A0C9DF1035_.wvu.PrintArea" hidden="1">#REF!</definedName>
    <definedName name="Z_9A6F73DB_66AB_11D3_857C_00A0C9DF1035_.wvu.PrintArea" localSheetId="0" hidden="1">#REF!</definedName>
    <definedName name="Z_9A6F73DB_66AB_11D3_857C_00A0C9DF1035_.wvu.PrintArea" hidden="1">#REF!</definedName>
    <definedName name="Z_9A6F73DD_66AB_11D3_857C_00A0C9DF1035_.wvu.PrintArea" localSheetId="0" hidden="1">#REF!</definedName>
    <definedName name="Z_9A6F73DD_66AB_11D3_857C_00A0C9DF1035_.wvu.PrintArea" hidden="1">#REF!</definedName>
    <definedName name="Z_9A6F73DE_66AB_11D3_857C_00A0C9DF1035_.wvu.PrintArea" localSheetId="0" hidden="1">#REF!</definedName>
    <definedName name="Z_9A6F73DE_66AB_11D3_857C_00A0C9DF1035_.wvu.PrintArea" hidden="1">#REF!</definedName>
    <definedName name="Z_9A6F73DF_66AB_11D3_857C_00A0C9DF1035_.wvu.PrintArea" localSheetId="0" hidden="1">#REF!</definedName>
    <definedName name="Z_9A6F73DF_66AB_11D3_857C_00A0C9DF1035_.wvu.PrintArea" hidden="1">#REF!</definedName>
    <definedName name="Z_9A6F73E0_66AB_11D3_857C_00A0C9DF1035_.wvu.PrintArea" localSheetId="0" hidden="1">#REF!</definedName>
    <definedName name="Z_9A6F73E0_66AB_11D3_857C_00A0C9DF1035_.wvu.PrintArea" hidden="1">#REF!</definedName>
    <definedName name="Z_9A6F73E2_66AB_11D3_857C_00A0C9DF1035_.wvu.PrintArea" localSheetId="0" hidden="1">#REF!</definedName>
    <definedName name="Z_9A6F73E2_66AB_11D3_857C_00A0C9DF1035_.wvu.PrintArea" hidden="1">#REF!</definedName>
    <definedName name="Z_9A6F73E3_66AB_11D3_857C_00A0C9DF1035_.wvu.PrintArea" localSheetId="0" hidden="1">#REF!</definedName>
    <definedName name="Z_9A6F73E3_66AB_11D3_857C_00A0C9DF1035_.wvu.PrintArea" hidden="1">#REF!</definedName>
    <definedName name="Z_9A6F73E4_66AB_11D3_857C_00A0C9DF1035_.wvu.PrintArea" localSheetId="0" hidden="1">#REF!</definedName>
    <definedName name="Z_9A6F73E4_66AB_11D3_857C_00A0C9DF1035_.wvu.PrintArea" hidden="1">#REF!</definedName>
    <definedName name="Z_9A6F73E5_66AB_11D3_857C_00A0C9DF1035_.wvu.PrintArea" localSheetId="0" hidden="1">#REF!</definedName>
    <definedName name="Z_9A6F73E5_66AB_11D3_857C_00A0C9DF1035_.wvu.PrintArea" hidden="1">#REF!</definedName>
    <definedName name="Z_9A6F73E7_66AB_11D3_857C_00A0C9DF1035_.wvu.PrintArea" localSheetId="0" hidden="1">#REF!</definedName>
    <definedName name="Z_9A6F73E7_66AB_11D3_857C_00A0C9DF1035_.wvu.PrintArea" hidden="1">#REF!</definedName>
    <definedName name="Z_9A6F73E8_66AB_11D3_857C_00A0C9DF1035_.wvu.PrintArea" localSheetId="0" hidden="1">#REF!</definedName>
    <definedName name="Z_9A6F73E8_66AB_11D3_857C_00A0C9DF1035_.wvu.PrintArea" hidden="1">#REF!</definedName>
    <definedName name="Z_9A6F73EA_66AB_11D3_857C_00A0C9DF1035_.wvu.PrintArea" localSheetId="0" hidden="1">#REF!</definedName>
    <definedName name="Z_9A6F73EA_66AB_11D3_857C_00A0C9DF1035_.wvu.PrintArea" hidden="1">#REF!</definedName>
    <definedName name="Z_9A6F73EB_66AB_11D3_857C_00A0C9DF1035_.wvu.PrintArea" localSheetId="0" hidden="1">#REF!</definedName>
    <definedName name="Z_9A6F73EB_66AB_11D3_857C_00A0C9DF1035_.wvu.PrintArea" hidden="1">#REF!</definedName>
    <definedName name="Z_9A6F73ED_66AB_11D3_857C_00A0C9DF1035_.wvu.PrintArea" localSheetId="0" hidden="1">#REF!</definedName>
    <definedName name="Z_9A6F73ED_66AB_11D3_857C_00A0C9DF1035_.wvu.PrintArea" hidden="1">#REF!</definedName>
    <definedName name="Z_9A6F73EE_66AB_11D3_857C_00A0C9DF1035_.wvu.PrintArea" localSheetId="0" hidden="1">#REF!</definedName>
    <definedName name="Z_9A6F73EE_66AB_11D3_857C_00A0C9DF1035_.wvu.PrintArea" hidden="1">#REF!</definedName>
    <definedName name="Z_9A6F73EF_66AB_11D3_857C_00A0C9DF1035_.wvu.PrintArea" localSheetId="0" hidden="1">#REF!</definedName>
    <definedName name="Z_9A6F73EF_66AB_11D3_857C_00A0C9DF1035_.wvu.PrintArea" hidden="1">#REF!</definedName>
    <definedName name="Z_9A6F73F0_66AB_11D3_857C_00A0C9DF1035_.wvu.PrintArea" localSheetId="0" hidden="1">#REF!</definedName>
    <definedName name="Z_9A6F73F0_66AB_11D3_857C_00A0C9DF1035_.wvu.PrintArea" hidden="1">#REF!</definedName>
    <definedName name="Z_9A6F73F2_66AB_11D3_857C_00A0C9DF1035_.wvu.PrintArea" localSheetId="0" hidden="1">#REF!</definedName>
    <definedName name="Z_9A6F73F2_66AB_11D3_857C_00A0C9DF1035_.wvu.PrintArea" hidden="1">#REF!</definedName>
    <definedName name="Z_9A6F73F3_66AB_11D3_857C_00A0C9DF1035_.wvu.PrintArea" localSheetId="0" hidden="1">#REF!</definedName>
    <definedName name="Z_9A6F73F3_66AB_11D3_857C_00A0C9DF1035_.wvu.PrintArea" hidden="1">#REF!</definedName>
    <definedName name="Z_9A6F73F4_66AB_11D3_857C_00A0C9DF1035_.wvu.PrintArea" localSheetId="0" hidden="1">#REF!</definedName>
    <definedName name="Z_9A6F73F4_66AB_11D3_857C_00A0C9DF1035_.wvu.PrintArea" hidden="1">#REF!</definedName>
    <definedName name="Z_9A6F73F5_66AB_11D3_857C_00A0C9DF1035_.wvu.PrintArea" localSheetId="0" hidden="1">#REF!</definedName>
    <definedName name="Z_9A6F73F5_66AB_11D3_857C_00A0C9DF1035_.wvu.PrintArea" hidden="1">#REF!</definedName>
    <definedName name="Z_9A6F73F7_66AB_11D3_857C_00A0C9DF1035_.wvu.PrintArea" localSheetId="0" hidden="1">#REF!</definedName>
    <definedName name="Z_9A6F73F7_66AB_11D3_857C_00A0C9DF1035_.wvu.PrintArea" hidden="1">#REF!</definedName>
    <definedName name="Z_9A6F73F8_66AB_11D3_857C_00A0C9DF1035_.wvu.PrintArea" localSheetId="0" hidden="1">#REF!</definedName>
    <definedName name="Z_9A6F73F8_66AB_11D3_857C_00A0C9DF1035_.wvu.PrintArea" hidden="1">#REF!</definedName>
    <definedName name="Z_9F520CC2_86F7_11D3_9808_00A0C9DF29C4_.wvu.PrintArea" localSheetId="0" hidden="1">#REF!</definedName>
    <definedName name="Z_9F520CC2_86F7_11D3_9808_00A0C9DF29C4_.wvu.PrintArea" hidden="1">#REF!</definedName>
    <definedName name="Z_9F520CC3_86F7_11D3_9808_00A0C9DF29C4_.wvu.PrintArea" localSheetId="0" hidden="1">#REF!</definedName>
    <definedName name="Z_9F520CC3_86F7_11D3_9808_00A0C9DF29C4_.wvu.PrintArea" hidden="1">#REF!</definedName>
    <definedName name="Z_9F520CC5_86F7_11D3_9808_00A0C9DF29C4_.wvu.PrintArea" localSheetId="0" hidden="1">#REF!</definedName>
    <definedName name="Z_9F520CC5_86F7_11D3_9808_00A0C9DF29C4_.wvu.PrintArea" hidden="1">#REF!</definedName>
    <definedName name="Z_9F520CC6_86F7_11D3_9808_00A0C9DF29C4_.wvu.PrintArea" localSheetId="0" hidden="1">#REF!</definedName>
    <definedName name="Z_9F520CC6_86F7_11D3_9808_00A0C9DF29C4_.wvu.PrintArea" hidden="1">#REF!</definedName>
    <definedName name="Z_9F520CC7_86F7_11D3_9808_00A0C9DF29C4_.wvu.PrintArea" localSheetId="0" hidden="1">#REF!</definedName>
    <definedName name="Z_9F520CC7_86F7_11D3_9808_00A0C9DF29C4_.wvu.PrintArea" hidden="1">#REF!</definedName>
    <definedName name="Z_9F520CC8_86F7_11D3_9808_00A0C9DF29C4_.wvu.PrintArea" localSheetId="0" hidden="1">#REF!</definedName>
    <definedName name="Z_9F520CC8_86F7_11D3_9808_00A0C9DF29C4_.wvu.PrintArea" hidden="1">#REF!</definedName>
    <definedName name="Z_9F520CCA_86F7_11D3_9808_00A0C9DF29C4_.wvu.PrintArea" localSheetId="0" hidden="1">#REF!</definedName>
    <definedName name="Z_9F520CCA_86F7_11D3_9808_00A0C9DF29C4_.wvu.PrintArea" hidden="1">#REF!</definedName>
    <definedName name="Z_9F520CCB_86F7_11D3_9808_00A0C9DF29C4_.wvu.PrintArea" localSheetId="0" hidden="1">#REF!</definedName>
    <definedName name="Z_9F520CCB_86F7_11D3_9808_00A0C9DF29C4_.wvu.PrintArea" hidden="1">#REF!</definedName>
    <definedName name="Z_9F520CCC_86F7_11D3_9808_00A0C9DF29C4_.wvu.PrintArea" localSheetId="0" hidden="1">#REF!</definedName>
    <definedName name="Z_9F520CCC_86F7_11D3_9808_00A0C9DF29C4_.wvu.PrintArea" hidden="1">#REF!</definedName>
    <definedName name="Z_9F520CCD_86F7_11D3_9808_00A0C9DF29C4_.wvu.PrintArea" localSheetId="0" hidden="1">#REF!</definedName>
    <definedName name="Z_9F520CCD_86F7_11D3_9808_00A0C9DF29C4_.wvu.PrintArea" hidden="1">#REF!</definedName>
    <definedName name="Z_9F520CCF_86F7_11D3_9808_00A0C9DF29C4_.wvu.PrintArea" localSheetId="0" hidden="1">#REF!</definedName>
    <definedName name="Z_9F520CCF_86F7_11D3_9808_00A0C9DF29C4_.wvu.PrintArea" hidden="1">#REF!</definedName>
    <definedName name="Z_9F520CD0_86F7_11D3_9808_00A0C9DF29C4_.wvu.PrintArea" localSheetId="0" hidden="1">#REF!</definedName>
    <definedName name="Z_9F520CD0_86F7_11D3_9808_00A0C9DF29C4_.wvu.PrintArea" hidden="1">#REF!</definedName>
    <definedName name="Z_9F520CD2_86F7_11D3_9808_00A0C9DF29C4_.wvu.PrintArea" localSheetId="0" hidden="1">#REF!</definedName>
    <definedName name="Z_9F520CD2_86F7_11D3_9808_00A0C9DF29C4_.wvu.PrintArea" hidden="1">#REF!</definedName>
    <definedName name="Z_9F520CD3_86F7_11D3_9808_00A0C9DF29C4_.wvu.PrintArea" localSheetId="0" hidden="1">#REF!</definedName>
    <definedName name="Z_9F520CD3_86F7_11D3_9808_00A0C9DF29C4_.wvu.PrintArea" hidden="1">#REF!</definedName>
    <definedName name="Z_9F520CD5_86F7_11D3_9808_00A0C9DF29C4_.wvu.PrintArea" localSheetId="0" hidden="1">#REF!</definedName>
    <definedName name="Z_9F520CD5_86F7_11D3_9808_00A0C9DF29C4_.wvu.PrintArea" hidden="1">#REF!</definedName>
    <definedName name="Z_9F520CD6_86F7_11D3_9808_00A0C9DF29C4_.wvu.PrintArea" localSheetId="0" hidden="1">#REF!</definedName>
    <definedName name="Z_9F520CD6_86F7_11D3_9808_00A0C9DF29C4_.wvu.PrintArea" hidden="1">#REF!</definedName>
    <definedName name="Z_9F520CD7_86F7_11D3_9808_00A0C9DF29C4_.wvu.PrintArea" localSheetId="0" hidden="1">#REF!</definedName>
    <definedName name="Z_9F520CD7_86F7_11D3_9808_00A0C9DF29C4_.wvu.PrintArea" hidden="1">#REF!</definedName>
    <definedName name="Z_9F520CD8_86F7_11D3_9808_00A0C9DF29C4_.wvu.PrintArea" localSheetId="0" hidden="1">#REF!</definedName>
    <definedName name="Z_9F520CD8_86F7_11D3_9808_00A0C9DF29C4_.wvu.PrintArea" hidden="1">#REF!</definedName>
    <definedName name="Z_9F520CDA_86F7_11D3_9808_00A0C9DF29C4_.wvu.PrintArea" localSheetId="0" hidden="1">#REF!</definedName>
    <definedName name="Z_9F520CDA_86F7_11D3_9808_00A0C9DF29C4_.wvu.PrintArea" hidden="1">#REF!</definedName>
    <definedName name="Z_9F520CDB_86F7_11D3_9808_00A0C9DF29C4_.wvu.PrintArea" localSheetId="0" hidden="1">#REF!</definedName>
    <definedName name="Z_9F520CDB_86F7_11D3_9808_00A0C9DF29C4_.wvu.PrintArea" hidden="1">#REF!</definedName>
    <definedName name="Z_9F520CDC_86F7_11D3_9808_00A0C9DF29C4_.wvu.PrintArea" localSheetId="0" hidden="1">#REF!</definedName>
    <definedName name="Z_9F520CDC_86F7_11D3_9808_00A0C9DF29C4_.wvu.PrintArea" hidden="1">#REF!</definedName>
    <definedName name="Z_9F520CDD_86F7_11D3_9808_00A0C9DF29C4_.wvu.PrintArea" localSheetId="0" hidden="1">#REF!</definedName>
    <definedName name="Z_9F520CDD_86F7_11D3_9808_00A0C9DF29C4_.wvu.PrintArea" hidden="1">#REF!</definedName>
    <definedName name="Z_9F520CDF_86F7_11D3_9808_00A0C9DF29C4_.wvu.PrintArea" localSheetId="0" hidden="1">#REF!</definedName>
    <definedName name="Z_9F520CDF_86F7_11D3_9808_00A0C9DF29C4_.wvu.PrintArea" hidden="1">#REF!</definedName>
    <definedName name="Z_9F520CE0_86F7_11D3_9808_00A0C9DF29C4_.wvu.PrintArea" localSheetId="0" hidden="1">#REF!</definedName>
    <definedName name="Z_9F520CE0_86F7_11D3_9808_00A0C9DF29C4_.wvu.PrintArea" hidden="1">#REF!</definedName>
    <definedName name="Z_A1F52E4A_03D7_11D3_88AD_0080C84A5D47_.wvu.PrintArea" localSheetId="0" hidden="1">#REF!</definedName>
    <definedName name="Z_A1F52E4A_03D7_11D3_88AD_0080C84A5D47_.wvu.PrintArea" hidden="1">#REF!</definedName>
    <definedName name="Z_A1F52E4C_03D7_11D3_88AD_0080C84A5D47_.wvu.PrintArea" localSheetId="0" hidden="1">#REF!</definedName>
    <definedName name="Z_A1F52E4C_03D7_11D3_88AD_0080C84A5D47_.wvu.PrintArea" hidden="1">#REF!</definedName>
    <definedName name="Z_A1F52E4D_03D7_11D3_88AD_0080C84A5D47_.wvu.PrintArea" localSheetId="0" hidden="1">#REF!</definedName>
    <definedName name="Z_A1F52E4D_03D7_11D3_88AD_0080C84A5D47_.wvu.PrintArea" hidden="1">#REF!</definedName>
    <definedName name="Z_A1F52E4E_03D7_11D3_88AD_0080C84A5D47_.wvu.PrintArea" localSheetId="0" hidden="1">#REF!</definedName>
    <definedName name="Z_A1F52E4E_03D7_11D3_88AD_0080C84A5D47_.wvu.PrintArea" hidden="1">#REF!</definedName>
    <definedName name="Z_A1F52E50_03D7_11D3_88AD_0080C84A5D47_.wvu.PrintArea" localSheetId="0" hidden="1">#REF!</definedName>
    <definedName name="Z_A1F52E50_03D7_11D3_88AD_0080C84A5D47_.wvu.PrintArea" hidden="1">#REF!</definedName>
    <definedName name="Z_A1F52E51_03D7_11D3_88AD_0080C84A5D47_.wvu.PrintArea" localSheetId="0" hidden="1">#REF!</definedName>
    <definedName name="Z_A1F52E51_03D7_11D3_88AD_0080C84A5D47_.wvu.PrintArea" hidden="1">#REF!</definedName>
    <definedName name="Z_A1F52E52_03D7_11D3_88AD_0080C84A5D47_.wvu.PrintArea" localSheetId="0" hidden="1">#REF!</definedName>
    <definedName name="Z_A1F52E52_03D7_11D3_88AD_0080C84A5D47_.wvu.PrintArea" hidden="1">#REF!</definedName>
    <definedName name="Z_A1F52E54_03D7_11D3_88AD_0080C84A5D47_.wvu.PrintArea" localSheetId="0" hidden="1">#REF!</definedName>
    <definedName name="Z_A1F52E54_03D7_11D3_88AD_0080C84A5D47_.wvu.PrintArea" hidden="1">#REF!</definedName>
    <definedName name="Z_A1F52E55_03D7_11D3_88AD_0080C84A5D47_.wvu.PrintArea" localSheetId="0" hidden="1">#REF!</definedName>
    <definedName name="Z_A1F52E55_03D7_11D3_88AD_0080C84A5D47_.wvu.PrintArea" hidden="1">#REF!</definedName>
    <definedName name="Z_A1F52E57_03D7_11D3_88AD_0080C84A5D47_.wvu.PrintArea" localSheetId="0" hidden="1">#REF!</definedName>
    <definedName name="Z_A1F52E57_03D7_11D3_88AD_0080C84A5D47_.wvu.PrintArea" hidden="1">#REF!</definedName>
    <definedName name="Z_A1F52E59_03D7_11D3_88AD_0080C84A5D47_.wvu.PrintArea" localSheetId="0" hidden="1">#REF!</definedName>
    <definedName name="Z_A1F52E59_03D7_11D3_88AD_0080C84A5D47_.wvu.PrintArea" hidden="1">#REF!</definedName>
    <definedName name="Z_A1F52E5A_03D7_11D3_88AD_0080C84A5D47_.wvu.PrintArea" localSheetId="0" hidden="1">#REF!</definedName>
    <definedName name="Z_A1F52E5A_03D7_11D3_88AD_0080C84A5D47_.wvu.PrintArea" hidden="1">#REF!</definedName>
    <definedName name="Z_A1F52E5B_03D7_11D3_88AD_0080C84A5D47_.wvu.PrintArea" localSheetId="0" hidden="1">#REF!</definedName>
    <definedName name="Z_A1F52E5B_03D7_11D3_88AD_0080C84A5D47_.wvu.PrintArea" hidden="1">#REF!</definedName>
    <definedName name="Z_A1F52E5D_03D7_11D3_88AD_0080C84A5D47_.wvu.PrintArea" localSheetId="0" hidden="1">#REF!</definedName>
    <definedName name="Z_A1F52E5D_03D7_11D3_88AD_0080C84A5D47_.wvu.PrintArea" hidden="1">#REF!</definedName>
    <definedName name="Z_A1F52E5E_03D7_11D3_88AD_0080C84A5D47_.wvu.PrintArea" localSheetId="0" hidden="1">#REF!</definedName>
    <definedName name="Z_A1F52E5E_03D7_11D3_88AD_0080C84A5D47_.wvu.PrintArea" hidden="1">#REF!</definedName>
    <definedName name="Z_A1F52E5F_03D7_11D3_88AD_0080C84A5D47_.wvu.PrintArea" localSheetId="0" hidden="1">#REF!</definedName>
    <definedName name="Z_A1F52E5F_03D7_11D3_88AD_0080C84A5D47_.wvu.PrintArea" hidden="1">#REF!</definedName>
    <definedName name="Z_A1F52E61_03D7_11D3_88AD_0080C84A5D47_.wvu.PrintArea" localSheetId="0" hidden="1">#REF!</definedName>
    <definedName name="Z_A1F52E61_03D7_11D3_88AD_0080C84A5D47_.wvu.PrintArea" hidden="1">#REF!</definedName>
    <definedName name="Z_A1F52E62_03D7_11D3_88AD_0080C84A5D47_.wvu.PrintArea" localSheetId="0" hidden="1">#REF!</definedName>
    <definedName name="Z_A1F52E62_03D7_11D3_88AD_0080C84A5D47_.wvu.PrintArea" hidden="1">#REF!</definedName>
    <definedName name="Z_AF0B9184_56F4_11D3_97FE_00A0C9DF29C4_.wvu.PrintArea" localSheetId="0" hidden="1">#REF!</definedName>
    <definedName name="Z_AF0B9184_56F4_11D3_97FE_00A0C9DF29C4_.wvu.PrintArea" hidden="1">#REF!</definedName>
    <definedName name="Z_AF0B9185_56F4_11D3_97FE_00A0C9DF29C4_.wvu.PrintArea" localSheetId="0" hidden="1">#REF!</definedName>
    <definedName name="Z_AF0B9185_56F4_11D3_97FE_00A0C9DF29C4_.wvu.PrintArea" hidden="1">#REF!</definedName>
    <definedName name="Z_AF0B9187_56F4_11D3_97FE_00A0C9DF29C4_.wvu.PrintArea" localSheetId="0" hidden="1">#REF!</definedName>
    <definedName name="Z_AF0B9187_56F4_11D3_97FE_00A0C9DF29C4_.wvu.PrintArea" hidden="1">#REF!</definedName>
    <definedName name="Z_AF0B9188_56F4_11D3_97FE_00A0C9DF29C4_.wvu.PrintArea" localSheetId="0" hidden="1">#REF!</definedName>
    <definedName name="Z_AF0B9188_56F4_11D3_97FE_00A0C9DF29C4_.wvu.PrintArea" hidden="1">#REF!</definedName>
    <definedName name="Z_AF0B9189_56F4_11D3_97FE_00A0C9DF29C4_.wvu.PrintArea" localSheetId="0" hidden="1">#REF!</definedName>
    <definedName name="Z_AF0B9189_56F4_11D3_97FE_00A0C9DF29C4_.wvu.PrintArea" hidden="1">#REF!</definedName>
    <definedName name="Z_AF0B918A_56F4_11D3_97FE_00A0C9DF29C4_.wvu.PrintArea" localSheetId="0" hidden="1">#REF!</definedName>
    <definedName name="Z_AF0B918A_56F4_11D3_97FE_00A0C9DF29C4_.wvu.PrintArea" hidden="1">#REF!</definedName>
    <definedName name="Z_AF0B918C_56F4_11D3_97FE_00A0C9DF29C4_.wvu.PrintArea" localSheetId="0" hidden="1">#REF!</definedName>
    <definedName name="Z_AF0B918C_56F4_11D3_97FE_00A0C9DF29C4_.wvu.PrintArea" hidden="1">#REF!</definedName>
    <definedName name="Z_AF0B918D_56F4_11D3_97FE_00A0C9DF29C4_.wvu.PrintArea" localSheetId="0" hidden="1">#REF!</definedName>
    <definedName name="Z_AF0B918D_56F4_11D3_97FE_00A0C9DF29C4_.wvu.PrintArea" hidden="1">#REF!</definedName>
    <definedName name="Z_AF0B918E_56F4_11D3_97FE_00A0C9DF29C4_.wvu.PrintArea" localSheetId="0" hidden="1">#REF!</definedName>
    <definedName name="Z_AF0B918E_56F4_11D3_97FE_00A0C9DF29C4_.wvu.PrintArea" hidden="1">#REF!</definedName>
    <definedName name="Z_AF0B918F_56F4_11D3_97FE_00A0C9DF29C4_.wvu.PrintArea" localSheetId="0" hidden="1">#REF!</definedName>
    <definedName name="Z_AF0B918F_56F4_11D3_97FE_00A0C9DF29C4_.wvu.PrintArea" hidden="1">#REF!</definedName>
    <definedName name="Z_AF0B9191_56F4_11D3_97FE_00A0C9DF29C4_.wvu.PrintArea" localSheetId="0" hidden="1">#REF!</definedName>
    <definedName name="Z_AF0B9191_56F4_11D3_97FE_00A0C9DF29C4_.wvu.PrintArea" hidden="1">#REF!</definedName>
    <definedName name="Z_AF0B9192_56F4_11D3_97FE_00A0C9DF29C4_.wvu.PrintArea" localSheetId="0" hidden="1">#REF!</definedName>
    <definedName name="Z_AF0B9192_56F4_11D3_97FE_00A0C9DF29C4_.wvu.PrintArea" hidden="1">#REF!</definedName>
    <definedName name="Z_AF0B9194_56F4_11D3_97FE_00A0C9DF29C4_.wvu.PrintArea" localSheetId="0" hidden="1">#REF!</definedName>
    <definedName name="Z_AF0B9194_56F4_11D3_97FE_00A0C9DF29C4_.wvu.PrintArea" hidden="1">#REF!</definedName>
    <definedName name="Z_AF0B9195_56F4_11D3_97FE_00A0C9DF29C4_.wvu.PrintArea" localSheetId="0" hidden="1">#REF!</definedName>
    <definedName name="Z_AF0B9195_56F4_11D3_97FE_00A0C9DF29C4_.wvu.PrintArea" hidden="1">#REF!</definedName>
    <definedName name="Z_AF0B9197_56F4_11D3_97FE_00A0C9DF29C4_.wvu.PrintArea" localSheetId="0" hidden="1">#REF!</definedName>
    <definedName name="Z_AF0B9197_56F4_11D3_97FE_00A0C9DF29C4_.wvu.PrintArea" hidden="1">#REF!</definedName>
    <definedName name="Z_AF0B9198_56F4_11D3_97FE_00A0C9DF29C4_.wvu.PrintArea" localSheetId="0" hidden="1">#REF!</definedName>
    <definedName name="Z_AF0B9198_56F4_11D3_97FE_00A0C9DF29C4_.wvu.PrintArea" hidden="1">#REF!</definedName>
    <definedName name="Z_AF0B9199_56F4_11D3_97FE_00A0C9DF29C4_.wvu.PrintArea" localSheetId="0" hidden="1">#REF!</definedName>
    <definedName name="Z_AF0B9199_56F4_11D3_97FE_00A0C9DF29C4_.wvu.PrintArea" hidden="1">#REF!</definedName>
    <definedName name="Z_AF0B919A_56F4_11D3_97FE_00A0C9DF29C4_.wvu.PrintArea" localSheetId="0" hidden="1">#REF!</definedName>
    <definedName name="Z_AF0B919A_56F4_11D3_97FE_00A0C9DF29C4_.wvu.PrintArea" hidden="1">#REF!</definedName>
    <definedName name="Z_AF0B919C_56F4_11D3_97FE_00A0C9DF29C4_.wvu.PrintArea" localSheetId="0" hidden="1">#REF!</definedName>
    <definedName name="Z_AF0B919C_56F4_11D3_97FE_00A0C9DF29C4_.wvu.PrintArea" hidden="1">#REF!</definedName>
    <definedName name="Z_AF0B919D_56F4_11D3_97FE_00A0C9DF29C4_.wvu.PrintArea" localSheetId="0" hidden="1">#REF!</definedName>
    <definedName name="Z_AF0B919D_56F4_11D3_97FE_00A0C9DF29C4_.wvu.PrintArea" hidden="1">#REF!</definedName>
    <definedName name="Z_AF0B919E_56F4_11D3_97FE_00A0C9DF29C4_.wvu.PrintArea" localSheetId="0" hidden="1">#REF!</definedName>
    <definedName name="Z_AF0B919E_56F4_11D3_97FE_00A0C9DF29C4_.wvu.PrintArea" hidden="1">#REF!</definedName>
    <definedName name="Z_AF0B919F_56F4_11D3_97FE_00A0C9DF29C4_.wvu.PrintArea" localSheetId="0" hidden="1">#REF!</definedName>
    <definedName name="Z_AF0B919F_56F4_11D3_97FE_00A0C9DF29C4_.wvu.PrintArea" hidden="1">#REF!</definedName>
    <definedName name="Z_AF0B91A1_56F4_11D3_97FE_00A0C9DF29C4_.wvu.PrintArea" localSheetId="0" hidden="1">#REF!</definedName>
    <definedName name="Z_AF0B91A1_56F4_11D3_97FE_00A0C9DF29C4_.wvu.PrintArea" hidden="1">#REF!</definedName>
    <definedName name="Z_AF0B91A2_56F4_11D3_97FE_00A0C9DF29C4_.wvu.PrintArea" localSheetId="0" hidden="1">#REF!</definedName>
    <definedName name="Z_AF0B91A2_56F4_11D3_97FE_00A0C9DF29C4_.wvu.PrintArea" hidden="1">#REF!</definedName>
    <definedName name="Z_B7259815_225C_11D3_8571_00A0C9DF1035_.wvu.PrintArea" localSheetId="0" hidden="1">#REF!</definedName>
    <definedName name="Z_B7259815_225C_11D3_8571_00A0C9DF1035_.wvu.PrintArea" hidden="1">#REF!</definedName>
    <definedName name="Z_B7259816_225C_11D3_8571_00A0C9DF1035_.wvu.PrintArea" localSheetId="0" hidden="1">#REF!</definedName>
    <definedName name="Z_B7259816_225C_11D3_8571_00A0C9DF1035_.wvu.PrintArea" hidden="1">#REF!</definedName>
    <definedName name="Z_B7259818_225C_11D3_8571_00A0C9DF1035_.wvu.PrintArea" localSheetId="0" hidden="1">#REF!</definedName>
    <definedName name="Z_B7259818_225C_11D3_8571_00A0C9DF1035_.wvu.PrintArea" hidden="1">#REF!</definedName>
    <definedName name="Z_B7259819_225C_11D3_8571_00A0C9DF1035_.wvu.PrintArea" localSheetId="0" hidden="1">#REF!</definedName>
    <definedName name="Z_B7259819_225C_11D3_8571_00A0C9DF1035_.wvu.PrintArea" hidden="1">#REF!</definedName>
    <definedName name="Z_B725981A_225C_11D3_8571_00A0C9DF1035_.wvu.PrintArea" localSheetId="0" hidden="1">#REF!</definedName>
    <definedName name="Z_B725981A_225C_11D3_8571_00A0C9DF1035_.wvu.PrintArea" hidden="1">#REF!</definedName>
    <definedName name="Z_B725981B_225C_11D3_8571_00A0C9DF1035_.wvu.PrintArea" localSheetId="0" hidden="1">#REF!</definedName>
    <definedName name="Z_B725981B_225C_11D3_8571_00A0C9DF1035_.wvu.PrintArea" hidden="1">#REF!</definedName>
    <definedName name="Z_B725981D_225C_11D3_8571_00A0C9DF1035_.wvu.PrintArea" localSheetId="0" hidden="1">#REF!</definedName>
    <definedName name="Z_B725981D_225C_11D3_8571_00A0C9DF1035_.wvu.PrintArea" hidden="1">#REF!</definedName>
    <definedName name="Z_B725981E_225C_11D3_8571_00A0C9DF1035_.wvu.PrintArea" localSheetId="0" hidden="1">#REF!</definedName>
    <definedName name="Z_B725981E_225C_11D3_8571_00A0C9DF1035_.wvu.PrintArea" hidden="1">#REF!</definedName>
    <definedName name="Z_B725981F_225C_11D3_8571_00A0C9DF1035_.wvu.PrintArea" localSheetId="0" hidden="1">#REF!</definedName>
    <definedName name="Z_B725981F_225C_11D3_8571_00A0C9DF1035_.wvu.PrintArea" hidden="1">#REF!</definedName>
    <definedName name="Z_B7259820_225C_11D3_8571_00A0C9DF1035_.wvu.PrintArea" localSheetId="0" hidden="1">#REF!</definedName>
    <definedName name="Z_B7259820_225C_11D3_8571_00A0C9DF1035_.wvu.PrintArea" hidden="1">#REF!</definedName>
    <definedName name="Z_B7259822_225C_11D3_8571_00A0C9DF1035_.wvu.PrintArea" localSheetId="0" hidden="1">#REF!</definedName>
    <definedName name="Z_B7259822_225C_11D3_8571_00A0C9DF1035_.wvu.PrintArea" hidden="1">#REF!</definedName>
    <definedName name="Z_B7259823_225C_11D3_8571_00A0C9DF1035_.wvu.PrintArea" localSheetId="0" hidden="1">#REF!</definedName>
    <definedName name="Z_B7259823_225C_11D3_8571_00A0C9DF1035_.wvu.PrintArea" hidden="1">#REF!</definedName>
    <definedName name="Z_B7259825_225C_11D3_8571_00A0C9DF1035_.wvu.PrintArea" localSheetId="0" hidden="1">#REF!</definedName>
    <definedName name="Z_B7259825_225C_11D3_8571_00A0C9DF1035_.wvu.PrintArea" hidden="1">#REF!</definedName>
    <definedName name="Z_B7259826_225C_11D3_8571_00A0C9DF1035_.wvu.PrintArea" localSheetId="0" hidden="1">#REF!</definedName>
    <definedName name="Z_B7259826_225C_11D3_8571_00A0C9DF1035_.wvu.PrintArea" hidden="1">#REF!</definedName>
    <definedName name="Z_B7259828_225C_11D3_8571_00A0C9DF1035_.wvu.PrintArea" localSheetId="0" hidden="1">#REF!</definedName>
    <definedName name="Z_B7259828_225C_11D3_8571_00A0C9DF1035_.wvu.PrintArea" hidden="1">#REF!</definedName>
    <definedName name="Z_B7259829_225C_11D3_8571_00A0C9DF1035_.wvu.PrintArea" localSheetId="0" hidden="1">#REF!</definedName>
    <definedName name="Z_B7259829_225C_11D3_8571_00A0C9DF1035_.wvu.PrintArea" hidden="1">#REF!</definedName>
    <definedName name="Z_B725982A_225C_11D3_8571_00A0C9DF1035_.wvu.PrintArea" localSheetId="0" hidden="1">#REF!</definedName>
    <definedName name="Z_B725982A_225C_11D3_8571_00A0C9DF1035_.wvu.PrintArea" hidden="1">#REF!</definedName>
    <definedName name="Z_B725982B_225C_11D3_8571_00A0C9DF1035_.wvu.PrintArea" localSheetId="0" hidden="1">#REF!</definedName>
    <definedName name="Z_B725982B_225C_11D3_8571_00A0C9DF1035_.wvu.PrintArea" hidden="1">#REF!</definedName>
    <definedName name="Z_B725982D_225C_11D3_8571_00A0C9DF1035_.wvu.PrintArea" localSheetId="0" hidden="1">#REF!</definedName>
    <definedName name="Z_B725982D_225C_11D3_8571_00A0C9DF1035_.wvu.PrintArea" hidden="1">#REF!</definedName>
    <definedName name="Z_B725982E_225C_11D3_8571_00A0C9DF1035_.wvu.PrintArea" localSheetId="0" hidden="1">#REF!</definedName>
    <definedName name="Z_B725982E_225C_11D3_8571_00A0C9DF1035_.wvu.PrintArea" hidden="1">#REF!</definedName>
    <definedName name="Z_B725982F_225C_11D3_8571_00A0C9DF1035_.wvu.PrintArea" localSheetId="0" hidden="1">#REF!</definedName>
    <definedName name="Z_B725982F_225C_11D3_8571_00A0C9DF1035_.wvu.PrintArea" hidden="1">#REF!</definedName>
    <definedName name="Z_B7259830_225C_11D3_8571_00A0C9DF1035_.wvu.PrintArea" localSheetId="0" hidden="1">#REF!</definedName>
    <definedName name="Z_B7259830_225C_11D3_8571_00A0C9DF1035_.wvu.PrintArea" hidden="1">#REF!</definedName>
    <definedName name="Z_B7259832_225C_11D3_8571_00A0C9DF1035_.wvu.PrintArea" localSheetId="0" hidden="1">#REF!</definedName>
    <definedName name="Z_B7259832_225C_11D3_8571_00A0C9DF1035_.wvu.PrintArea" hidden="1">#REF!</definedName>
    <definedName name="Z_B7259833_225C_11D3_8571_00A0C9DF1035_.wvu.PrintArea" localSheetId="0" hidden="1">#REF!</definedName>
    <definedName name="Z_B7259833_225C_11D3_8571_00A0C9DF1035_.wvu.PrintArea" hidden="1">#REF!</definedName>
    <definedName name="Z_B7F9DAA5_441F_11D3_8575_00A0C9DF1035_.wvu.PrintArea" localSheetId="0" hidden="1">#REF!</definedName>
    <definedName name="Z_B7F9DAA5_441F_11D3_8575_00A0C9DF1035_.wvu.PrintArea" hidden="1">#REF!</definedName>
    <definedName name="Z_B7F9DAA6_441F_11D3_8575_00A0C9DF1035_.wvu.PrintArea" localSheetId="0" hidden="1">#REF!</definedName>
    <definedName name="Z_B7F9DAA6_441F_11D3_8575_00A0C9DF1035_.wvu.PrintArea" hidden="1">#REF!</definedName>
    <definedName name="Z_B7F9DAA8_441F_11D3_8575_00A0C9DF1035_.wvu.PrintArea" localSheetId="0" hidden="1">#REF!</definedName>
    <definedName name="Z_B7F9DAA8_441F_11D3_8575_00A0C9DF1035_.wvu.PrintArea" hidden="1">#REF!</definedName>
    <definedName name="Z_B7F9DAA9_441F_11D3_8575_00A0C9DF1035_.wvu.PrintArea" localSheetId="0" hidden="1">#REF!</definedName>
    <definedName name="Z_B7F9DAA9_441F_11D3_8575_00A0C9DF1035_.wvu.PrintArea" hidden="1">#REF!</definedName>
    <definedName name="Z_B7F9DAAA_441F_11D3_8575_00A0C9DF1035_.wvu.PrintArea" localSheetId="0" hidden="1">#REF!</definedName>
    <definedName name="Z_B7F9DAAA_441F_11D3_8575_00A0C9DF1035_.wvu.PrintArea" hidden="1">#REF!</definedName>
    <definedName name="Z_B7F9DAAB_441F_11D3_8575_00A0C9DF1035_.wvu.PrintArea" localSheetId="0" hidden="1">#REF!</definedName>
    <definedName name="Z_B7F9DAAB_441F_11D3_8575_00A0C9DF1035_.wvu.PrintArea" hidden="1">#REF!</definedName>
    <definedName name="Z_B7F9DAAD_441F_11D3_8575_00A0C9DF1035_.wvu.PrintArea" localSheetId="0" hidden="1">#REF!</definedName>
    <definedName name="Z_B7F9DAAD_441F_11D3_8575_00A0C9DF1035_.wvu.PrintArea" hidden="1">#REF!</definedName>
    <definedName name="Z_B7F9DAAE_441F_11D3_8575_00A0C9DF1035_.wvu.PrintArea" localSheetId="0" hidden="1">#REF!</definedName>
    <definedName name="Z_B7F9DAAE_441F_11D3_8575_00A0C9DF1035_.wvu.PrintArea" hidden="1">#REF!</definedName>
    <definedName name="Z_B7F9DAAF_441F_11D3_8575_00A0C9DF1035_.wvu.PrintArea" localSheetId="0" hidden="1">#REF!</definedName>
    <definedName name="Z_B7F9DAAF_441F_11D3_8575_00A0C9DF1035_.wvu.PrintArea" hidden="1">#REF!</definedName>
    <definedName name="Z_B7F9DAB0_441F_11D3_8575_00A0C9DF1035_.wvu.PrintArea" localSheetId="0" hidden="1">#REF!</definedName>
    <definedName name="Z_B7F9DAB0_441F_11D3_8575_00A0C9DF1035_.wvu.PrintArea" hidden="1">#REF!</definedName>
    <definedName name="Z_B7F9DAB2_441F_11D3_8575_00A0C9DF1035_.wvu.PrintArea" localSheetId="0" hidden="1">#REF!</definedName>
    <definedName name="Z_B7F9DAB2_441F_11D3_8575_00A0C9DF1035_.wvu.PrintArea" hidden="1">#REF!</definedName>
    <definedName name="Z_B7F9DAB3_441F_11D3_8575_00A0C9DF1035_.wvu.PrintArea" localSheetId="0" hidden="1">#REF!</definedName>
    <definedName name="Z_B7F9DAB3_441F_11D3_8575_00A0C9DF1035_.wvu.PrintArea" hidden="1">#REF!</definedName>
    <definedName name="Z_B7F9DAB5_441F_11D3_8575_00A0C9DF1035_.wvu.PrintArea" localSheetId="0" hidden="1">#REF!</definedName>
    <definedName name="Z_B7F9DAB5_441F_11D3_8575_00A0C9DF1035_.wvu.PrintArea" hidden="1">#REF!</definedName>
    <definedName name="Z_B7F9DAB6_441F_11D3_8575_00A0C9DF1035_.wvu.PrintArea" localSheetId="0" hidden="1">#REF!</definedName>
    <definedName name="Z_B7F9DAB6_441F_11D3_8575_00A0C9DF1035_.wvu.PrintArea" hidden="1">#REF!</definedName>
    <definedName name="Z_B7F9DAB8_441F_11D3_8575_00A0C9DF1035_.wvu.PrintArea" localSheetId="0" hidden="1">#REF!</definedName>
    <definedName name="Z_B7F9DAB8_441F_11D3_8575_00A0C9DF1035_.wvu.PrintArea" hidden="1">#REF!</definedName>
    <definedName name="Z_B7F9DAB9_441F_11D3_8575_00A0C9DF1035_.wvu.PrintArea" localSheetId="0" hidden="1">#REF!</definedName>
    <definedName name="Z_B7F9DAB9_441F_11D3_8575_00A0C9DF1035_.wvu.PrintArea" hidden="1">#REF!</definedName>
    <definedName name="Z_B7F9DABA_441F_11D3_8575_00A0C9DF1035_.wvu.PrintArea" localSheetId="0" hidden="1">#REF!</definedName>
    <definedName name="Z_B7F9DABA_441F_11D3_8575_00A0C9DF1035_.wvu.PrintArea" hidden="1">#REF!</definedName>
    <definedName name="Z_B7F9DABB_441F_11D3_8575_00A0C9DF1035_.wvu.PrintArea" localSheetId="0" hidden="1">#REF!</definedName>
    <definedName name="Z_B7F9DABB_441F_11D3_8575_00A0C9DF1035_.wvu.PrintArea" hidden="1">#REF!</definedName>
    <definedName name="Z_B7F9DABD_441F_11D3_8575_00A0C9DF1035_.wvu.PrintArea" localSheetId="0" hidden="1">#REF!</definedName>
    <definedName name="Z_B7F9DABD_441F_11D3_8575_00A0C9DF1035_.wvu.PrintArea" hidden="1">#REF!</definedName>
    <definedName name="Z_B7F9DABE_441F_11D3_8575_00A0C9DF1035_.wvu.PrintArea" localSheetId="0" hidden="1">#REF!</definedName>
    <definedName name="Z_B7F9DABE_441F_11D3_8575_00A0C9DF1035_.wvu.PrintArea" hidden="1">#REF!</definedName>
    <definedName name="Z_B7F9DABF_441F_11D3_8575_00A0C9DF1035_.wvu.PrintArea" localSheetId="0" hidden="1">#REF!</definedName>
    <definedName name="Z_B7F9DABF_441F_11D3_8575_00A0C9DF1035_.wvu.PrintArea" hidden="1">#REF!</definedName>
    <definedName name="Z_B7F9DAC0_441F_11D3_8575_00A0C9DF1035_.wvu.PrintArea" localSheetId="0" hidden="1">#REF!</definedName>
    <definedName name="Z_B7F9DAC0_441F_11D3_8575_00A0C9DF1035_.wvu.PrintArea" hidden="1">#REF!</definedName>
    <definedName name="Z_B7F9DAC2_441F_11D3_8575_00A0C9DF1035_.wvu.PrintArea" localSheetId="0" hidden="1">#REF!</definedName>
    <definedName name="Z_B7F9DAC2_441F_11D3_8575_00A0C9DF1035_.wvu.PrintArea" hidden="1">#REF!</definedName>
    <definedName name="Z_B7F9DAC3_441F_11D3_8575_00A0C9DF1035_.wvu.PrintArea" localSheetId="0" hidden="1">#REF!</definedName>
    <definedName name="Z_B7F9DAC3_441F_11D3_8575_00A0C9DF1035_.wvu.PrintArea" hidden="1">#REF!</definedName>
    <definedName name="Z_BE87EB26_C75B_11D3_9810_00A0C9DF29C4_.wvu.PrintArea" localSheetId="0" hidden="1">#REF!</definedName>
    <definedName name="Z_BE87EB26_C75B_11D3_9810_00A0C9DF29C4_.wvu.PrintArea" hidden="1">#REF!</definedName>
    <definedName name="Z_BE87EB27_C75B_11D3_9810_00A0C9DF29C4_.wvu.PrintArea" localSheetId="0" hidden="1">#REF!</definedName>
    <definedName name="Z_BE87EB27_C75B_11D3_9810_00A0C9DF29C4_.wvu.PrintArea" hidden="1">#REF!</definedName>
    <definedName name="Z_BE87EB29_C75B_11D3_9810_00A0C9DF29C4_.wvu.PrintArea" localSheetId="0" hidden="1">#REF!</definedName>
    <definedName name="Z_BE87EB29_C75B_11D3_9810_00A0C9DF29C4_.wvu.PrintArea" hidden="1">#REF!</definedName>
    <definedName name="Z_BE87EB2A_C75B_11D3_9810_00A0C9DF29C4_.wvu.PrintArea" localSheetId="0" hidden="1">#REF!</definedName>
    <definedName name="Z_BE87EB2A_C75B_11D3_9810_00A0C9DF29C4_.wvu.PrintArea" hidden="1">#REF!</definedName>
    <definedName name="Z_BE87EB2B_C75B_11D3_9810_00A0C9DF29C4_.wvu.PrintArea" localSheetId="0" hidden="1">#REF!</definedName>
    <definedName name="Z_BE87EB2B_C75B_11D3_9810_00A0C9DF29C4_.wvu.PrintArea" hidden="1">#REF!</definedName>
    <definedName name="Z_BE87EB2C_C75B_11D3_9810_00A0C9DF29C4_.wvu.PrintArea" localSheetId="0" hidden="1">#REF!</definedName>
    <definedName name="Z_BE87EB2C_C75B_11D3_9810_00A0C9DF29C4_.wvu.PrintArea" hidden="1">#REF!</definedName>
    <definedName name="Z_BE87EB2E_C75B_11D3_9810_00A0C9DF29C4_.wvu.PrintArea" localSheetId="0" hidden="1">#REF!</definedName>
    <definedName name="Z_BE87EB2E_C75B_11D3_9810_00A0C9DF29C4_.wvu.PrintArea" hidden="1">#REF!</definedName>
    <definedName name="Z_BE87EB2F_C75B_11D3_9810_00A0C9DF29C4_.wvu.PrintArea" localSheetId="0" hidden="1">#REF!</definedName>
    <definedName name="Z_BE87EB2F_C75B_11D3_9810_00A0C9DF29C4_.wvu.PrintArea" hidden="1">#REF!</definedName>
    <definedName name="Z_BE87EB30_C75B_11D3_9810_00A0C9DF29C4_.wvu.PrintArea" localSheetId="0" hidden="1">#REF!</definedName>
    <definedName name="Z_BE87EB30_C75B_11D3_9810_00A0C9DF29C4_.wvu.PrintArea" hidden="1">#REF!</definedName>
    <definedName name="Z_BE87EB31_C75B_11D3_9810_00A0C9DF29C4_.wvu.PrintArea" localSheetId="0" hidden="1">#REF!</definedName>
    <definedName name="Z_BE87EB31_C75B_11D3_9810_00A0C9DF29C4_.wvu.PrintArea" hidden="1">#REF!</definedName>
    <definedName name="Z_BE87EB33_C75B_11D3_9810_00A0C9DF29C4_.wvu.PrintArea" localSheetId="0" hidden="1">#REF!</definedName>
    <definedName name="Z_BE87EB33_C75B_11D3_9810_00A0C9DF29C4_.wvu.PrintArea" hidden="1">#REF!</definedName>
    <definedName name="Z_BE87EB34_C75B_11D3_9810_00A0C9DF29C4_.wvu.PrintArea" localSheetId="0" hidden="1">#REF!</definedName>
    <definedName name="Z_BE87EB34_C75B_11D3_9810_00A0C9DF29C4_.wvu.PrintArea" hidden="1">#REF!</definedName>
    <definedName name="Z_BE87EB36_C75B_11D3_9810_00A0C9DF29C4_.wvu.PrintArea" localSheetId="0" hidden="1">#REF!</definedName>
    <definedName name="Z_BE87EB36_C75B_11D3_9810_00A0C9DF29C4_.wvu.PrintArea" hidden="1">#REF!</definedName>
    <definedName name="Z_BE87EB37_C75B_11D3_9810_00A0C9DF29C4_.wvu.PrintArea" localSheetId="0" hidden="1">#REF!</definedName>
    <definedName name="Z_BE87EB37_C75B_11D3_9810_00A0C9DF29C4_.wvu.PrintArea" hidden="1">#REF!</definedName>
    <definedName name="Z_BE87EB39_C75B_11D3_9810_00A0C9DF29C4_.wvu.PrintArea" localSheetId="0" hidden="1">#REF!</definedName>
    <definedName name="Z_BE87EB39_C75B_11D3_9810_00A0C9DF29C4_.wvu.PrintArea" hidden="1">#REF!</definedName>
    <definedName name="Z_BE87EB3A_C75B_11D3_9810_00A0C9DF29C4_.wvu.PrintArea" localSheetId="0" hidden="1">#REF!</definedName>
    <definedName name="Z_BE87EB3A_C75B_11D3_9810_00A0C9DF29C4_.wvu.PrintArea" hidden="1">#REF!</definedName>
    <definedName name="Z_BE87EB3B_C75B_11D3_9810_00A0C9DF29C4_.wvu.PrintArea" localSheetId="0" hidden="1">#REF!</definedName>
    <definedName name="Z_BE87EB3B_C75B_11D3_9810_00A0C9DF29C4_.wvu.PrintArea" hidden="1">#REF!</definedName>
    <definedName name="Z_BE87EB3C_C75B_11D3_9810_00A0C9DF29C4_.wvu.PrintArea" localSheetId="0" hidden="1">#REF!</definedName>
    <definedName name="Z_BE87EB3C_C75B_11D3_9810_00A0C9DF29C4_.wvu.PrintArea" hidden="1">#REF!</definedName>
    <definedName name="Z_BE87EB3E_C75B_11D3_9810_00A0C9DF29C4_.wvu.PrintArea" localSheetId="0" hidden="1">#REF!</definedName>
    <definedName name="Z_BE87EB3E_C75B_11D3_9810_00A0C9DF29C4_.wvu.PrintArea" hidden="1">#REF!</definedName>
    <definedName name="Z_BE87EB3F_C75B_11D3_9810_00A0C9DF29C4_.wvu.PrintArea" localSheetId="0" hidden="1">#REF!</definedName>
    <definedName name="Z_BE87EB3F_C75B_11D3_9810_00A0C9DF29C4_.wvu.PrintArea" hidden="1">#REF!</definedName>
    <definedName name="Z_BE87EB40_C75B_11D3_9810_00A0C9DF29C4_.wvu.PrintArea" localSheetId="0" hidden="1">#REF!</definedName>
    <definedName name="Z_BE87EB40_C75B_11D3_9810_00A0C9DF29C4_.wvu.PrintArea" hidden="1">#REF!</definedName>
    <definedName name="Z_BE87EB41_C75B_11D3_9810_00A0C9DF29C4_.wvu.PrintArea" localSheetId="0" hidden="1">#REF!</definedName>
    <definedName name="Z_BE87EB41_C75B_11D3_9810_00A0C9DF29C4_.wvu.PrintArea" hidden="1">#REF!</definedName>
    <definedName name="Z_BE87EB43_C75B_11D3_9810_00A0C9DF29C4_.wvu.PrintArea" localSheetId="0" hidden="1">#REF!</definedName>
    <definedName name="Z_BE87EB43_C75B_11D3_9810_00A0C9DF29C4_.wvu.PrintArea" hidden="1">#REF!</definedName>
    <definedName name="Z_BE87EB44_C75B_11D3_9810_00A0C9DF29C4_.wvu.PrintArea" localSheetId="0" hidden="1">#REF!</definedName>
    <definedName name="Z_BE87EB44_C75B_11D3_9810_00A0C9DF29C4_.wvu.PrintArea" hidden="1">#REF!</definedName>
    <definedName name="Z_C20A3D4D_6B6B_11D3_ABEF_00A0C9DF1063_.wvu.PrintArea" localSheetId="0" hidden="1">#REF!</definedName>
    <definedName name="Z_C20A3D4D_6B6B_11D3_ABEF_00A0C9DF1063_.wvu.PrintArea" hidden="1">#REF!</definedName>
    <definedName name="Z_C20A3D4E_6B6B_11D3_ABEF_00A0C9DF1063_.wvu.PrintArea" localSheetId="0" hidden="1">#REF!</definedName>
    <definedName name="Z_C20A3D4E_6B6B_11D3_ABEF_00A0C9DF1063_.wvu.PrintArea" hidden="1">#REF!</definedName>
    <definedName name="Z_C20A3D50_6B6B_11D3_ABEF_00A0C9DF1063_.wvu.PrintArea" localSheetId="0" hidden="1">#REF!</definedName>
    <definedName name="Z_C20A3D50_6B6B_11D3_ABEF_00A0C9DF1063_.wvu.PrintArea" hidden="1">#REF!</definedName>
    <definedName name="Z_C20A3D51_6B6B_11D3_ABEF_00A0C9DF1063_.wvu.PrintArea" localSheetId="0" hidden="1">#REF!</definedName>
    <definedName name="Z_C20A3D51_6B6B_11D3_ABEF_00A0C9DF1063_.wvu.PrintArea" hidden="1">#REF!</definedName>
    <definedName name="Z_C20A3D52_6B6B_11D3_ABEF_00A0C9DF1063_.wvu.PrintArea" localSheetId="0" hidden="1">#REF!</definedName>
    <definedName name="Z_C20A3D52_6B6B_11D3_ABEF_00A0C9DF1063_.wvu.PrintArea" hidden="1">#REF!</definedName>
    <definedName name="Z_C20A3D53_6B6B_11D3_ABEF_00A0C9DF1063_.wvu.PrintArea" localSheetId="0" hidden="1">#REF!</definedName>
    <definedName name="Z_C20A3D53_6B6B_11D3_ABEF_00A0C9DF1063_.wvu.PrintArea" hidden="1">#REF!</definedName>
    <definedName name="Z_C20A3D55_6B6B_11D3_ABEF_00A0C9DF1063_.wvu.PrintArea" localSheetId="0" hidden="1">#REF!</definedName>
    <definedName name="Z_C20A3D55_6B6B_11D3_ABEF_00A0C9DF1063_.wvu.PrintArea" hidden="1">#REF!</definedName>
    <definedName name="Z_C20A3D56_6B6B_11D3_ABEF_00A0C9DF1063_.wvu.PrintArea" localSheetId="0" hidden="1">#REF!</definedName>
    <definedName name="Z_C20A3D56_6B6B_11D3_ABEF_00A0C9DF1063_.wvu.PrintArea" hidden="1">#REF!</definedName>
    <definedName name="Z_C20A3D57_6B6B_11D3_ABEF_00A0C9DF1063_.wvu.PrintArea" localSheetId="0" hidden="1">#REF!</definedName>
    <definedName name="Z_C20A3D57_6B6B_11D3_ABEF_00A0C9DF1063_.wvu.PrintArea" hidden="1">#REF!</definedName>
    <definedName name="Z_C20A3D58_6B6B_11D3_ABEF_00A0C9DF1063_.wvu.PrintArea" localSheetId="0" hidden="1">#REF!</definedName>
    <definedName name="Z_C20A3D58_6B6B_11D3_ABEF_00A0C9DF1063_.wvu.PrintArea" hidden="1">#REF!</definedName>
    <definedName name="Z_C20A3D5A_6B6B_11D3_ABEF_00A0C9DF1063_.wvu.PrintArea" localSheetId="0" hidden="1">#REF!</definedName>
    <definedName name="Z_C20A3D5A_6B6B_11D3_ABEF_00A0C9DF1063_.wvu.PrintArea" hidden="1">#REF!</definedName>
    <definedName name="Z_C20A3D5B_6B6B_11D3_ABEF_00A0C9DF1063_.wvu.PrintArea" localSheetId="0" hidden="1">#REF!</definedName>
    <definedName name="Z_C20A3D5B_6B6B_11D3_ABEF_00A0C9DF1063_.wvu.PrintArea" hidden="1">#REF!</definedName>
    <definedName name="Z_C20A3D5D_6B6B_11D3_ABEF_00A0C9DF1063_.wvu.PrintArea" localSheetId="0" hidden="1">#REF!</definedName>
    <definedName name="Z_C20A3D5D_6B6B_11D3_ABEF_00A0C9DF1063_.wvu.PrintArea" hidden="1">#REF!</definedName>
    <definedName name="Z_C20A3D5E_6B6B_11D3_ABEF_00A0C9DF1063_.wvu.PrintArea" localSheetId="0" hidden="1">#REF!</definedName>
    <definedName name="Z_C20A3D5E_6B6B_11D3_ABEF_00A0C9DF1063_.wvu.PrintArea" hidden="1">#REF!</definedName>
    <definedName name="Z_C20A3D60_6B6B_11D3_ABEF_00A0C9DF1063_.wvu.PrintArea" localSheetId="0" hidden="1">#REF!</definedName>
    <definedName name="Z_C20A3D60_6B6B_11D3_ABEF_00A0C9DF1063_.wvu.PrintArea" hidden="1">#REF!</definedName>
    <definedName name="Z_C20A3D61_6B6B_11D3_ABEF_00A0C9DF1063_.wvu.PrintArea" localSheetId="0" hidden="1">#REF!</definedName>
    <definedName name="Z_C20A3D61_6B6B_11D3_ABEF_00A0C9DF1063_.wvu.PrintArea" hidden="1">#REF!</definedName>
    <definedName name="Z_C20A3D62_6B6B_11D3_ABEF_00A0C9DF1063_.wvu.PrintArea" localSheetId="0" hidden="1">#REF!</definedName>
    <definedName name="Z_C20A3D62_6B6B_11D3_ABEF_00A0C9DF1063_.wvu.PrintArea" hidden="1">#REF!</definedName>
    <definedName name="Z_C20A3D63_6B6B_11D3_ABEF_00A0C9DF1063_.wvu.PrintArea" localSheetId="0" hidden="1">#REF!</definedName>
    <definedName name="Z_C20A3D63_6B6B_11D3_ABEF_00A0C9DF1063_.wvu.PrintArea" hidden="1">#REF!</definedName>
    <definedName name="Z_C20A3D65_6B6B_11D3_ABEF_00A0C9DF1063_.wvu.PrintArea" localSheetId="0" hidden="1">#REF!</definedName>
    <definedName name="Z_C20A3D65_6B6B_11D3_ABEF_00A0C9DF1063_.wvu.PrintArea" hidden="1">#REF!</definedName>
    <definedName name="Z_C20A3D66_6B6B_11D3_ABEF_00A0C9DF1063_.wvu.PrintArea" localSheetId="0" hidden="1">#REF!</definedName>
    <definedName name="Z_C20A3D66_6B6B_11D3_ABEF_00A0C9DF1063_.wvu.PrintArea" hidden="1">#REF!</definedName>
    <definedName name="Z_C20A3D67_6B6B_11D3_ABEF_00A0C9DF1063_.wvu.PrintArea" localSheetId="0" hidden="1">#REF!</definedName>
    <definedName name="Z_C20A3D67_6B6B_11D3_ABEF_00A0C9DF1063_.wvu.PrintArea" hidden="1">#REF!</definedName>
    <definedName name="Z_C20A3D68_6B6B_11D3_ABEF_00A0C9DF1063_.wvu.PrintArea" localSheetId="0" hidden="1">#REF!</definedName>
    <definedName name="Z_C20A3D68_6B6B_11D3_ABEF_00A0C9DF1063_.wvu.PrintArea" hidden="1">#REF!</definedName>
    <definedName name="Z_C20A3D6A_6B6B_11D3_ABEF_00A0C9DF1063_.wvu.PrintArea" localSheetId="0" hidden="1">#REF!</definedName>
    <definedName name="Z_C20A3D6A_6B6B_11D3_ABEF_00A0C9DF1063_.wvu.PrintArea" hidden="1">#REF!</definedName>
    <definedName name="Z_C20A3D6B_6B6B_11D3_ABEF_00A0C9DF1063_.wvu.PrintArea" localSheetId="0" hidden="1">#REF!</definedName>
    <definedName name="Z_C20A3D6B_6B6B_11D3_ABEF_00A0C9DF1063_.wvu.PrintArea" hidden="1">#REF!</definedName>
    <definedName name="Z_C20A3DDF_6B6B_11D3_ABEF_00A0C9DF1063_.wvu.PrintArea" localSheetId="0" hidden="1">#REF!</definedName>
    <definedName name="Z_C20A3DDF_6B6B_11D3_ABEF_00A0C9DF1063_.wvu.PrintArea" hidden="1">#REF!</definedName>
    <definedName name="Z_C20A3DE0_6B6B_11D3_ABEF_00A0C9DF1063_.wvu.PrintArea" localSheetId="0" hidden="1">#REF!</definedName>
    <definedName name="Z_C20A3DE0_6B6B_11D3_ABEF_00A0C9DF1063_.wvu.PrintArea" hidden="1">#REF!</definedName>
    <definedName name="Z_C20A3DE2_6B6B_11D3_ABEF_00A0C9DF1063_.wvu.PrintArea" localSheetId="0" hidden="1">#REF!</definedName>
    <definedName name="Z_C20A3DE2_6B6B_11D3_ABEF_00A0C9DF1063_.wvu.PrintArea" hidden="1">#REF!</definedName>
    <definedName name="Z_C20A3DE3_6B6B_11D3_ABEF_00A0C9DF1063_.wvu.PrintArea" localSheetId="0" hidden="1">#REF!</definedName>
    <definedName name="Z_C20A3DE3_6B6B_11D3_ABEF_00A0C9DF1063_.wvu.PrintArea" hidden="1">#REF!</definedName>
    <definedName name="Z_C20A3DE4_6B6B_11D3_ABEF_00A0C9DF1063_.wvu.PrintArea" localSheetId="0" hidden="1">#REF!</definedName>
    <definedName name="Z_C20A3DE4_6B6B_11D3_ABEF_00A0C9DF1063_.wvu.PrintArea" hidden="1">#REF!</definedName>
    <definedName name="Z_C20A3DE5_6B6B_11D3_ABEF_00A0C9DF1063_.wvu.PrintArea" localSheetId="0" hidden="1">#REF!</definedName>
    <definedName name="Z_C20A3DE5_6B6B_11D3_ABEF_00A0C9DF1063_.wvu.PrintArea" hidden="1">#REF!</definedName>
    <definedName name="Z_C20A3DE7_6B6B_11D3_ABEF_00A0C9DF1063_.wvu.PrintArea" localSheetId="0" hidden="1">#REF!</definedName>
    <definedName name="Z_C20A3DE7_6B6B_11D3_ABEF_00A0C9DF1063_.wvu.PrintArea" hidden="1">#REF!</definedName>
    <definedName name="Z_C20A3DE8_6B6B_11D3_ABEF_00A0C9DF1063_.wvu.PrintArea" localSheetId="0" hidden="1">#REF!</definedName>
    <definedName name="Z_C20A3DE8_6B6B_11D3_ABEF_00A0C9DF1063_.wvu.PrintArea" hidden="1">#REF!</definedName>
    <definedName name="Z_C20A3DE9_6B6B_11D3_ABEF_00A0C9DF1063_.wvu.PrintArea" localSheetId="0" hidden="1">#REF!</definedName>
    <definedName name="Z_C20A3DE9_6B6B_11D3_ABEF_00A0C9DF1063_.wvu.PrintArea" hidden="1">#REF!</definedName>
    <definedName name="Z_C20A3DEA_6B6B_11D3_ABEF_00A0C9DF1063_.wvu.PrintArea" localSheetId="0" hidden="1">#REF!</definedName>
    <definedName name="Z_C20A3DEA_6B6B_11D3_ABEF_00A0C9DF1063_.wvu.PrintArea" hidden="1">#REF!</definedName>
    <definedName name="Z_C20A3DEC_6B6B_11D3_ABEF_00A0C9DF1063_.wvu.PrintArea" localSheetId="0" hidden="1">#REF!</definedName>
    <definedName name="Z_C20A3DEC_6B6B_11D3_ABEF_00A0C9DF1063_.wvu.PrintArea" hidden="1">#REF!</definedName>
    <definedName name="Z_C20A3DED_6B6B_11D3_ABEF_00A0C9DF1063_.wvu.PrintArea" localSheetId="0" hidden="1">#REF!</definedName>
    <definedName name="Z_C20A3DED_6B6B_11D3_ABEF_00A0C9DF1063_.wvu.PrintArea" hidden="1">#REF!</definedName>
    <definedName name="Z_C20A3DEF_6B6B_11D3_ABEF_00A0C9DF1063_.wvu.PrintArea" localSheetId="0" hidden="1">#REF!</definedName>
    <definedName name="Z_C20A3DEF_6B6B_11D3_ABEF_00A0C9DF1063_.wvu.PrintArea" hidden="1">#REF!</definedName>
    <definedName name="Z_C20A3DF0_6B6B_11D3_ABEF_00A0C9DF1063_.wvu.PrintArea" localSheetId="0" hidden="1">#REF!</definedName>
    <definedName name="Z_C20A3DF0_6B6B_11D3_ABEF_00A0C9DF1063_.wvu.PrintArea" hidden="1">#REF!</definedName>
    <definedName name="Z_C20A3DF2_6B6B_11D3_ABEF_00A0C9DF1063_.wvu.PrintArea" localSheetId="0" hidden="1">#REF!</definedName>
    <definedName name="Z_C20A3DF2_6B6B_11D3_ABEF_00A0C9DF1063_.wvu.PrintArea" hidden="1">#REF!</definedName>
    <definedName name="Z_C20A3DF3_6B6B_11D3_ABEF_00A0C9DF1063_.wvu.PrintArea" localSheetId="0" hidden="1">#REF!</definedName>
    <definedName name="Z_C20A3DF3_6B6B_11D3_ABEF_00A0C9DF1063_.wvu.PrintArea" hidden="1">#REF!</definedName>
    <definedName name="Z_C20A3DF4_6B6B_11D3_ABEF_00A0C9DF1063_.wvu.PrintArea" localSheetId="0" hidden="1">#REF!</definedName>
    <definedName name="Z_C20A3DF4_6B6B_11D3_ABEF_00A0C9DF1063_.wvu.PrintArea" hidden="1">#REF!</definedName>
    <definedName name="Z_C20A3DF5_6B6B_11D3_ABEF_00A0C9DF1063_.wvu.PrintArea" localSheetId="0" hidden="1">#REF!</definedName>
    <definedName name="Z_C20A3DF5_6B6B_11D3_ABEF_00A0C9DF1063_.wvu.PrintArea" hidden="1">#REF!</definedName>
    <definedName name="Z_C20A3DF7_6B6B_11D3_ABEF_00A0C9DF1063_.wvu.PrintArea" localSheetId="0" hidden="1">#REF!</definedName>
    <definedName name="Z_C20A3DF7_6B6B_11D3_ABEF_00A0C9DF1063_.wvu.PrintArea" hidden="1">#REF!</definedName>
    <definedName name="Z_C20A3DF8_6B6B_11D3_ABEF_00A0C9DF1063_.wvu.PrintArea" localSheetId="0" hidden="1">#REF!</definedName>
    <definedName name="Z_C20A3DF8_6B6B_11D3_ABEF_00A0C9DF1063_.wvu.PrintArea" hidden="1">#REF!</definedName>
    <definedName name="Z_C20A3DF9_6B6B_11D3_ABEF_00A0C9DF1063_.wvu.PrintArea" localSheetId="0" hidden="1">#REF!</definedName>
    <definedName name="Z_C20A3DF9_6B6B_11D3_ABEF_00A0C9DF1063_.wvu.PrintArea" hidden="1">#REF!</definedName>
    <definedName name="Z_C20A3DFA_6B6B_11D3_ABEF_00A0C9DF1063_.wvu.PrintArea" localSheetId="0" hidden="1">#REF!</definedName>
    <definedName name="Z_C20A3DFA_6B6B_11D3_ABEF_00A0C9DF1063_.wvu.PrintArea" hidden="1">#REF!</definedName>
    <definedName name="Z_C20A3DFC_6B6B_11D3_ABEF_00A0C9DF1063_.wvu.PrintArea" localSheetId="0" hidden="1">#REF!</definedName>
    <definedName name="Z_C20A3DFC_6B6B_11D3_ABEF_00A0C9DF1063_.wvu.PrintArea" hidden="1">#REF!</definedName>
    <definedName name="Z_C20A3DFD_6B6B_11D3_ABEF_00A0C9DF1063_.wvu.PrintArea" localSheetId="0" hidden="1">#REF!</definedName>
    <definedName name="Z_C20A3DFD_6B6B_11D3_ABEF_00A0C9DF1063_.wvu.PrintArea" hidden="1">#REF!</definedName>
    <definedName name="Z_C453FA0A_6CF6_11D3_ABEF_00A0C9DF1063_.wvu.PrintArea" localSheetId="0" hidden="1">#REF!</definedName>
    <definedName name="Z_C453FA0A_6CF6_11D3_ABEF_00A0C9DF1063_.wvu.PrintArea" hidden="1">#REF!</definedName>
    <definedName name="Z_C453FA0B_6CF6_11D3_ABEF_00A0C9DF1063_.wvu.PrintArea" localSheetId="0" hidden="1">#REF!</definedName>
    <definedName name="Z_C453FA0B_6CF6_11D3_ABEF_00A0C9DF1063_.wvu.PrintArea" hidden="1">#REF!</definedName>
    <definedName name="Z_C453FA0D_6CF6_11D3_ABEF_00A0C9DF1063_.wvu.PrintArea" localSheetId="0" hidden="1">#REF!</definedName>
    <definedName name="Z_C453FA0D_6CF6_11D3_ABEF_00A0C9DF1063_.wvu.PrintArea" hidden="1">#REF!</definedName>
    <definedName name="Z_C453FA0E_6CF6_11D3_ABEF_00A0C9DF1063_.wvu.PrintArea" localSheetId="0" hidden="1">#REF!</definedName>
    <definedName name="Z_C453FA0E_6CF6_11D3_ABEF_00A0C9DF1063_.wvu.PrintArea" hidden="1">#REF!</definedName>
    <definedName name="Z_C453FA0F_6CF6_11D3_ABEF_00A0C9DF1063_.wvu.PrintArea" localSheetId="0" hidden="1">#REF!</definedName>
    <definedName name="Z_C453FA0F_6CF6_11D3_ABEF_00A0C9DF1063_.wvu.PrintArea" hidden="1">#REF!</definedName>
    <definedName name="Z_C453FA10_6CF6_11D3_ABEF_00A0C9DF1063_.wvu.PrintArea" localSheetId="0" hidden="1">#REF!</definedName>
    <definedName name="Z_C453FA10_6CF6_11D3_ABEF_00A0C9DF1063_.wvu.PrintArea" hidden="1">#REF!</definedName>
    <definedName name="Z_C453FA12_6CF6_11D3_ABEF_00A0C9DF1063_.wvu.PrintArea" localSheetId="0" hidden="1">#REF!</definedName>
    <definedName name="Z_C453FA12_6CF6_11D3_ABEF_00A0C9DF1063_.wvu.PrintArea" hidden="1">#REF!</definedName>
    <definedName name="Z_C453FA13_6CF6_11D3_ABEF_00A0C9DF1063_.wvu.PrintArea" localSheetId="0" hidden="1">#REF!</definedName>
    <definedName name="Z_C453FA13_6CF6_11D3_ABEF_00A0C9DF1063_.wvu.PrintArea" hidden="1">#REF!</definedName>
    <definedName name="Z_C453FA14_6CF6_11D3_ABEF_00A0C9DF1063_.wvu.PrintArea" localSheetId="0" hidden="1">#REF!</definedName>
    <definedName name="Z_C453FA14_6CF6_11D3_ABEF_00A0C9DF1063_.wvu.PrintArea" hidden="1">#REF!</definedName>
    <definedName name="Z_C453FA15_6CF6_11D3_ABEF_00A0C9DF1063_.wvu.PrintArea" localSheetId="0" hidden="1">#REF!</definedName>
    <definedName name="Z_C453FA15_6CF6_11D3_ABEF_00A0C9DF1063_.wvu.PrintArea" hidden="1">#REF!</definedName>
    <definedName name="Z_C453FA17_6CF6_11D3_ABEF_00A0C9DF1063_.wvu.PrintArea" localSheetId="0" hidden="1">#REF!</definedName>
    <definedName name="Z_C453FA17_6CF6_11D3_ABEF_00A0C9DF1063_.wvu.PrintArea" hidden="1">#REF!</definedName>
    <definedName name="Z_C453FA18_6CF6_11D3_ABEF_00A0C9DF1063_.wvu.PrintArea" localSheetId="0" hidden="1">#REF!</definedName>
    <definedName name="Z_C453FA18_6CF6_11D3_ABEF_00A0C9DF1063_.wvu.PrintArea" hidden="1">#REF!</definedName>
    <definedName name="Z_C453FA1A_6CF6_11D3_ABEF_00A0C9DF1063_.wvu.PrintArea" localSheetId="0" hidden="1">#REF!</definedName>
    <definedName name="Z_C453FA1A_6CF6_11D3_ABEF_00A0C9DF1063_.wvu.PrintArea" hidden="1">#REF!</definedName>
    <definedName name="Z_C453FA1B_6CF6_11D3_ABEF_00A0C9DF1063_.wvu.PrintArea" localSheetId="0" hidden="1">#REF!</definedName>
    <definedName name="Z_C453FA1B_6CF6_11D3_ABEF_00A0C9DF1063_.wvu.PrintArea" hidden="1">#REF!</definedName>
    <definedName name="Z_C453FA1D_6CF6_11D3_ABEF_00A0C9DF1063_.wvu.PrintArea" localSheetId="0" hidden="1">#REF!</definedName>
    <definedName name="Z_C453FA1D_6CF6_11D3_ABEF_00A0C9DF1063_.wvu.PrintArea" hidden="1">#REF!</definedName>
    <definedName name="Z_C453FA1E_6CF6_11D3_ABEF_00A0C9DF1063_.wvu.PrintArea" localSheetId="0" hidden="1">#REF!</definedName>
    <definedName name="Z_C453FA1E_6CF6_11D3_ABEF_00A0C9DF1063_.wvu.PrintArea" hidden="1">#REF!</definedName>
    <definedName name="Z_C453FA1F_6CF6_11D3_ABEF_00A0C9DF1063_.wvu.PrintArea" localSheetId="0" hidden="1">#REF!</definedName>
    <definedName name="Z_C453FA1F_6CF6_11D3_ABEF_00A0C9DF1063_.wvu.PrintArea" hidden="1">#REF!</definedName>
    <definedName name="Z_C453FA20_6CF6_11D3_ABEF_00A0C9DF1063_.wvu.PrintArea" localSheetId="0" hidden="1">#REF!</definedName>
    <definedName name="Z_C453FA20_6CF6_11D3_ABEF_00A0C9DF1063_.wvu.PrintArea" hidden="1">#REF!</definedName>
    <definedName name="Z_C453FA22_6CF6_11D3_ABEF_00A0C9DF1063_.wvu.PrintArea" localSheetId="0" hidden="1">#REF!</definedName>
    <definedName name="Z_C453FA22_6CF6_11D3_ABEF_00A0C9DF1063_.wvu.PrintArea" hidden="1">#REF!</definedName>
    <definedName name="Z_C453FA23_6CF6_11D3_ABEF_00A0C9DF1063_.wvu.PrintArea" localSheetId="0" hidden="1">#REF!</definedName>
    <definedName name="Z_C453FA23_6CF6_11D3_ABEF_00A0C9DF1063_.wvu.PrintArea" hidden="1">#REF!</definedName>
    <definedName name="Z_C453FA24_6CF6_11D3_ABEF_00A0C9DF1063_.wvu.PrintArea" localSheetId="0" hidden="1">#REF!</definedName>
    <definedName name="Z_C453FA24_6CF6_11D3_ABEF_00A0C9DF1063_.wvu.PrintArea" hidden="1">#REF!</definedName>
    <definedName name="Z_C453FA25_6CF6_11D3_ABEF_00A0C9DF1063_.wvu.PrintArea" localSheetId="0" hidden="1">#REF!</definedName>
    <definedName name="Z_C453FA25_6CF6_11D3_ABEF_00A0C9DF1063_.wvu.PrintArea" hidden="1">#REF!</definedName>
    <definedName name="Z_C453FA27_6CF6_11D3_ABEF_00A0C9DF1063_.wvu.PrintArea" localSheetId="0" hidden="1">#REF!</definedName>
    <definedName name="Z_C453FA27_6CF6_11D3_ABEF_00A0C9DF1063_.wvu.PrintArea" hidden="1">#REF!</definedName>
    <definedName name="Z_C453FA28_6CF6_11D3_ABEF_00A0C9DF1063_.wvu.PrintArea" localSheetId="0" hidden="1">#REF!</definedName>
    <definedName name="Z_C453FA28_6CF6_11D3_ABEF_00A0C9DF1063_.wvu.PrintArea" hidden="1">#REF!</definedName>
    <definedName name="Z_D59CE115_23E5_11D3_97FA_00A0C9DF29C4_.wvu.PrintArea" localSheetId="0" hidden="1">#REF!</definedName>
    <definedName name="Z_D59CE115_23E5_11D3_97FA_00A0C9DF29C4_.wvu.PrintArea" hidden="1">#REF!</definedName>
    <definedName name="Z_D59CE116_23E5_11D3_97FA_00A0C9DF29C4_.wvu.PrintArea" localSheetId="0" hidden="1">#REF!</definedName>
    <definedName name="Z_D59CE116_23E5_11D3_97FA_00A0C9DF29C4_.wvu.PrintArea" hidden="1">#REF!</definedName>
    <definedName name="Z_D59CE118_23E5_11D3_97FA_00A0C9DF29C4_.wvu.PrintArea" localSheetId="0" hidden="1">#REF!</definedName>
    <definedName name="Z_D59CE118_23E5_11D3_97FA_00A0C9DF29C4_.wvu.PrintArea" hidden="1">#REF!</definedName>
    <definedName name="Z_D59CE119_23E5_11D3_97FA_00A0C9DF29C4_.wvu.PrintArea" localSheetId="0" hidden="1">#REF!</definedName>
    <definedName name="Z_D59CE119_23E5_11D3_97FA_00A0C9DF29C4_.wvu.PrintArea" hidden="1">#REF!</definedName>
    <definedName name="Z_D59CE11A_23E5_11D3_97FA_00A0C9DF29C4_.wvu.PrintArea" localSheetId="0" hidden="1">#REF!</definedName>
    <definedName name="Z_D59CE11A_23E5_11D3_97FA_00A0C9DF29C4_.wvu.PrintArea" hidden="1">#REF!</definedName>
    <definedName name="Z_D59CE11B_23E5_11D3_97FA_00A0C9DF29C4_.wvu.PrintArea" localSheetId="0" hidden="1">#REF!</definedName>
    <definedName name="Z_D59CE11B_23E5_11D3_97FA_00A0C9DF29C4_.wvu.PrintArea" hidden="1">#REF!</definedName>
    <definedName name="Z_D59CE11D_23E5_11D3_97FA_00A0C9DF29C4_.wvu.PrintArea" localSheetId="0" hidden="1">#REF!</definedName>
    <definedName name="Z_D59CE11D_23E5_11D3_97FA_00A0C9DF29C4_.wvu.PrintArea" hidden="1">#REF!</definedName>
    <definedName name="Z_D59CE11E_23E5_11D3_97FA_00A0C9DF29C4_.wvu.PrintArea" localSheetId="0" hidden="1">#REF!</definedName>
    <definedName name="Z_D59CE11E_23E5_11D3_97FA_00A0C9DF29C4_.wvu.PrintArea" hidden="1">#REF!</definedName>
    <definedName name="Z_D59CE11F_23E5_11D3_97FA_00A0C9DF29C4_.wvu.PrintArea" localSheetId="0" hidden="1">#REF!</definedName>
    <definedName name="Z_D59CE11F_23E5_11D3_97FA_00A0C9DF29C4_.wvu.PrintArea" hidden="1">#REF!</definedName>
    <definedName name="Z_D59CE120_23E5_11D3_97FA_00A0C9DF29C4_.wvu.PrintArea" localSheetId="0" hidden="1">#REF!</definedName>
    <definedName name="Z_D59CE120_23E5_11D3_97FA_00A0C9DF29C4_.wvu.PrintArea" hidden="1">#REF!</definedName>
    <definedName name="Z_D59CE122_23E5_11D3_97FA_00A0C9DF29C4_.wvu.PrintArea" localSheetId="0" hidden="1">#REF!</definedName>
    <definedName name="Z_D59CE122_23E5_11D3_97FA_00A0C9DF29C4_.wvu.PrintArea" hidden="1">#REF!</definedName>
    <definedName name="Z_D59CE123_23E5_11D3_97FA_00A0C9DF29C4_.wvu.PrintArea" localSheetId="0" hidden="1">#REF!</definedName>
    <definedName name="Z_D59CE123_23E5_11D3_97FA_00A0C9DF29C4_.wvu.PrintArea" hidden="1">#REF!</definedName>
    <definedName name="Z_D59CE125_23E5_11D3_97FA_00A0C9DF29C4_.wvu.PrintArea" localSheetId="0" hidden="1">#REF!</definedName>
    <definedName name="Z_D59CE125_23E5_11D3_97FA_00A0C9DF29C4_.wvu.PrintArea" hidden="1">#REF!</definedName>
    <definedName name="Z_D59CE126_23E5_11D3_97FA_00A0C9DF29C4_.wvu.PrintArea" localSheetId="0" hidden="1">#REF!</definedName>
    <definedName name="Z_D59CE126_23E5_11D3_97FA_00A0C9DF29C4_.wvu.PrintArea" hidden="1">#REF!</definedName>
    <definedName name="Z_D59CE128_23E5_11D3_97FA_00A0C9DF29C4_.wvu.PrintArea" localSheetId="0" hidden="1">#REF!</definedName>
    <definedName name="Z_D59CE128_23E5_11D3_97FA_00A0C9DF29C4_.wvu.PrintArea" hidden="1">#REF!</definedName>
    <definedName name="Z_D59CE129_23E5_11D3_97FA_00A0C9DF29C4_.wvu.PrintArea" localSheetId="0" hidden="1">#REF!</definedName>
    <definedName name="Z_D59CE129_23E5_11D3_97FA_00A0C9DF29C4_.wvu.PrintArea" hidden="1">#REF!</definedName>
    <definedName name="Z_D59CE12A_23E5_11D3_97FA_00A0C9DF29C4_.wvu.PrintArea" localSheetId="0" hidden="1">#REF!</definedName>
    <definedName name="Z_D59CE12A_23E5_11D3_97FA_00A0C9DF29C4_.wvu.PrintArea" hidden="1">#REF!</definedName>
    <definedName name="Z_D59CE12B_23E5_11D3_97FA_00A0C9DF29C4_.wvu.PrintArea" localSheetId="0" hidden="1">#REF!</definedName>
    <definedName name="Z_D59CE12B_23E5_11D3_97FA_00A0C9DF29C4_.wvu.PrintArea" hidden="1">#REF!</definedName>
    <definedName name="Z_D59CE12D_23E5_11D3_97FA_00A0C9DF29C4_.wvu.PrintArea" localSheetId="0" hidden="1">#REF!</definedName>
    <definedName name="Z_D59CE12D_23E5_11D3_97FA_00A0C9DF29C4_.wvu.PrintArea" hidden="1">#REF!</definedName>
    <definedName name="Z_D59CE12E_23E5_11D3_97FA_00A0C9DF29C4_.wvu.PrintArea" localSheetId="0" hidden="1">#REF!</definedName>
    <definedName name="Z_D59CE12E_23E5_11D3_97FA_00A0C9DF29C4_.wvu.PrintArea" hidden="1">#REF!</definedName>
    <definedName name="Z_D59CE12F_23E5_11D3_97FA_00A0C9DF29C4_.wvu.PrintArea" localSheetId="0" hidden="1">#REF!</definedName>
    <definedName name="Z_D59CE12F_23E5_11D3_97FA_00A0C9DF29C4_.wvu.PrintArea" hidden="1">#REF!</definedName>
    <definedName name="Z_D59CE130_23E5_11D3_97FA_00A0C9DF29C4_.wvu.PrintArea" localSheetId="0" hidden="1">#REF!</definedName>
    <definedName name="Z_D59CE130_23E5_11D3_97FA_00A0C9DF29C4_.wvu.PrintArea" hidden="1">#REF!</definedName>
    <definedName name="Z_D59CE132_23E5_11D3_97FA_00A0C9DF29C4_.wvu.PrintArea" localSheetId="0" hidden="1">#REF!</definedName>
    <definedName name="Z_D59CE132_23E5_11D3_97FA_00A0C9DF29C4_.wvu.PrintArea" hidden="1">#REF!</definedName>
    <definedName name="Z_D59CE133_23E5_11D3_97FA_00A0C9DF29C4_.wvu.PrintArea" localSheetId="0" hidden="1">#REF!</definedName>
    <definedName name="Z_D59CE133_23E5_11D3_97FA_00A0C9DF29C4_.wvu.PrintArea" hidden="1">#REF!</definedName>
    <definedName name="Z_D7AAD4B4_562F_11D3_97FE_00A0C9DF29C4_.wvu.PrintArea" localSheetId="0" hidden="1">#REF!</definedName>
    <definedName name="Z_D7AAD4B4_562F_11D3_97FE_00A0C9DF29C4_.wvu.PrintArea" hidden="1">#REF!</definedName>
    <definedName name="Z_D7AAD4B5_562F_11D3_97FE_00A0C9DF29C4_.wvu.PrintArea" localSheetId="0" hidden="1">#REF!</definedName>
    <definedName name="Z_D7AAD4B5_562F_11D3_97FE_00A0C9DF29C4_.wvu.PrintArea" hidden="1">#REF!</definedName>
    <definedName name="Z_D7AAD4B7_562F_11D3_97FE_00A0C9DF29C4_.wvu.PrintArea" localSheetId="0" hidden="1">#REF!</definedName>
    <definedName name="Z_D7AAD4B7_562F_11D3_97FE_00A0C9DF29C4_.wvu.PrintArea" hidden="1">#REF!</definedName>
    <definedName name="Z_D7AAD4B8_562F_11D3_97FE_00A0C9DF29C4_.wvu.PrintArea" localSheetId="0" hidden="1">#REF!</definedName>
    <definedName name="Z_D7AAD4B8_562F_11D3_97FE_00A0C9DF29C4_.wvu.PrintArea" hidden="1">#REF!</definedName>
    <definedName name="Z_D7AAD4B9_562F_11D3_97FE_00A0C9DF29C4_.wvu.PrintArea" localSheetId="0" hidden="1">#REF!</definedName>
    <definedName name="Z_D7AAD4B9_562F_11D3_97FE_00A0C9DF29C4_.wvu.PrintArea" hidden="1">#REF!</definedName>
    <definedName name="Z_D7AAD4BA_562F_11D3_97FE_00A0C9DF29C4_.wvu.PrintArea" localSheetId="0" hidden="1">#REF!</definedName>
    <definedName name="Z_D7AAD4BA_562F_11D3_97FE_00A0C9DF29C4_.wvu.PrintArea" hidden="1">#REF!</definedName>
    <definedName name="Z_D7AAD4BC_562F_11D3_97FE_00A0C9DF29C4_.wvu.PrintArea" localSheetId="0" hidden="1">#REF!</definedName>
    <definedName name="Z_D7AAD4BC_562F_11D3_97FE_00A0C9DF29C4_.wvu.PrintArea" hidden="1">#REF!</definedName>
    <definedName name="Z_D7AAD4BD_562F_11D3_97FE_00A0C9DF29C4_.wvu.PrintArea" localSheetId="0" hidden="1">#REF!</definedName>
    <definedName name="Z_D7AAD4BD_562F_11D3_97FE_00A0C9DF29C4_.wvu.PrintArea" hidden="1">#REF!</definedName>
    <definedName name="Z_D7AAD4BE_562F_11D3_97FE_00A0C9DF29C4_.wvu.PrintArea" localSheetId="0" hidden="1">#REF!</definedName>
    <definedName name="Z_D7AAD4BE_562F_11D3_97FE_00A0C9DF29C4_.wvu.PrintArea" hidden="1">#REF!</definedName>
    <definedName name="Z_D7AAD4BF_562F_11D3_97FE_00A0C9DF29C4_.wvu.PrintArea" localSheetId="0" hidden="1">#REF!</definedName>
    <definedName name="Z_D7AAD4BF_562F_11D3_97FE_00A0C9DF29C4_.wvu.PrintArea" hidden="1">#REF!</definedName>
    <definedName name="Z_D7AAD4C1_562F_11D3_97FE_00A0C9DF29C4_.wvu.PrintArea" localSheetId="0" hidden="1">#REF!</definedName>
    <definedName name="Z_D7AAD4C1_562F_11D3_97FE_00A0C9DF29C4_.wvu.PrintArea" hidden="1">#REF!</definedName>
    <definedName name="Z_D7AAD4C2_562F_11D3_97FE_00A0C9DF29C4_.wvu.PrintArea" localSheetId="0" hidden="1">#REF!</definedName>
    <definedName name="Z_D7AAD4C2_562F_11D3_97FE_00A0C9DF29C4_.wvu.PrintArea" hidden="1">#REF!</definedName>
    <definedName name="Z_D7AAD4C4_562F_11D3_97FE_00A0C9DF29C4_.wvu.PrintArea" localSheetId="0" hidden="1">#REF!</definedName>
    <definedName name="Z_D7AAD4C4_562F_11D3_97FE_00A0C9DF29C4_.wvu.PrintArea" hidden="1">#REF!</definedName>
    <definedName name="Z_D7AAD4C5_562F_11D3_97FE_00A0C9DF29C4_.wvu.PrintArea" localSheetId="0" hidden="1">#REF!</definedName>
    <definedName name="Z_D7AAD4C5_562F_11D3_97FE_00A0C9DF29C4_.wvu.PrintArea" hidden="1">#REF!</definedName>
    <definedName name="Z_D7AAD4C7_562F_11D3_97FE_00A0C9DF29C4_.wvu.PrintArea" localSheetId="0" hidden="1">#REF!</definedName>
    <definedName name="Z_D7AAD4C7_562F_11D3_97FE_00A0C9DF29C4_.wvu.PrintArea" hidden="1">#REF!</definedName>
    <definedName name="Z_D7AAD4C8_562F_11D3_97FE_00A0C9DF29C4_.wvu.PrintArea" localSheetId="0" hidden="1">#REF!</definedName>
    <definedName name="Z_D7AAD4C8_562F_11D3_97FE_00A0C9DF29C4_.wvu.PrintArea" hidden="1">#REF!</definedName>
    <definedName name="Z_D7AAD4C9_562F_11D3_97FE_00A0C9DF29C4_.wvu.PrintArea" localSheetId="0" hidden="1">#REF!</definedName>
    <definedName name="Z_D7AAD4C9_562F_11D3_97FE_00A0C9DF29C4_.wvu.PrintArea" hidden="1">#REF!</definedName>
    <definedName name="Z_D7AAD4CA_562F_11D3_97FE_00A0C9DF29C4_.wvu.PrintArea" localSheetId="0" hidden="1">#REF!</definedName>
    <definedName name="Z_D7AAD4CA_562F_11D3_97FE_00A0C9DF29C4_.wvu.PrintArea" hidden="1">#REF!</definedName>
    <definedName name="Z_D7AAD4CC_562F_11D3_97FE_00A0C9DF29C4_.wvu.PrintArea" localSheetId="0" hidden="1">#REF!</definedName>
    <definedName name="Z_D7AAD4CC_562F_11D3_97FE_00A0C9DF29C4_.wvu.PrintArea" hidden="1">#REF!</definedName>
    <definedName name="Z_D7AAD4CD_562F_11D3_97FE_00A0C9DF29C4_.wvu.PrintArea" localSheetId="0" hidden="1">#REF!</definedName>
    <definedName name="Z_D7AAD4CD_562F_11D3_97FE_00A0C9DF29C4_.wvu.PrintArea" hidden="1">#REF!</definedName>
    <definedName name="Z_D7AAD4CE_562F_11D3_97FE_00A0C9DF29C4_.wvu.PrintArea" localSheetId="0" hidden="1">#REF!</definedName>
    <definedName name="Z_D7AAD4CE_562F_11D3_97FE_00A0C9DF29C4_.wvu.PrintArea" hidden="1">#REF!</definedName>
    <definedName name="Z_D7AAD4CF_562F_11D3_97FE_00A0C9DF29C4_.wvu.PrintArea" localSheetId="0" hidden="1">#REF!</definedName>
    <definedName name="Z_D7AAD4CF_562F_11D3_97FE_00A0C9DF29C4_.wvu.PrintArea" hidden="1">#REF!</definedName>
    <definedName name="Z_D7AAD4D1_562F_11D3_97FE_00A0C9DF29C4_.wvu.PrintArea" localSheetId="0" hidden="1">#REF!</definedName>
    <definedName name="Z_D7AAD4D1_562F_11D3_97FE_00A0C9DF29C4_.wvu.PrintArea" hidden="1">#REF!</definedName>
    <definedName name="Z_D7AAD4D2_562F_11D3_97FE_00A0C9DF29C4_.wvu.PrintArea" localSheetId="0" hidden="1">#REF!</definedName>
    <definedName name="Z_D7AAD4D2_562F_11D3_97FE_00A0C9DF29C4_.wvu.PrintArea" hidden="1">#REF!</definedName>
    <definedName name="Z_DC61789C_03B0_11D3_88AD_0080C84A5D47_.wvu.PrintArea" localSheetId="0" hidden="1">#REF!</definedName>
    <definedName name="Z_DC61789C_03B0_11D3_88AD_0080C84A5D47_.wvu.PrintArea" hidden="1">#REF!</definedName>
    <definedName name="Z_DC61789E_03B0_11D3_88AD_0080C84A5D47_.wvu.PrintArea" localSheetId="0" hidden="1">#REF!</definedName>
    <definedName name="Z_DC61789E_03B0_11D3_88AD_0080C84A5D47_.wvu.PrintArea" hidden="1">#REF!</definedName>
    <definedName name="Z_DC61789F_03B0_11D3_88AD_0080C84A5D47_.wvu.PrintArea" localSheetId="0" hidden="1">#REF!</definedName>
    <definedName name="Z_DC61789F_03B0_11D3_88AD_0080C84A5D47_.wvu.PrintArea" hidden="1">#REF!</definedName>
    <definedName name="Z_DC6178A0_03B0_11D3_88AD_0080C84A5D47_.wvu.PrintArea" localSheetId="0" hidden="1">#REF!</definedName>
    <definedName name="Z_DC6178A0_03B0_11D3_88AD_0080C84A5D47_.wvu.PrintArea" hidden="1">#REF!</definedName>
    <definedName name="Z_DC6178A2_03B0_11D3_88AD_0080C84A5D47_.wvu.PrintArea" localSheetId="0" hidden="1">#REF!</definedName>
    <definedName name="Z_DC6178A2_03B0_11D3_88AD_0080C84A5D47_.wvu.PrintArea" hidden="1">#REF!</definedName>
    <definedName name="Z_DC6178A3_03B0_11D3_88AD_0080C84A5D47_.wvu.PrintArea" localSheetId="0" hidden="1">#REF!</definedName>
    <definedName name="Z_DC6178A3_03B0_11D3_88AD_0080C84A5D47_.wvu.PrintArea" hidden="1">#REF!</definedName>
    <definedName name="Z_DC6178A4_03B0_11D3_88AD_0080C84A5D47_.wvu.PrintArea" localSheetId="0" hidden="1">#REF!</definedName>
    <definedName name="Z_DC6178A4_03B0_11D3_88AD_0080C84A5D47_.wvu.PrintArea" hidden="1">#REF!</definedName>
    <definedName name="Z_DC6178A6_03B0_11D3_88AD_0080C84A5D47_.wvu.PrintArea" localSheetId="0" hidden="1">#REF!</definedName>
    <definedName name="Z_DC6178A6_03B0_11D3_88AD_0080C84A5D47_.wvu.PrintArea" hidden="1">#REF!</definedName>
    <definedName name="Z_DC6178A7_03B0_11D3_88AD_0080C84A5D47_.wvu.PrintArea" localSheetId="0" hidden="1">#REF!</definedName>
    <definedName name="Z_DC6178A7_03B0_11D3_88AD_0080C84A5D47_.wvu.PrintArea" hidden="1">#REF!</definedName>
    <definedName name="Z_DC6178A9_03B0_11D3_88AD_0080C84A5D47_.wvu.PrintArea" localSheetId="0" hidden="1">#REF!</definedName>
    <definedName name="Z_DC6178A9_03B0_11D3_88AD_0080C84A5D47_.wvu.PrintArea" hidden="1">#REF!</definedName>
    <definedName name="Z_DC6178AB_03B0_11D3_88AD_0080C84A5D47_.wvu.PrintArea" localSheetId="0" hidden="1">#REF!</definedName>
    <definedName name="Z_DC6178AB_03B0_11D3_88AD_0080C84A5D47_.wvu.PrintArea" hidden="1">#REF!</definedName>
    <definedName name="Z_DC6178AC_03B0_11D3_88AD_0080C84A5D47_.wvu.PrintArea" localSheetId="0" hidden="1">#REF!</definedName>
    <definedName name="Z_DC6178AC_03B0_11D3_88AD_0080C84A5D47_.wvu.PrintArea" hidden="1">#REF!</definedName>
    <definedName name="Z_DC6178AD_03B0_11D3_88AD_0080C84A5D47_.wvu.PrintArea" localSheetId="0" hidden="1">#REF!</definedName>
    <definedName name="Z_DC6178AD_03B0_11D3_88AD_0080C84A5D47_.wvu.PrintArea" hidden="1">#REF!</definedName>
    <definedName name="Z_DC6178AF_03B0_11D3_88AD_0080C84A5D47_.wvu.PrintArea" localSheetId="0" hidden="1">#REF!</definedName>
    <definedName name="Z_DC6178AF_03B0_11D3_88AD_0080C84A5D47_.wvu.PrintArea" hidden="1">#REF!</definedName>
    <definedName name="Z_DC6178B0_03B0_11D3_88AD_0080C84A5D47_.wvu.PrintArea" localSheetId="0" hidden="1">#REF!</definedName>
    <definedName name="Z_DC6178B0_03B0_11D3_88AD_0080C84A5D47_.wvu.PrintArea" hidden="1">#REF!</definedName>
    <definedName name="Z_DC6178B1_03B0_11D3_88AD_0080C84A5D47_.wvu.PrintArea" localSheetId="0" hidden="1">#REF!</definedName>
    <definedName name="Z_DC6178B1_03B0_11D3_88AD_0080C84A5D47_.wvu.PrintArea" hidden="1">#REF!</definedName>
    <definedName name="Z_DC6178B3_03B0_11D3_88AD_0080C84A5D47_.wvu.PrintArea" localSheetId="0" hidden="1">#REF!</definedName>
    <definedName name="Z_DC6178B3_03B0_11D3_88AD_0080C84A5D47_.wvu.PrintArea" hidden="1">#REF!</definedName>
    <definedName name="Z_DC6178B4_03B0_11D3_88AD_0080C84A5D47_.wvu.PrintArea" localSheetId="0" hidden="1">#REF!</definedName>
    <definedName name="Z_DC6178B4_03B0_11D3_88AD_0080C84A5D47_.wvu.PrintArea" hidden="1">#REF!</definedName>
    <definedName name="Z_DDB19300_2316_11D3_9DA0_00A0C9DF29FD_.wvu.PrintArea" localSheetId="0" hidden="1">#REF!</definedName>
    <definedName name="Z_DDB19300_2316_11D3_9DA0_00A0C9DF29FD_.wvu.PrintArea" hidden="1">#REF!</definedName>
    <definedName name="Z_DDB19301_2316_11D3_9DA0_00A0C9DF29FD_.wvu.PrintArea" localSheetId="0" hidden="1">#REF!</definedName>
    <definedName name="Z_DDB19301_2316_11D3_9DA0_00A0C9DF29FD_.wvu.PrintArea" hidden="1">#REF!</definedName>
    <definedName name="Z_DDB19303_2316_11D3_9DA0_00A0C9DF29FD_.wvu.PrintArea" localSheetId="0" hidden="1">#REF!</definedName>
    <definedName name="Z_DDB19303_2316_11D3_9DA0_00A0C9DF29FD_.wvu.PrintArea" hidden="1">#REF!</definedName>
    <definedName name="Z_DDB19304_2316_11D3_9DA0_00A0C9DF29FD_.wvu.PrintArea" localSheetId="0" hidden="1">#REF!</definedName>
    <definedName name="Z_DDB19304_2316_11D3_9DA0_00A0C9DF29FD_.wvu.PrintArea" hidden="1">#REF!</definedName>
    <definedName name="Z_DDB19305_2316_11D3_9DA0_00A0C9DF29FD_.wvu.PrintArea" localSheetId="0" hidden="1">#REF!</definedName>
    <definedName name="Z_DDB19305_2316_11D3_9DA0_00A0C9DF29FD_.wvu.PrintArea" hidden="1">#REF!</definedName>
    <definedName name="Z_DDB19306_2316_11D3_9DA0_00A0C9DF29FD_.wvu.PrintArea" localSheetId="0" hidden="1">#REF!</definedName>
    <definedName name="Z_DDB19306_2316_11D3_9DA0_00A0C9DF29FD_.wvu.PrintArea" hidden="1">#REF!</definedName>
    <definedName name="Z_DDB19308_2316_11D3_9DA0_00A0C9DF29FD_.wvu.PrintArea" localSheetId="0" hidden="1">#REF!</definedName>
    <definedName name="Z_DDB19308_2316_11D3_9DA0_00A0C9DF29FD_.wvu.PrintArea" hidden="1">#REF!</definedName>
    <definedName name="Z_DDB19309_2316_11D3_9DA0_00A0C9DF29FD_.wvu.PrintArea" localSheetId="0" hidden="1">#REF!</definedName>
    <definedName name="Z_DDB19309_2316_11D3_9DA0_00A0C9DF29FD_.wvu.PrintArea" hidden="1">#REF!</definedName>
    <definedName name="Z_DDB1930A_2316_11D3_9DA0_00A0C9DF29FD_.wvu.PrintArea" localSheetId="0" hidden="1">#REF!</definedName>
    <definedName name="Z_DDB1930A_2316_11D3_9DA0_00A0C9DF29FD_.wvu.PrintArea" hidden="1">#REF!</definedName>
    <definedName name="Z_DDB1930B_2316_11D3_9DA0_00A0C9DF29FD_.wvu.PrintArea" localSheetId="0" hidden="1">#REF!</definedName>
    <definedName name="Z_DDB1930B_2316_11D3_9DA0_00A0C9DF29FD_.wvu.PrintArea" hidden="1">#REF!</definedName>
    <definedName name="Z_DDB1930D_2316_11D3_9DA0_00A0C9DF29FD_.wvu.PrintArea" localSheetId="0" hidden="1">#REF!</definedName>
    <definedName name="Z_DDB1930D_2316_11D3_9DA0_00A0C9DF29FD_.wvu.PrintArea" hidden="1">#REF!</definedName>
    <definedName name="Z_DDB1930E_2316_11D3_9DA0_00A0C9DF29FD_.wvu.PrintArea" localSheetId="0" hidden="1">#REF!</definedName>
    <definedName name="Z_DDB1930E_2316_11D3_9DA0_00A0C9DF29FD_.wvu.PrintArea" hidden="1">#REF!</definedName>
    <definedName name="Z_DDB19310_2316_11D3_9DA0_00A0C9DF29FD_.wvu.PrintArea" localSheetId="0" hidden="1">#REF!</definedName>
    <definedName name="Z_DDB19310_2316_11D3_9DA0_00A0C9DF29FD_.wvu.PrintArea" hidden="1">#REF!</definedName>
    <definedName name="Z_DDB19311_2316_11D3_9DA0_00A0C9DF29FD_.wvu.PrintArea" localSheetId="0" hidden="1">#REF!</definedName>
    <definedName name="Z_DDB19311_2316_11D3_9DA0_00A0C9DF29FD_.wvu.PrintArea" hidden="1">#REF!</definedName>
    <definedName name="Z_DDB19313_2316_11D3_9DA0_00A0C9DF29FD_.wvu.PrintArea" localSheetId="0" hidden="1">#REF!</definedName>
    <definedName name="Z_DDB19313_2316_11D3_9DA0_00A0C9DF29FD_.wvu.PrintArea" hidden="1">#REF!</definedName>
    <definedName name="Z_DDB19314_2316_11D3_9DA0_00A0C9DF29FD_.wvu.PrintArea" localSheetId="0" hidden="1">#REF!</definedName>
    <definedName name="Z_DDB19314_2316_11D3_9DA0_00A0C9DF29FD_.wvu.PrintArea" hidden="1">#REF!</definedName>
    <definedName name="Z_DDB19315_2316_11D3_9DA0_00A0C9DF29FD_.wvu.PrintArea" localSheetId="0" hidden="1">#REF!</definedName>
    <definedName name="Z_DDB19315_2316_11D3_9DA0_00A0C9DF29FD_.wvu.PrintArea" hidden="1">#REF!</definedName>
    <definedName name="Z_DDB19316_2316_11D3_9DA0_00A0C9DF29FD_.wvu.PrintArea" localSheetId="0" hidden="1">#REF!</definedName>
    <definedName name="Z_DDB19316_2316_11D3_9DA0_00A0C9DF29FD_.wvu.PrintArea" hidden="1">#REF!</definedName>
    <definedName name="Z_DDB19318_2316_11D3_9DA0_00A0C9DF29FD_.wvu.PrintArea" localSheetId="0" hidden="1">#REF!</definedName>
    <definedName name="Z_DDB19318_2316_11D3_9DA0_00A0C9DF29FD_.wvu.PrintArea" hidden="1">#REF!</definedName>
    <definedName name="Z_DDB19319_2316_11D3_9DA0_00A0C9DF29FD_.wvu.PrintArea" localSheetId="0" hidden="1">#REF!</definedName>
    <definedName name="Z_DDB19319_2316_11D3_9DA0_00A0C9DF29FD_.wvu.PrintArea" hidden="1">#REF!</definedName>
    <definedName name="Z_DDB1931A_2316_11D3_9DA0_00A0C9DF29FD_.wvu.PrintArea" localSheetId="0" hidden="1">#REF!</definedName>
    <definedName name="Z_DDB1931A_2316_11D3_9DA0_00A0C9DF29FD_.wvu.PrintArea" hidden="1">#REF!</definedName>
    <definedName name="Z_DDB1931B_2316_11D3_9DA0_00A0C9DF29FD_.wvu.PrintArea" localSheetId="0" hidden="1">#REF!</definedName>
    <definedName name="Z_DDB1931B_2316_11D3_9DA0_00A0C9DF29FD_.wvu.PrintArea" hidden="1">#REF!</definedName>
    <definedName name="Z_DDB1931D_2316_11D3_9DA0_00A0C9DF29FD_.wvu.PrintArea" localSheetId="0" hidden="1">#REF!</definedName>
    <definedName name="Z_DDB1931D_2316_11D3_9DA0_00A0C9DF29FD_.wvu.PrintArea" hidden="1">#REF!</definedName>
    <definedName name="Z_DDB1931E_2316_11D3_9DA0_00A0C9DF29FD_.wvu.PrintArea" localSheetId="0" hidden="1">#REF!</definedName>
    <definedName name="Z_DDB1931E_2316_11D3_9DA0_00A0C9DF29FD_.wvu.PrintArea" hidden="1">#REF!</definedName>
    <definedName name="Z_DDB1932D_2316_11D3_9DA0_00A0C9DF29FD_.wvu.PrintArea" localSheetId="0" hidden="1">#REF!</definedName>
    <definedName name="Z_DDB1932D_2316_11D3_9DA0_00A0C9DF29FD_.wvu.PrintArea" hidden="1">#REF!</definedName>
    <definedName name="Z_DDB1932E_2316_11D3_9DA0_00A0C9DF29FD_.wvu.PrintArea" localSheetId="0" hidden="1">#REF!</definedName>
    <definedName name="Z_DDB1932E_2316_11D3_9DA0_00A0C9DF29FD_.wvu.PrintArea" hidden="1">#REF!</definedName>
    <definedName name="Z_DDB19330_2316_11D3_9DA0_00A0C9DF29FD_.wvu.PrintArea" localSheetId="0" hidden="1">#REF!</definedName>
    <definedName name="Z_DDB19330_2316_11D3_9DA0_00A0C9DF29FD_.wvu.PrintArea" hidden="1">#REF!</definedName>
    <definedName name="Z_DDB19331_2316_11D3_9DA0_00A0C9DF29FD_.wvu.PrintArea" localSheetId="0" hidden="1">#REF!</definedName>
    <definedName name="Z_DDB19331_2316_11D3_9DA0_00A0C9DF29FD_.wvu.PrintArea" hidden="1">#REF!</definedName>
    <definedName name="Z_DDB19332_2316_11D3_9DA0_00A0C9DF29FD_.wvu.PrintArea" localSheetId="0" hidden="1">#REF!</definedName>
    <definedName name="Z_DDB19332_2316_11D3_9DA0_00A0C9DF29FD_.wvu.PrintArea" hidden="1">#REF!</definedName>
    <definedName name="Z_DDB19333_2316_11D3_9DA0_00A0C9DF29FD_.wvu.PrintArea" localSheetId="0" hidden="1">#REF!</definedName>
    <definedName name="Z_DDB19333_2316_11D3_9DA0_00A0C9DF29FD_.wvu.PrintArea" hidden="1">#REF!</definedName>
    <definedName name="Z_DDB19335_2316_11D3_9DA0_00A0C9DF29FD_.wvu.PrintArea" localSheetId="0" hidden="1">#REF!</definedName>
    <definedName name="Z_DDB19335_2316_11D3_9DA0_00A0C9DF29FD_.wvu.PrintArea" hidden="1">#REF!</definedName>
    <definedName name="Z_DDB19336_2316_11D3_9DA0_00A0C9DF29FD_.wvu.PrintArea" localSheetId="0" hidden="1">#REF!</definedName>
    <definedName name="Z_DDB19336_2316_11D3_9DA0_00A0C9DF29FD_.wvu.PrintArea" hidden="1">#REF!</definedName>
    <definedName name="Z_DDB19337_2316_11D3_9DA0_00A0C9DF29FD_.wvu.PrintArea" localSheetId="0" hidden="1">#REF!</definedName>
    <definedName name="Z_DDB19337_2316_11D3_9DA0_00A0C9DF29FD_.wvu.PrintArea" hidden="1">#REF!</definedName>
    <definedName name="Z_DDB19338_2316_11D3_9DA0_00A0C9DF29FD_.wvu.PrintArea" localSheetId="0" hidden="1">#REF!</definedName>
    <definedName name="Z_DDB19338_2316_11D3_9DA0_00A0C9DF29FD_.wvu.PrintArea" hidden="1">#REF!</definedName>
    <definedName name="Z_DDB1933A_2316_11D3_9DA0_00A0C9DF29FD_.wvu.PrintArea" localSheetId="0" hidden="1">#REF!</definedName>
    <definedName name="Z_DDB1933A_2316_11D3_9DA0_00A0C9DF29FD_.wvu.PrintArea" hidden="1">#REF!</definedName>
    <definedName name="Z_DDB1933B_2316_11D3_9DA0_00A0C9DF29FD_.wvu.PrintArea" localSheetId="0" hidden="1">#REF!</definedName>
    <definedName name="Z_DDB1933B_2316_11D3_9DA0_00A0C9DF29FD_.wvu.PrintArea" hidden="1">#REF!</definedName>
    <definedName name="Z_DDB1933D_2316_11D3_9DA0_00A0C9DF29FD_.wvu.PrintArea" localSheetId="0" hidden="1">#REF!</definedName>
    <definedName name="Z_DDB1933D_2316_11D3_9DA0_00A0C9DF29FD_.wvu.PrintArea" hidden="1">#REF!</definedName>
    <definedName name="Z_DDB1933E_2316_11D3_9DA0_00A0C9DF29FD_.wvu.PrintArea" localSheetId="0" hidden="1">#REF!</definedName>
    <definedName name="Z_DDB1933E_2316_11D3_9DA0_00A0C9DF29FD_.wvu.PrintArea" hidden="1">#REF!</definedName>
    <definedName name="Z_DDB19340_2316_11D3_9DA0_00A0C9DF29FD_.wvu.PrintArea" localSheetId="0" hidden="1">#REF!</definedName>
    <definedName name="Z_DDB19340_2316_11D3_9DA0_00A0C9DF29FD_.wvu.PrintArea" hidden="1">#REF!</definedName>
    <definedName name="Z_DDB19341_2316_11D3_9DA0_00A0C9DF29FD_.wvu.PrintArea" localSheetId="0" hidden="1">#REF!</definedName>
    <definedName name="Z_DDB19341_2316_11D3_9DA0_00A0C9DF29FD_.wvu.PrintArea" hidden="1">#REF!</definedName>
    <definedName name="Z_DDB19342_2316_11D3_9DA0_00A0C9DF29FD_.wvu.PrintArea" localSheetId="0" hidden="1">#REF!</definedName>
    <definedName name="Z_DDB19342_2316_11D3_9DA0_00A0C9DF29FD_.wvu.PrintArea" hidden="1">#REF!</definedName>
    <definedName name="Z_DDB19343_2316_11D3_9DA0_00A0C9DF29FD_.wvu.PrintArea" localSheetId="0" hidden="1">#REF!</definedName>
    <definedName name="Z_DDB19343_2316_11D3_9DA0_00A0C9DF29FD_.wvu.PrintArea" hidden="1">#REF!</definedName>
    <definedName name="Z_DDB19345_2316_11D3_9DA0_00A0C9DF29FD_.wvu.PrintArea" localSheetId="0" hidden="1">#REF!</definedName>
    <definedName name="Z_DDB19345_2316_11D3_9DA0_00A0C9DF29FD_.wvu.PrintArea" hidden="1">#REF!</definedName>
    <definedName name="Z_DDB19346_2316_11D3_9DA0_00A0C9DF29FD_.wvu.PrintArea" localSheetId="0" hidden="1">#REF!</definedName>
    <definedName name="Z_DDB19346_2316_11D3_9DA0_00A0C9DF29FD_.wvu.PrintArea" hidden="1">#REF!</definedName>
    <definedName name="Z_DDB19347_2316_11D3_9DA0_00A0C9DF29FD_.wvu.PrintArea" localSheetId="0" hidden="1">#REF!</definedName>
    <definedName name="Z_DDB19347_2316_11D3_9DA0_00A0C9DF29FD_.wvu.PrintArea" hidden="1">#REF!</definedName>
    <definedName name="Z_DDB19348_2316_11D3_9DA0_00A0C9DF29FD_.wvu.PrintArea" localSheetId="0" hidden="1">#REF!</definedName>
    <definedName name="Z_DDB19348_2316_11D3_9DA0_00A0C9DF29FD_.wvu.PrintArea" hidden="1">#REF!</definedName>
    <definedName name="Z_DDB1934A_2316_11D3_9DA0_00A0C9DF29FD_.wvu.PrintArea" localSheetId="0" hidden="1">#REF!</definedName>
    <definedName name="Z_DDB1934A_2316_11D3_9DA0_00A0C9DF29FD_.wvu.PrintArea" hidden="1">#REF!</definedName>
    <definedName name="Z_DDB1934B_2316_11D3_9DA0_00A0C9DF29FD_.wvu.PrintArea" localSheetId="0" hidden="1">#REF!</definedName>
    <definedName name="Z_DDB1934B_2316_11D3_9DA0_00A0C9DF29FD_.wvu.PrintArea" hidden="1">#REF!</definedName>
    <definedName name="Z_DDB19355_2316_11D3_9DA0_00A0C9DF29FD_.wvu.PrintArea" localSheetId="0" hidden="1">#REF!</definedName>
    <definedName name="Z_DDB19355_2316_11D3_9DA0_00A0C9DF29FD_.wvu.PrintArea" hidden="1">#REF!</definedName>
    <definedName name="Z_DDB19356_2316_11D3_9DA0_00A0C9DF29FD_.wvu.PrintArea" localSheetId="0" hidden="1">#REF!</definedName>
    <definedName name="Z_DDB19356_2316_11D3_9DA0_00A0C9DF29FD_.wvu.PrintArea" hidden="1">#REF!</definedName>
    <definedName name="Z_DDB19358_2316_11D3_9DA0_00A0C9DF29FD_.wvu.PrintArea" localSheetId="0" hidden="1">#REF!</definedName>
    <definedName name="Z_DDB19358_2316_11D3_9DA0_00A0C9DF29FD_.wvu.PrintArea" hidden="1">#REF!</definedName>
    <definedName name="Z_DDB19359_2316_11D3_9DA0_00A0C9DF29FD_.wvu.PrintArea" localSheetId="0" hidden="1">#REF!</definedName>
    <definedName name="Z_DDB19359_2316_11D3_9DA0_00A0C9DF29FD_.wvu.PrintArea" hidden="1">#REF!</definedName>
    <definedName name="Z_DDB1935A_2316_11D3_9DA0_00A0C9DF29FD_.wvu.PrintArea" localSheetId="0" hidden="1">#REF!</definedName>
    <definedName name="Z_DDB1935A_2316_11D3_9DA0_00A0C9DF29FD_.wvu.PrintArea" hidden="1">#REF!</definedName>
    <definedName name="Z_DDB1935B_2316_11D3_9DA0_00A0C9DF29FD_.wvu.PrintArea" localSheetId="0" hidden="1">#REF!</definedName>
    <definedName name="Z_DDB1935B_2316_11D3_9DA0_00A0C9DF29FD_.wvu.PrintArea" hidden="1">#REF!</definedName>
    <definedName name="Z_DDB1935D_2316_11D3_9DA0_00A0C9DF29FD_.wvu.PrintArea" localSheetId="0" hidden="1">#REF!</definedName>
    <definedName name="Z_DDB1935D_2316_11D3_9DA0_00A0C9DF29FD_.wvu.PrintArea" hidden="1">#REF!</definedName>
    <definedName name="Z_DDB1935E_2316_11D3_9DA0_00A0C9DF29FD_.wvu.PrintArea" localSheetId="0" hidden="1">#REF!</definedName>
    <definedName name="Z_DDB1935E_2316_11D3_9DA0_00A0C9DF29FD_.wvu.PrintArea" hidden="1">#REF!</definedName>
    <definedName name="Z_DDB1935F_2316_11D3_9DA0_00A0C9DF29FD_.wvu.PrintArea" localSheetId="0" hidden="1">#REF!</definedName>
    <definedName name="Z_DDB1935F_2316_11D3_9DA0_00A0C9DF29FD_.wvu.PrintArea" hidden="1">#REF!</definedName>
    <definedName name="Z_DDB19360_2316_11D3_9DA0_00A0C9DF29FD_.wvu.PrintArea" localSheetId="0" hidden="1">#REF!</definedName>
    <definedName name="Z_DDB19360_2316_11D3_9DA0_00A0C9DF29FD_.wvu.PrintArea" hidden="1">#REF!</definedName>
    <definedName name="Z_DDB19362_2316_11D3_9DA0_00A0C9DF29FD_.wvu.PrintArea" localSheetId="0" hidden="1">#REF!</definedName>
    <definedName name="Z_DDB19362_2316_11D3_9DA0_00A0C9DF29FD_.wvu.PrintArea" hidden="1">#REF!</definedName>
    <definedName name="Z_DDB19363_2316_11D3_9DA0_00A0C9DF29FD_.wvu.PrintArea" localSheetId="0" hidden="1">#REF!</definedName>
    <definedName name="Z_DDB19363_2316_11D3_9DA0_00A0C9DF29FD_.wvu.PrintArea" hidden="1">#REF!</definedName>
    <definedName name="Z_DDB19365_2316_11D3_9DA0_00A0C9DF29FD_.wvu.PrintArea" localSheetId="0" hidden="1">#REF!</definedName>
    <definedName name="Z_DDB19365_2316_11D3_9DA0_00A0C9DF29FD_.wvu.PrintArea" hidden="1">#REF!</definedName>
    <definedName name="Z_DDB19366_2316_11D3_9DA0_00A0C9DF29FD_.wvu.PrintArea" localSheetId="0" hidden="1">#REF!</definedName>
    <definedName name="Z_DDB19366_2316_11D3_9DA0_00A0C9DF29FD_.wvu.PrintArea" hidden="1">#REF!</definedName>
    <definedName name="Z_DDB19368_2316_11D3_9DA0_00A0C9DF29FD_.wvu.PrintArea" localSheetId="0" hidden="1">#REF!</definedName>
    <definedName name="Z_DDB19368_2316_11D3_9DA0_00A0C9DF29FD_.wvu.PrintArea" hidden="1">#REF!</definedName>
    <definedName name="Z_DDB19369_2316_11D3_9DA0_00A0C9DF29FD_.wvu.PrintArea" localSheetId="0" hidden="1">#REF!</definedName>
    <definedName name="Z_DDB19369_2316_11D3_9DA0_00A0C9DF29FD_.wvu.PrintArea" hidden="1">#REF!</definedName>
    <definedName name="Z_DDB1936A_2316_11D3_9DA0_00A0C9DF29FD_.wvu.PrintArea" localSheetId="0" hidden="1">#REF!</definedName>
    <definedName name="Z_DDB1936A_2316_11D3_9DA0_00A0C9DF29FD_.wvu.PrintArea" hidden="1">#REF!</definedName>
    <definedName name="Z_DDB1936B_2316_11D3_9DA0_00A0C9DF29FD_.wvu.PrintArea" localSheetId="0" hidden="1">#REF!</definedName>
    <definedName name="Z_DDB1936B_2316_11D3_9DA0_00A0C9DF29FD_.wvu.PrintArea" hidden="1">#REF!</definedName>
    <definedName name="Z_DDB1936D_2316_11D3_9DA0_00A0C9DF29FD_.wvu.PrintArea" localSheetId="0" hidden="1">#REF!</definedName>
    <definedName name="Z_DDB1936D_2316_11D3_9DA0_00A0C9DF29FD_.wvu.PrintArea" hidden="1">#REF!</definedName>
    <definedName name="Z_DDB1936E_2316_11D3_9DA0_00A0C9DF29FD_.wvu.PrintArea" localSheetId="0" hidden="1">#REF!</definedName>
    <definedName name="Z_DDB1936E_2316_11D3_9DA0_00A0C9DF29FD_.wvu.PrintArea" hidden="1">#REF!</definedName>
    <definedName name="Z_DDB1936F_2316_11D3_9DA0_00A0C9DF29FD_.wvu.PrintArea" localSheetId="0" hidden="1">#REF!</definedName>
    <definedName name="Z_DDB1936F_2316_11D3_9DA0_00A0C9DF29FD_.wvu.PrintArea" hidden="1">#REF!</definedName>
    <definedName name="Z_DDB19370_2316_11D3_9DA0_00A0C9DF29FD_.wvu.PrintArea" localSheetId="0" hidden="1">#REF!</definedName>
    <definedName name="Z_DDB19370_2316_11D3_9DA0_00A0C9DF29FD_.wvu.PrintArea" hidden="1">#REF!</definedName>
    <definedName name="Z_DDB19372_2316_11D3_9DA0_00A0C9DF29FD_.wvu.PrintArea" localSheetId="0" hidden="1">#REF!</definedName>
    <definedName name="Z_DDB19372_2316_11D3_9DA0_00A0C9DF29FD_.wvu.PrintArea" hidden="1">#REF!</definedName>
    <definedName name="Z_DDB19373_2316_11D3_9DA0_00A0C9DF29FD_.wvu.PrintArea" localSheetId="0" hidden="1">#REF!</definedName>
    <definedName name="Z_DDB19373_2316_11D3_9DA0_00A0C9DF29FD_.wvu.PrintArea" hidden="1">#REF!</definedName>
    <definedName name="Z_DF4E112B_079B_11D3_88AD_0080C84A5D47_.wvu.PrintArea" localSheetId="0" hidden="1">#REF!</definedName>
    <definedName name="Z_DF4E112B_079B_11D3_88AD_0080C84A5D47_.wvu.PrintArea" hidden="1">#REF!</definedName>
    <definedName name="Z_DF4E112C_079B_11D3_88AD_0080C84A5D47_.wvu.PrintArea" localSheetId="0" hidden="1">#REF!</definedName>
    <definedName name="Z_DF4E112C_079B_11D3_88AD_0080C84A5D47_.wvu.PrintArea" hidden="1">#REF!</definedName>
    <definedName name="Z_DF4E112E_079B_11D3_88AD_0080C84A5D47_.wvu.PrintArea" localSheetId="0" hidden="1">#REF!</definedName>
    <definedName name="Z_DF4E112E_079B_11D3_88AD_0080C84A5D47_.wvu.PrintArea" hidden="1">#REF!</definedName>
    <definedName name="Z_DF4E112F_079B_11D3_88AD_0080C84A5D47_.wvu.PrintArea" localSheetId="0" hidden="1">#REF!</definedName>
    <definedName name="Z_DF4E112F_079B_11D3_88AD_0080C84A5D47_.wvu.PrintArea" hidden="1">#REF!</definedName>
    <definedName name="Z_DF4E1130_079B_11D3_88AD_0080C84A5D47_.wvu.PrintArea" localSheetId="0" hidden="1">#REF!</definedName>
    <definedName name="Z_DF4E1130_079B_11D3_88AD_0080C84A5D47_.wvu.PrintArea" hidden="1">#REF!</definedName>
    <definedName name="Z_DF4E1131_079B_11D3_88AD_0080C84A5D47_.wvu.PrintArea" localSheetId="0" hidden="1">#REF!</definedName>
    <definedName name="Z_DF4E1131_079B_11D3_88AD_0080C84A5D47_.wvu.PrintArea" hidden="1">#REF!</definedName>
    <definedName name="Z_DF4E1133_079B_11D3_88AD_0080C84A5D47_.wvu.PrintArea" localSheetId="0" hidden="1">#REF!</definedName>
    <definedName name="Z_DF4E1133_079B_11D3_88AD_0080C84A5D47_.wvu.PrintArea" hidden="1">#REF!</definedName>
    <definedName name="Z_DF4E1134_079B_11D3_88AD_0080C84A5D47_.wvu.PrintArea" localSheetId="0" hidden="1">#REF!</definedName>
    <definedName name="Z_DF4E1134_079B_11D3_88AD_0080C84A5D47_.wvu.PrintArea" hidden="1">#REF!</definedName>
    <definedName name="Z_DF4E1135_079B_11D3_88AD_0080C84A5D47_.wvu.PrintArea" localSheetId="0" hidden="1">#REF!</definedName>
    <definedName name="Z_DF4E1135_079B_11D3_88AD_0080C84A5D47_.wvu.PrintArea" hidden="1">#REF!</definedName>
    <definedName name="Z_DF4E1136_079B_11D3_88AD_0080C84A5D47_.wvu.PrintArea" localSheetId="0" hidden="1">#REF!</definedName>
    <definedName name="Z_DF4E1136_079B_11D3_88AD_0080C84A5D47_.wvu.PrintArea" hidden="1">#REF!</definedName>
    <definedName name="Z_DF4E1138_079B_11D3_88AD_0080C84A5D47_.wvu.PrintArea" localSheetId="0" hidden="1">#REF!</definedName>
    <definedName name="Z_DF4E1138_079B_11D3_88AD_0080C84A5D47_.wvu.PrintArea" hidden="1">#REF!</definedName>
    <definedName name="Z_DF4E1139_079B_11D3_88AD_0080C84A5D47_.wvu.PrintArea" localSheetId="0" hidden="1">#REF!</definedName>
    <definedName name="Z_DF4E1139_079B_11D3_88AD_0080C84A5D47_.wvu.PrintArea" hidden="1">#REF!</definedName>
    <definedName name="Z_DF4E113B_079B_11D3_88AD_0080C84A5D47_.wvu.PrintArea" localSheetId="0" hidden="1">#REF!</definedName>
    <definedName name="Z_DF4E113B_079B_11D3_88AD_0080C84A5D47_.wvu.PrintArea" hidden="1">#REF!</definedName>
    <definedName name="Z_DF4E113C_079B_11D3_88AD_0080C84A5D47_.wvu.PrintArea" localSheetId="0" hidden="1">#REF!</definedName>
    <definedName name="Z_DF4E113C_079B_11D3_88AD_0080C84A5D47_.wvu.PrintArea" hidden="1">#REF!</definedName>
    <definedName name="Z_DF4E113E_079B_11D3_88AD_0080C84A5D47_.wvu.PrintArea" localSheetId="0" hidden="1">#REF!</definedName>
    <definedName name="Z_DF4E113E_079B_11D3_88AD_0080C84A5D47_.wvu.PrintArea" hidden="1">#REF!</definedName>
    <definedName name="Z_DF4E113F_079B_11D3_88AD_0080C84A5D47_.wvu.PrintArea" localSheetId="0" hidden="1">#REF!</definedName>
    <definedName name="Z_DF4E113F_079B_11D3_88AD_0080C84A5D47_.wvu.PrintArea" hidden="1">#REF!</definedName>
    <definedName name="Z_DF4E1140_079B_11D3_88AD_0080C84A5D47_.wvu.PrintArea" localSheetId="0" hidden="1">#REF!</definedName>
    <definedName name="Z_DF4E1140_079B_11D3_88AD_0080C84A5D47_.wvu.PrintArea" hidden="1">#REF!</definedName>
    <definedName name="Z_DF4E1141_079B_11D3_88AD_0080C84A5D47_.wvu.PrintArea" localSheetId="0" hidden="1">#REF!</definedName>
    <definedName name="Z_DF4E1141_079B_11D3_88AD_0080C84A5D47_.wvu.PrintArea" hidden="1">#REF!</definedName>
    <definedName name="Z_DF4E1143_079B_11D3_88AD_0080C84A5D47_.wvu.PrintArea" localSheetId="0" hidden="1">#REF!</definedName>
    <definedName name="Z_DF4E1143_079B_11D3_88AD_0080C84A5D47_.wvu.PrintArea" hidden="1">#REF!</definedName>
    <definedName name="Z_DF4E1144_079B_11D3_88AD_0080C84A5D47_.wvu.PrintArea" localSheetId="0" hidden="1">#REF!</definedName>
    <definedName name="Z_DF4E1144_079B_11D3_88AD_0080C84A5D47_.wvu.PrintArea" hidden="1">#REF!</definedName>
    <definedName name="Z_DF4E1145_079B_11D3_88AD_0080C84A5D47_.wvu.PrintArea" localSheetId="0" hidden="1">#REF!</definedName>
    <definedName name="Z_DF4E1145_079B_11D3_88AD_0080C84A5D47_.wvu.PrintArea" hidden="1">#REF!</definedName>
    <definedName name="Z_DF4E1146_079B_11D3_88AD_0080C84A5D47_.wvu.PrintArea" localSheetId="0" hidden="1">#REF!</definedName>
    <definedName name="Z_DF4E1146_079B_11D3_88AD_0080C84A5D47_.wvu.PrintArea" hidden="1">#REF!</definedName>
    <definedName name="Z_DF4E1148_079B_11D3_88AD_0080C84A5D47_.wvu.PrintArea" localSheetId="0" hidden="1">#REF!</definedName>
    <definedName name="Z_DF4E1148_079B_11D3_88AD_0080C84A5D47_.wvu.PrintArea" hidden="1">#REF!</definedName>
    <definedName name="Z_DF4E1149_079B_11D3_88AD_0080C84A5D47_.wvu.PrintArea" localSheetId="0" hidden="1">#REF!</definedName>
    <definedName name="Z_DF4E1149_079B_11D3_88AD_0080C84A5D47_.wvu.PrintArea" hidden="1">#REF!</definedName>
    <definedName name="Z_E0C0E4FB_6A98_11D3_857C_00A0C9DF1035_.wvu.PrintArea" localSheetId="0" hidden="1">#REF!</definedName>
    <definedName name="Z_E0C0E4FB_6A98_11D3_857C_00A0C9DF1035_.wvu.PrintArea" hidden="1">#REF!</definedName>
    <definedName name="Z_E0C0E4FC_6A98_11D3_857C_00A0C9DF1035_.wvu.PrintArea" localSheetId="0" hidden="1">#REF!</definedName>
    <definedName name="Z_E0C0E4FC_6A98_11D3_857C_00A0C9DF1035_.wvu.PrintArea" hidden="1">#REF!</definedName>
    <definedName name="Z_E0C0E4FE_6A98_11D3_857C_00A0C9DF1035_.wvu.PrintArea" localSheetId="0" hidden="1">#REF!</definedName>
    <definedName name="Z_E0C0E4FE_6A98_11D3_857C_00A0C9DF1035_.wvu.PrintArea" hidden="1">#REF!</definedName>
    <definedName name="Z_E0C0E4FF_6A98_11D3_857C_00A0C9DF1035_.wvu.PrintArea" localSheetId="0" hidden="1">#REF!</definedName>
    <definedName name="Z_E0C0E4FF_6A98_11D3_857C_00A0C9DF1035_.wvu.PrintArea" hidden="1">#REF!</definedName>
    <definedName name="Z_E0C0E500_6A98_11D3_857C_00A0C9DF1035_.wvu.PrintArea" localSheetId="0" hidden="1">#REF!</definedName>
    <definedName name="Z_E0C0E500_6A98_11D3_857C_00A0C9DF1035_.wvu.PrintArea" hidden="1">#REF!</definedName>
    <definedName name="Z_E0C0E501_6A98_11D3_857C_00A0C9DF1035_.wvu.PrintArea" localSheetId="0" hidden="1">#REF!</definedName>
    <definedName name="Z_E0C0E501_6A98_11D3_857C_00A0C9DF1035_.wvu.PrintArea" hidden="1">#REF!</definedName>
    <definedName name="Z_E0C0E503_6A98_11D3_857C_00A0C9DF1035_.wvu.PrintArea" localSheetId="0" hidden="1">#REF!</definedName>
    <definedName name="Z_E0C0E503_6A98_11D3_857C_00A0C9DF1035_.wvu.PrintArea" hidden="1">#REF!</definedName>
    <definedName name="Z_E0C0E504_6A98_11D3_857C_00A0C9DF1035_.wvu.PrintArea" localSheetId="0" hidden="1">#REF!</definedName>
    <definedName name="Z_E0C0E504_6A98_11D3_857C_00A0C9DF1035_.wvu.PrintArea" hidden="1">#REF!</definedName>
    <definedName name="Z_E0C0E505_6A98_11D3_857C_00A0C9DF1035_.wvu.PrintArea" localSheetId="0" hidden="1">#REF!</definedName>
    <definedName name="Z_E0C0E505_6A98_11D3_857C_00A0C9DF1035_.wvu.PrintArea" hidden="1">#REF!</definedName>
    <definedName name="Z_E0C0E506_6A98_11D3_857C_00A0C9DF1035_.wvu.PrintArea" localSheetId="0" hidden="1">#REF!</definedName>
    <definedName name="Z_E0C0E506_6A98_11D3_857C_00A0C9DF1035_.wvu.PrintArea" hidden="1">#REF!</definedName>
    <definedName name="Z_E0C0E508_6A98_11D3_857C_00A0C9DF1035_.wvu.PrintArea" localSheetId="0" hidden="1">#REF!</definedName>
    <definedName name="Z_E0C0E508_6A98_11D3_857C_00A0C9DF1035_.wvu.PrintArea" hidden="1">#REF!</definedName>
    <definedName name="Z_E0C0E509_6A98_11D3_857C_00A0C9DF1035_.wvu.PrintArea" localSheetId="0" hidden="1">#REF!</definedName>
    <definedName name="Z_E0C0E509_6A98_11D3_857C_00A0C9DF1035_.wvu.PrintArea" hidden="1">#REF!</definedName>
    <definedName name="Z_E0C0E50B_6A98_11D3_857C_00A0C9DF1035_.wvu.PrintArea" localSheetId="0" hidden="1">#REF!</definedName>
    <definedName name="Z_E0C0E50B_6A98_11D3_857C_00A0C9DF1035_.wvu.PrintArea" hidden="1">#REF!</definedName>
    <definedName name="Z_E0C0E50C_6A98_11D3_857C_00A0C9DF1035_.wvu.PrintArea" localSheetId="0" hidden="1">#REF!</definedName>
    <definedName name="Z_E0C0E50C_6A98_11D3_857C_00A0C9DF1035_.wvu.PrintArea" hidden="1">#REF!</definedName>
    <definedName name="Z_E0C0E50E_6A98_11D3_857C_00A0C9DF1035_.wvu.PrintArea" localSheetId="0" hidden="1">#REF!</definedName>
    <definedName name="Z_E0C0E50E_6A98_11D3_857C_00A0C9DF1035_.wvu.PrintArea" hidden="1">#REF!</definedName>
    <definedName name="Z_E0C0E50F_6A98_11D3_857C_00A0C9DF1035_.wvu.PrintArea" localSheetId="0" hidden="1">#REF!</definedName>
    <definedName name="Z_E0C0E50F_6A98_11D3_857C_00A0C9DF1035_.wvu.PrintArea" hidden="1">#REF!</definedName>
    <definedName name="Z_E0C0E510_6A98_11D3_857C_00A0C9DF1035_.wvu.PrintArea" localSheetId="0" hidden="1">#REF!</definedName>
    <definedName name="Z_E0C0E510_6A98_11D3_857C_00A0C9DF1035_.wvu.PrintArea" hidden="1">#REF!</definedName>
    <definedName name="Z_E0C0E511_6A98_11D3_857C_00A0C9DF1035_.wvu.PrintArea" localSheetId="0" hidden="1">#REF!</definedName>
    <definedName name="Z_E0C0E511_6A98_11D3_857C_00A0C9DF1035_.wvu.PrintArea" hidden="1">#REF!</definedName>
    <definedName name="Z_E0C0E513_6A98_11D3_857C_00A0C9DF1035_.wvu.PrintArea" localSheetId="0" hidden="1">#REF!</definedName>
    <definedName name="Z_E0C0E513_6A98_11D3_857C_00A0C9DF1035_.wvu.PrintArea" hidden="1">#REF!</definedName>
    <definedName name="Z_E0C0E514_6A98_11D3_857C_00A0C9DF1035_.wvu.PrintArea" localSheetId="0" hidden="1">#REF!</definedName>
    <definedName name="Z_E0C0E514_6A98_11D3_857C_00A0C9DF1035_.wvu.PrintArea" hidden="1">#REF!</definedName>
    <definedName name="Z_E0C0E515_6A98_11D3_857C_00A0C9DF1035_.wvu.PrintArea" localSheetId="0" hidden="1">#REF!</definedName>
    <definedName name="Z_E0C0E515_6A98_11D3_857C_00A0C9DF1035_.wvu.PrintArea" hidden="1">#REF!</definedName>
    <definedName name="Z_E0C0E516_6A98_11D3_857C_00A0C9DF1035_.wvu.PrintArea" localSheetId="0" hidden="1">#REF!</definedName>
    <definedName name="Z_E0C0E516_6A98_11D3_857C_00A0C9DF1035_.wvu.PrintArea" hidden="1">#REF!</definedName>
    <definedName name="Z_E0C0E518_6A98_11D3_857C_00A0C9DF1035_.wvu.PrintArea" localSheetId="0" hidden="1">#REF!</definedName>
    <definedName name="Z_E0C0E518_6A98_11D3_857C_00A0C9DF1035_.wvu.PrintArea" hidden="1">#REF!</definedName>
    <definedName name="Z_E0C0E519_6A98_11D3_857C_00A0C9DF1035_.wvu.PrintArea" localSheetId="0" hidden="1">#REF!</definedName>
    <definedName name="Z_E0C0E519_6A98_11D3_857C_00A0C9DF1035_.wvu.PrintArea" hidden="1">#REF!</definedName>
    <definedName name="Z_E3339D5D_3855_11D3_8575_00A0C9DF1035_.wvu.PrintArea" localSheetId="0" hidden="1">#REF!</definedName>
    <definedName name="Z_E3339D5D_3855_11D3_8575_00A0C9DF1035_.wvu.PrintArea" hidden="1">#REF!</definedName>
    <definedName name="Z_E3339D5E_3855_11D3_8575_00A0C9DF1035_.wvu.PrintArea" localSheetId="0" hidden="1">#REF!</definedName>
    <definedName name="Z_E3339D5E_3855_11D3_8575_00A0C9DF1035_.wvu.PrintArea" hidden="1">#REF!</definedName>
    <definedName name="Z_E3339D60_3855_11D3_8575_00A0C9DF1035_.wvu.PrintArea" localSheetId="0" hidden="1">#REF!</definedName>
    <definedName name="Z_E3339D60_3855_11D3_8575_00A0C9DF1035_.wvu.PrintArea" hidden="1">#REF!</definedName>
    <definedName name="Z_E3339D61_3855_11D3_8575_00A0C9DF1035_.wvu.PrintArea" localSheetId="0" hidden="1">#REF!</definedName>
    <definedName name="Z_E3339D61_3855_11D3_8575_00A0C9DF1035_.wvu.PrintArea" hidden="1">#REF!</definedName>
    <definedName name="Z_E3339D62_3855_11D3_8575_00A0C9DF1035_.wvu.PrintArea" localSheetId="0" hidden="1">#REF!</definedName>
    <definedName name="Z_E3339D62_3855_11D3_8575_00A0C9DF1035_.wvu.PrintArea" hidden="1">#REF!</definedName>
    <definedName name="Z_E3339D63_3855_11D3_8575_00A0C9DF1035_.wvu.PrintArea" localSheetId="0" hidden="1">#REF!</definedName>
    <definedName name="Z_E3339D63_3855_11D3_8575_00A0C9DF1035_.wvu.PrintArea" hidden="1">#REF!</definedName>
    <definedName name="Z_E3339D65_3855_11D3_8575_00A0C9DF1035_.wvu.PrintArea" localSheetId="0" hidden="1">#REF!</definedName>
    <definedName name="Z_E3339D65_3855_11D3_8575_00A0C9DF1035_.wvu.PrintArea" hidden="1">#REF!</definedName>
    <definedName name="Z_E3339D66_3855_11D3_8575_00A0C9DF1035_.wvu.PrintArea" localSheetId="0" hidden="1">#REF!</definedName>
    <definedName name="Z_E3339D66_3855_11D3_8575_00A0C9DF1035_.wvu.PrintArea" hidden="1">#REF!</definedName>
    <definedName name="Z_E3339D67_3855_11D3_8575_00A0C9DF1035_.wvu.PrintArea" localSheetId="0" hidden="1">#REF!</definedName>
    <definedName name="Z_E3339D67_3855_11D3_8575_00A0C9DF1035_.wvu.PrintArea" hidden="1">#REF!</definedName>
    <definedName name="Z_E3339D68_3855_11D3_8575_00A0C9DF1035_.wvu.PrintArea" localSheetId="0" hidden="1">#REF!</definedName>
    <definedName name="Z_E3339D68_3855_11D3_8575_00A0C9DF1035_.wvu.PrintArea" hidden="1">#REF!</definedName>
    <definedName name="Z_E3339D6A_3855_11D3_8575_00A0C9DF1035_.wvu.PrintArea" localSheetId="0" hidden="1">#REF!</definedName>
    <definedName name="Z_E3339D6A_3855_11D3_8575_00A0C9DF1035_.wvu.PrintArea" hidden="1">#REF!</definedName>
    <definedName name="Z_E3339D6B_3855_11D3_8575_00A0C9DF1035_.wvu.PrintArea" localSheetId="0" hidden="1">#REF!</definedName>
    <definedName name="Z_E3339D6B_3855_11D3_8575_00A0C9DF1035_.wvu.PrintArea" hidden="1">#REF!</definedName>
    <definedName name="Z_E3339D6D_3855_11D3_8575_00A0C9DF1035_.wvu.PrintArea" localSheetId="0" hidden="1">#REF!</definedName>
    <definedName name="Z_E3339D6D_3855_11D3_8575_00A0C9DF1035_.wvu.PrintArea" hidden="1">#REF!</definedName>
    <definedName name="Z_E3339D6E_3855_11D3_8575_00A0C9DF1035_.wvu.PrintArea" localSheetId="0" hidden="1">#REF!</definedName>
    <definedName name="Z_E3339D6E_3855_11D3_8575_00A0C9DF1035_.wvu.PrintArea" hidden="1">#REF!</definedName>
    <definedName name="Z_E3339D70_3855_11D3_8575_00A0C9DF1035_.wvu.PrintArea" localSheetId="0" hidden="1">#REF!</definedName>
    <definedName name="Z_E3339D70_3855_11D3_8575_00A0C9DF1035_.wvu.PrintArea" hidden="1">#REF!</definedName>
    <definedName name="Z_E3339D71_3855_11D3_8575_00A0C9DF1035_.wvu.PrintArea" localSheetId="0" hidden="1">#REF!</definedName>
    <definedName name="Z_E3339D71_3855_11D3_8575_00A0C9DF1035_.wvu.PrintArea" hidden="1">#REF!</definedName>
    <definedName name="Z_E3339D72_3855_11D3_8575_00A0C9DF1035_.wvu.PrintArea" localSheetId="0" hidden="1">#REF!</definedName>
    <definedName name="Z_E3339D72_3855_11D3_8575_00A0C9DF1035_.wvu.PrintArea" hidden="1">#REF!</definedName>
    <definedName name="Z_E3339D73_3855_11D3_8575_00A0C9DF1035_.wvu.PrintArea" localSheetId="0" hidden="1">#REF!</definedName>
    <definedName name="Z_E3339D73_3855_11D3_8575_00A0C9DF1035_.wvu.PrintArea" hidden="1">#REF!</definedName>
    <definedName name="Z_E3339D75_3855_11D3_8575_00A0C9DF1035_.wvu.PrintArea" localSheetId="0" hidden="1">#REF!</definedName>
    <definedName name="Z_E3339D75_3855_11D3_8575_00A0C9DF1035_.wvu.PrintArea" hidden="1">#REF!</definedName>
    <definedName name="Z_E3339D76_3855_11D3_8575_00A0C9DF1035_.wvu.PrintArea" localSheetId="0" hidden="1">#REF!</definedName>
    <definedName name="Z_E3339D76_3855_11D3_8575_00A0C9DF1035_.wvu.PrintArea" hidden="1">#REF!</definedName>
    <definedName name="Z_E3339D77_3855_11D3_8575_00A0C9DF1035_.wvu.PrintArea" localSheetId="0" hidden="1">#REF!</definedName>
    <definedName name="Z_E3339D77_3855_11D3_8575_00A0C9DF1035_.wvu.PrintArea" hidden="1">#REF!</definedName>
    <definedName name="Z_E3339D78_3855_11D3_8575_00A0C9DF1035_.wvu.PrintArea" localSheetId="0" hidden="1">#REF!</definedName>
    <definedName name="Z_E3339D78_3855_11D3_8575_00A0C9DF1035_.wvu.PrintArea" hidden="1">#REF!</definedName>
    <definedName name="Z_E3339D7A_3855_11D3_8575_00A0C9DF1035_.wvu.PrintArea" localSheetId="0" hidden="1">#REF!</definedName>
    <definedName name="Z_E3339D7A_3855_11D3_8575_00A0C9DF1035_.wvu.PrintArea" hidden="1">#REF!</definedName>
    <definedName name="Z_E3339D7B_3855_11D3_8575_00A0C9DF1035_.wvu.PrintArea" localSheetId="0" hidden="1">#REF!</definedName>
    <definedName name="Z_E3339D7B_3855_11D3_8575_00A0C9DF1035_.wvu.PrintArea" hidden="1">#REF!</definedName>
    <definedName name="Z_E3381B9F_39E1_11D3_97FE_00A0C9DF29C4_.wvu.PrintArea" localSheetId="0" hidden="1">#REF!</definedName>
    <definedName name="Z_E3381B9F_39E1_11D3_97FE_00A0C9DF29C4_.wvu.PrintArea" hidden="1">#REF!</definedName>
    <definedName name="Z_E3381BA0_39E1_11D3_97FE_00A0C9DF29C4_.wvu.PrintArea" localSheetId="0" hidden="1">#REF!</definedName>
    <definedName name="Z_E3381BA0_39E1_11D3_97FE_00A0C9DF29C4_.wvu.PrintArea" hidden="1">#REF!</definedName>
    <definedName name="Z_E3381BA2_39E1_11D3_97FE_00A0C9DF29C4_.wvu.PrintArea" localSheetId="0" hidden="1">#REF!</definedName>
    <definedName name="Z_E3381BA2_39E1_11D3_97FE_00A0C9DF29C4_.wvu.PrintArea" hidden="1">#REF!</definedName>
    <definedName name="Z_E3381BA3_39E1_11D3_97FE_00A0C9DF29C4_.wvu.PrintArea" localSheetId="0" hidden="1">#REF!</definedName>
    <definedName name="Z_E3381BA3_39E1_11D3_97FE_00A0C9DF29C4_.wvu.PrintArea" hidden="1">#REF!</definedName>
    <definedName name="Z_E3381BA4_39E1_11D3_97FE_00A0C9DF29C4_.wvu.PrintArea" localSheetId="0" hidden="1">#REF!</definedName>
    <definedName name="Z_E3381BA4_39E1_11D3_97FE_00A0C9DF29C4_.wvu.PrintArea" hidden="1">#REF!</definedName>
    <definedName name="Z_E3381BA5_39E1_11D3_97FE_00A0C9DF29C4_.wvu.PrintArea" localSheetId="0" hidden="1">#REF!</definedName>
    <definedName name="Z_E3381BA5_39E1_11D3_97FE_00A0C9DF29C4_.wvu.PrintArea" hidden="1">#REF!</definedName>
    <definedName name="Z_E3381BA7_39E1_11D3_97FE_00A0C9DF29C4_.wvu.PrintArea" localSheetId="0" hidden="1">#REF!</definedName>
    <definedName name="Z_E3381BA7_39E1_11D3_97FE_00A0C9DF29C4_.wvu.PrintArea" hidden="1">#REF!</definedName>
    <definedName name="Z_E3381BA8_39E1_11D3_97FE_00A0C9DF29C4_.wvu.PrintArea" localSheetId="0" hidden="1">#REF!</definedName>
    <definedName name="Z_E3381BA8_39E1_11D3_97FE_00A0C9DF29C4_.wvu.PrintArea" hidden="1">#REF!</definedName>
    <definedName name="Z_E3381BA9_39E1_11D3_97FE_00A0C9DF29C4_.wvu.PrintArea" localSheetId="0" hidden="1">#REF!</definedName>
    <definedName name="Z_E3381BA9_39E1_11D3_97FE_00A0C9DF29C4_.wvu.PrintArea" hidden="1">#REF!</definedName>
    <definedName name="Z_E3381BAA_39E1_11D3_97FE_00A0C9DF29C4_.wvu.PrintArea" localSheetId="0" hidden="1">#REF!</definedName>
    <definedName name="Z_E3381BAA_39E1_11D3_97FE_00A0C9DF29C4_.wvu.PrintArea" hidden="1">#REF!</definedName>
    <definedName name="Z_E3381BAC_39E1_11D3_97FE_00A0C9DF29C4_.wvu.PrintArea" localSheetId="0" hidden="1">#REF!</definedName>
    <definedName name="Z_E3381BAC_39E1_11D3_97FE_00A0C9DF29C4_.wvu.PrintArea" hidden="1">#REF!</definedName>
    <definedName name="Z_E3381BAD_39E1_11D3_97FE_00A0C9DF29C4_.wvu.PrintArea" localSheetId="0" hidden="1">#REF!</definedName>
    <definedName name="Z_E3381BAD_39E1_11D3_97FE_00A0C9DF29C4_.wvu.PrintArea" hidden="1">#REF!</definedName>
    <definedName name="Z_E3381BAF_39E1_11D3_97FE_00A0C9DF29C4_.wvu.PrintArea" localSheetId="0" hidden="1">#REF!</definedName>
    <definedName name="Z_E3381BAF_39E1_11D3_97FE_00A0C9DF29C4_.wvu.PrintArea" hidden="1">#REF!</definedName>
    <definedName name="Z_E3381BB0_39E1_11D3_97FE_00A0C9DF29C4_.wvu.PrintArea" localSheetId="0" hidden="1">#REF!</definedName>
    <definedName name="Z_E3381BB0_39E1_11D3_97FE_00A0C9DF29C4_.wvu.PrintArea" hidden="1">#REF!</definedName>
    <definedName name="Z_E3381BB2_39E1_11D3_97FE_00A0C9DF29C4_.wvu.PrintArea" localSheetId="0" hidden="1">#REF!</definedName>
    <definedName name="Z_E3381BB2_39E1_11D3_97FE_00A0C9DF29C4_.wvu.PrintArea" hidden="1">#REF!</definedName>
    <definedName name="Z_E3381BB3_39E1_11D3_97FE_00A0C9DF29C4_.wvu.PrintArea" localSheetId="0" hidden="1">#REF!</definedName>
    <definedName name="Z_E3381BB3_39E1_11D3_97FE_00A0C9DF29C4_.wvu.PrintArea" hidden="1">#REF!</definedName>
    <definedName name="Z_E3381BB4_39E1_11D3_97FE_00A0C9DF29C4_.wvu.PrintArea" localSheetId="0" hidden="1">#REF!</definedName>
    <definedName name="Z_E3381BB4_39E1_11D3_97FE_00A0C9DF29C4_.wvu.PrintArea" hidden="1">#REF!</definedName>
    <definedName name="Z_E3381BB5_39E1_11D3_97FE_00A0C9DF29C4_.wvu.PrintArea" localSheetId="0" hidden="1">#REF!</definedName>
    <definedName name="Z_E3381BB5_39E1_11D3_97FE_00A0C9DF29C4_.wvu.PrintArea" hidden="1">#REF!</definedName>
    <definedName name="Z_E3381BB7_39E1_11D3_97FE_00A0C9DF29C4_.wvu.PrintArea" localSheetId="0" hidden="1">#REF!</definedName>
    <definedName name="Z_E3381BB7_39E1_11D3_97FE_00A0C9DF29C4_.wvu.PrintArea" hidden="1">#REF!</definedName>
    <definedName name="Z_E3381BB8_39E1_11D3_97FE_00A0C9DF29C4_.wvu.PrintArea" localSheetId="0" hidden="1">#REF!</definedName>
    <definedName name="Z_E3381BB8_39E1_11D3_97FE_00A0C9DF29C4_.wvu.PrintArea" hidden="1">#REF!</definedName>
    <definedName name="Z_E3381BB9_39E1_11D3_97FE_00A0C9DF29C4_.wvu.PrintArea" localSheetId="0" hidden="1">#REF!</definedName>
    <definedName name="Z_E3381BB9_39E1_11D3_97FE_00A0C9DF29C4_.wvu.PrintArea" hidden="1">#REF!</definedName>
    <definedName name="Z_E3381BBA_39E1_11D3_97FE_00A0C9DF29C4_.wvu.PrintArea" localSheetId="0" hidden="1">#REF!</definedName>
    <definedName name="Z_E3381BBA_39E1_11D3_97FE_00A0C9DF29C4_.wvu.PrintArea" hidden="1">#REF!</definedName>
    <definedName name="Z_E3381BBC_39E1_11D3_97FE_00A0C9DF29C4_.wvu.PrintArea" localSheetId="0" hidden="1">#REF!</definedName>
    <definedName name="Z_E3381BBC_39E1_11D3_97FE_00A0C9DF29C4_.wvu.PrintArea" hidden="1">#REF!</definedName>
    <definedName name="Z_E3381BBD_39E1_11D3_97FE_00A0C9DF29C4_.wvu.PrintArea" localSheetId="0" hidden="1">#REF!</definedName>
    <definedName name="Z_E3381BBD_39E1_11D3_97FE_00A0C9DF29C4_.wvu.PrintArea" hidden="1">#REF!</definedName>
    <definedName name="Z_E359ABDC_4366_11D3_8575_00A0C9DF1035_.wvu.PrintArea" localSheetId="0" hidden="1">#REF!</definedName>
    <definedName name="Z_E359ABDC_4366_11D3_8575_00A0C9DF1035_.wvu.PrintArea" hidden="1">#REF!</definedName>
    <definedName name="Z_E359ABDD_4366_11D3_8575_00A0C9DF1035_.wvu.PrintArea" localSheetId="0" hidden="1">#REF!</definedName>
    <definedName name="Z_E359ABDD_4366_11D3_8575_00A0C9DF1035_.wvu.PrintArea" hidden="1">#REF!</definedName>
    <definedName name="Z_E359ABDF_4366_11D3_8575_00A0C9DF1035_.wvu.PrintArea" localSheetId="0" hidden="1">#REF!</definedName>
    <definedName name="Z_E359ABDF_4366_11D3_8575_00A0C9DF1035_.wvu.PrintArea" hidden="1">#REF!</definedName>
    <definedName name="Z_E359ABE0_4366_11D3_8575_00A0C9DF1035_.wvu.PrintArea" localSheetId="0" hidden="1">#REF!</definedName>
    <definedName name="Z_E359ABE0_4366_11D3_8575_00A0C9DF1035_.wvu.PrintArea" hidden="1">#REF!</definedName>
    <definedName name="Z_E359ABE1_4366_11D3_8575_00A0C9DF1035_.wvu.PrintArea" localSheetId="0" hidden="1">#REF!</definedName>
    <definedName name="Z_E359ABE1_4366_11D3_8575_00A0C9DF1035_.wvu.PrintArea" hidden="1">#REF!</definedName>
    <definedName name="Z_E359ABE2_4366_11D3_8575_00A0C9DF1035_.wvu.PrintArea" localSheetId="0" hidden="1">#REF!</definedName>
    <definedName name="Z_E359ABE2_4366_11D3_8575_00A0C9DF1035_.wvu.PrintArea" hidden="1">#REF!</definedName>
    <definedName name="Z_E359ABE4_4366_11D3_8575_00A0C9DF1035_.wvu.PrintArea" localSheetId="0" hidden="1">#REF!</definedName>
    <definedName name="Z_E359ABE4_4366_11D3_8575_00A0C9DF1035_.wvu.PrintArea" hidden="1">#REF!</definedName>
    <definedName name="Z_E359ABE5_4366_11D3_8575_00A0C9DF1035_.wvu.PrintArea" localSheetId="0" hidden="1">#REF!</definedName>
    <definedName name="Z_E359ABE5_4366_11D3_8575_00A0C9DF1035_.wvu.PrintArea" hidden="1">#REF!</definedName>
    <definedName name="Z_E359ABE6_4366_11D3_8575_00A0C9DF1035_.wvu.PrintArea" localSheetId="0" hidden="1">#REF!</definedName>
    <definedName name="Z_E359ABE6_4366_11D3_8575_00A0C9DF1035_.wvu.PrintArea" hidden="1">#REF!</definedName>
    <definedName name="Z_E359ABE7_4366_11D3_8575_00A0C9DF1035_.wvu.PrintArea" localSheetId="0" hidden="1">#REF!</definedName>
    <definedName name="Z_E359ABE7_4366_11D3_8575_00A0C9DF1035_.wvu.PrintArea" hidden="1">#REF!</definedName>
    <definedName name="Z_E359ABE9_4366_11D3_8575_00A0C9DF1035_.wvu.PrintArea" localSheetId="0" hidden="1">#REF!</definedName>
    <definedName name="Z_E359ABE9_4366_11D3_8575_00A0C9DF1035_.wvu.PrintArea" hidden="1">#REF!</definedName>
    <definedName name="Z_E359ABEA_4366_11D3_8575_00A0C9DF1035_.wvu.PrintArea" localSheetId="0" hidden="1">#REF!</definedName>
    <definedName name="Z_E359ABEA_4366_11D3_8575_00A0C9DF1035_.wvu.PrintArea" hidden="1">#REF!</definedName>
    <definedName name="Z_E359ABEC_4366_11D3_8575_00A0C9DF1035_.wvu.PrintArea" localSheetId="0" hidden="1">#REF!</definedName>
    <definedName name="Z_E359ABEC_4366_11D3_8575_00A0C9DF1035_.wvu.PrintArea" hidden="1">#REF!</definedName>
    <definedName name="Z_E359ABED_4366_11D3_8575_00A0C9DF1035_.wvu.PrintArea" localSheetId="0" hidden="1">#REF!</definedName>
    <definedName name="Z_E359ABED_4366_11D3_8575_00A0C9DF1035_.wvu.PrintArea" hidden="1">#REF!</definedName>
    <definedName name="Z_E359ABEF_4366_11D3_8575_00A0C9DF1035_.wvu.PrintArea" localSheetId="0" hidden="1">#REF!</definedName>
    <definedName name="Z_E359ABEF_4366_11D3_8575_00A0C9DF1035_.wvu.PrintArea" hidden="1">#REF!</definedName>
    <definedName name="Z_E359ABF0_4366_11D3_8575_00A0C9DF1035_.wvu.PrintArea" localSheetId="0" hidden="1">#REF!</definedName>
    <definedName name="Z_E359ABF0_4366_11D3_8575_00A0C9DF1035_.wvu.PrintArea" hidden="1">#REF!</definedName>
    <definedName name="Z_E359ABF1_4366_11D3_8575_00A0C9DF1035_.wvu.PrintArea" localSheetId="0" hidden="1">#REF!</definedName>
    <definedName name="Z_E359ABF1_4366_11D3_8575_00A0C9DF1035_.wvu.PrintArea" hidden="1">#REF!</definedName>
    <definedName name="Z_E359ABF2_4366_11D3_8575_00A0C9DF1035_.wvu.PrintArea" localSheetId="0" hidden="1">#REF!</definedName>
    <definedName name="Z_E359ABF2_4366_11D3_8575_00A0C9DF1035_.wvu.PrintArea" hidden="1">#REF!</definedName>
    <definedName name="Z_E359ABF4_4366_11D3_8575_00A0C9DF1035_.wvu.PrintArea" localSheetId="0" hidden="1">#REF!</definedName>
    <definedName name="Z_E359ABF4_4366_11D3_8575_00A0C9DF1035_.wvu.PrintArea" hidden="1">#REF!</definedName>
    <definedName name="Z_E359ABF5_4366_11D3_8575_00A0C9DF1035_.wvu.PrintArea" localSheetId="0" hidden="1">#REF!</definedName>
    <definedName name="Z_E359ABF5_4366_11D3_8575_00A0C9DF1035_.wvu.PrintArea" hidden="1">#REF!</definedName>
    <definedName name="Z_E359ABF6_4366_11D3_8575_00A0C9DF1035_.wvu.PrintArea" localSheetId="0" hidden="1">#REF!</definedName>
    <definedName name="Z_E359ABF6_4366_11D3_8575_00A0C9DF1035_.wvu.PrintArea" hidden="1">#REF!</definedName>
    <definedName name="Z_E359ABF7_4366_11D3_8575_00A0C9DF1035_.wvu.PrintArea" localSheetId="0" hidden="1">#REF!</definedName>
    <definedName name="Z_E359ABF7_4366_11D3_8575_00A0C9DF1035_.wvu.PrintArea" hidden="1">#REF!</definedName>
    <definedName name="Z_E359ABF9_4366_11D3_8575_00A0C9DF1035_.wvu.PrintArea" localSheetId="0" hidden="1">#REF!</definedName>
    <definedName name="Z_E359ABF9_4366_11D3_8575_00A0C9DF1035_.wvu.PrintArea" hidden="1">#REF!</definedName>
    <definedName name="Z_E359ABFA_4366_11D3_8575_00A0C9DF1035_.wvu.PrintArea" localSheetId="0" hidden="1">#REF!</definedName>
    <definedName name="Z_E359ABFA_4366_11D3_8575_00A0C9DF1035_.wvu.PrintArea" hidden="1">#REF!</definedName>
    <definedName name="Z_E84C5E09_352A_11D3_97FE_00A0C9DF29C4_.wvu.PrintArea" localSheetId="0" hidden="1">#REF!</definedName>
    <definedName name="Z_E84C5E09_352A_11D3_97FE_00A0C9DF29C4_.wvu.PrintArea" hidden="1">#REF!</definedName>
    <definedName name="Z_E84C5E0A_352A_11D3_97FE_00A0C9DF29C4_.wvu.PrintArea" localSheetId="0" hidden="1">#REF!</definedName>
    <definedName name="Z_E84C5E0A_352A_11D3_97FE_00A0C9DF29C4_.wvu.PrintArea" hidden="1">#REF!</definedName>
    <definedName name="Z_E84C5E0C_352A_11D3_97FE_00A0C9DF29C4_.wvu.PrintArea" localSheetId="0" hidden="1">#REF!</definedName>
    <definedName name="Z_E84C5E0C_352A_11D3_97FE_00A0C9DF29C4_.wvu.PrintArea" hidden="1">#REF!</definedName>
    <definedName name="Z_E84C5E0D_352A_11D3_97FE_00A0C9DF29C4_.wvu.PrintArea" localSheetId="0" hidden="1">#REF!</definedName>
    <definedName name="Z_E84C5E0D_352A_11D3_97FE_00A0C9DF29C4_.wvu.PrintArea" hidden="1">#REF!</definedName>
    <definedName name="Z_E84C5E0E_352A_11D3_97FE_00A0C9DF29C4_.wvu.PrintArea" localSheetId="0" hidden="1">#REF!</definedName>
    <definedName name="Z_E84C5E0E_352A_11D3_97FE_00A0C9DF29C4_.wvu.PrintArea" hidden="1">#REF!</definedName>
    <definedName name="Z_E84C5E0F_352A_11D3_97FE_00A0C9DF29C4_.wvu.PrintArea" localSheetId="0" hidden="1">#REF!</definedName>
    <definedName name="Z_E84C5E0F_352A_11D3_97FE_00A0C9DF29C4_.wvu.PrintArea" hidden="1">#REF!</definedName>
    <definedName name="Z_E84C5E11_352A_11D3_97FE_00A0C9DF29C4_.wvu.PrintArea" localSheetId="0" hidden="1">#REF!</definedName>
    <definedName name="Z_E84C5E11_352A_11D3_97FE_00A0C9DF29C4_.wvu.PrintArea" hidden="1">#REF!</definedName>
    <definedName name="Z_E84C5E12_352A_11D3_97FE_00A0C9DF29C4_.wvu.PrintArea" localSheetId="0" hidden="1">#REF!</definedName>
    <definedName name="Z_E84C5E12_352A_11D3_97FE_00A0C9DF29C4_.wvu.PrintArea" hidden="1">#REF!</definedName>
    <definedName name="Z_E84C5E13_352A_11D3_97FE_00A0C9DF29C4_.wvu.PrintArea" localSheetId="0" hidden="1">#REF!</definedName>
    <definedName name="Z_E84C5E13_352A_11D3_97FE_00A0C9DF29C4_.wvu.PrintArea" hidden="1">#REF!</definedName>
    <definedName name="Z_E84C5E14_352A_11D3_97FE_00A0C9DF29C4_.wvu.PrintArea" localSheetId="0" hidden="1">#REF!</definedName>
    <definedName name="Z_E84C5E14_352A_11D3_97FE_00A0C9DF29C4_.wvu.PrintArea" hidden="1">#REF!</definedName>
    <definedName name="Z_E84C5E16_352A_11D3_97FE_00A0C9DF29C4_.wvu.PrintArea" localSheetId="0" hidden="1">#REF!</definedName>
    <definedName name="Z_E84C5E16_352A_11D3_97FE_00A0C9DF29C4_.wvu.PrintArea" hidden="1">#REF!</definedName>
    <definedName name="Z_E84C5E17_352A_11D3_97FE_00A0C9DF29C4_.wvu.PrintArea" localSheetId="0" hidden="1">#REF!</definedName>
    <definedName name="Z_E84C5E17_352A_11D3_97FE_00A0C9DF29C4_.wvu.PrintArea" hidden="1">#REF!</definedName>
    <definedName name="Z_E84C5E19_352A_11D3_97FE_00A0C9DF29C4_.wvu.PrintArea" localSheetId="0" hidden="1">#REF!</definedName>
    <definedName name="Z_E84C5E19_352A_11D3_97FE_00A0C9DF29C4_.wvu.PrintArea" hidden="1">#REF!</definedName>
    <definedName name="Z_E84C5E1A_352A_11D3_97FE_00A0C9DF29C4_.wvu.PrintArea" localSheetId="0" hidden="1">#REF!</definedName>
    <definedName name="Z_E84C5E1A_352A_11D3_97FE_00A0C9DF29C4_.wvu.PrintArea" hidden="1">#REF!</definedName>
    <definedName name="Z_E84C5E1C_352A_11D3_97FE_00A0C9DF29C4_.wvu.PrintArea" localSheetId="0" hidden="1">#REF!</definedName>
    <definedName name="Z_E84C5E1C_352A_11D3_97FE_00A0C9DF29C4_.wvu.PrintArea" hidden="1">#REF!</definedName>
    <definedName name="Z_E84C5E1D_352A_11D3_97FE_00A0C9DF29C4_.wvu.PrintArea" localSheetId="0" hidden="1">#REF!</definedName>
    <definedName name="Z_E84C5E1D_352A_11D3_97FE_00A0C9DF29C4_.wvu.PrintArea" hidden="1">#REF!</definedName>
    <definedName name="Z_E84C5E1E_352A_11D3_97FE_00A0C9DF29C4_.wvu.PrintArea" localSheetId="0" hidden="1">#REF!</definedName>
    <definedName name="Z_E84C5E1E_352A_11D3_97FE_00A0C9DF29C4_.wvu.PrintArea" hidden="1">#REF!</definedName>
    <definedName name="Z_E84C5E1F_352A_11D3_97FE_00A0C9DF29C4_.wvu.PrintArea" localSheetId="0" hidden="1">#REF!</definedName>
    <definedName name="Z_E84C5E1F_352A_11D3_97FE_00A0C9DF29C4_.wvu.PrintArea" hidden="1">#REF!</definedName>
    <definedName name="Z_E84C5E21_352A_11D3_97FE_00A0C9DF29C4_.wvu.PrintArea" localSheetId="0" hidden="1">#REF!</definedName>
    <definedName name="Z_E84C5E21_352A_11D3_97FE_00A0C9DF29C4_.wvu.PrintArea" hidden="1">#REF!</definedName>
    <definedName name="Z_E84C5E22_352A_11D3_97FE_00A0C9DF29C4_.wvu.PrintArea" localSheetId="0" hidden="1">#REF!</definedName>
    <definedName name="Z_E84C5E22_352A_11D3_97FE_00A0C9DF29C4_.wvu.PrintArea" hidden="1">#REF!</definedName>
    <definedName name="Z_E84C5E23_352A_11D3_97FE_00A0C9DF29C4_.wvu.PrintArea" localSheetId="0" hidden="1">#REF!</definedName>
    <definedName name="Z_E84C5E23_352A_11D3_97FE_00A0C9DF29C4_.wvu.PrintArea" hidden="1">#REF!</definedName>
    <definedName name="Z_E84C5E24_352A_11D3_97FE_00A0C9DF29C4_.wvu.PrintArea" localSheetId="0" hidden="1">#REF!</definedName>
    <definedName name="Z_E84C5E24_352A_11D3_97FE_00A0C9DF29C4_.wvu.PrintArea" hidden="1">#REF!</definedName>
    <definedName name="Z_E84C5E26_352A_11D3_97FE_00A0C9DF29C4_.wvu.PrintArea" localSheetId="0" hidden="1">#REF!</definedName>
    <definedName name="Z_E84C5E26_352A_11D3_97FE_00A0C9DF29C4_.wvu.PrintArea" hidden="1">#REF!</definedName>
    <definedName name="Z_E84C5E27_352A_11D3_97FE_00A0C9DF29C4_.wvu.PrintArea" localSheetId="0" hidden="1">#REF!</definedName>
    <definedName name="Z_E84C5E27_352A_11D3_97FE_00A0C9DF29C4_.wvu.PrintArea" hidden="1">#REF!</definedName>
    <definedName name="Z_EF3BA654_A7EF_11D3_980D_00A0C9DF29C4_.wvu.PrintArea" localSheetId="0" hidden="1">#REF!</definedName>
    <definedName name="Z_EF3BA654_A7EF_11D3_980D_00A0C9DF29C4_.wvu.PrintArea" hidden="1">#REF!</definedName>
    <definedName name="Z_EF3BA655_A7EF_11D3_980D_00A0C9DF29C4_.wvu.PrintArea" localSheetId="0" hidden="1">#REF!</definedName>
    <definedName name="Z_EF3BA655_A7EF_11D3_980D_00A0C9DF29C4_.wvu.PrintArea" hidden="1">#REF!</definedName>
    <definedName name="Z_EF3BA657_A7EF_11D3_980D_00A0C9DF29C4_.wvu.PrintArea" localSheetId="0" hidden="1">#REF!</definedName>
    <definedName name="Z_EF3BA657_A7EF_11D3_980D_00A0C9DF29C4_.wvu.PrintArea" hidden="1">#REF!</definedName>
    <definedName name="Z_EF3BA658_A7EF_11D3_980D_00A0C9DF29C4_.wvu.PrintArea" localSheetId="0" hidden="1">#REF!</definedName>
    <definedName name="Z_EF3BA658_A7EF_11D3_980D_00A0C9DF29C4_.wvu.PrintArea" hidden="1">#REF!</definedName>
    <definedName name="Z_EF3BA659_A7EF_11D3_980D_00A0C9DF29C4_.wvu.PrintArea" localSheetId="0" hidden="1">#REF!</definedName>
    <definedName name="Z_EF3BA659_A7EF_11D3_980D_00A0C9DF29C4_.wvu.PrintArea" hidden="1">#REF!</definedName>
    <definedName name="Z_EF3BA65A_A7EF_11D3_980D_00A0C9DF29C4_.wvu.PrintArea" localSheetId="0" hidden="1">#REF!</definedName>
    <definedName name="Z_EF3BA65A_A7EF_11D3_980D_00A0C9DF29C4_.wvu.PrintArea" hidden="1">#REF!</definedName>
    <definedName name="Z_EF3BA65C_A7EF_11D3_980D_00A0C9DF29C4_.wvu.PrintArea" localSheetId="0" hidden="1">#REF!</definedName>
    <definedName name="Z_EF3BA65C_A7EF_11D3_980D_00A0C9DF29C4_.wvu.PrintArea" hidden="1">#REF!</definedName>
    <definedName name="Z_EF3BA65D_A7EF_11D3_980D_00A0C9DF29C4_.wvu.PrintArea" localSheetId="0" hidden="1">#REF!</definedName>
    <definedName name="Z_EF3BA65D_A7EF_11D3_980D_00A0C9DF29C4_.wvu.PrintArea" hidden="1">#REF!</definedName>
    <definedName name="Z_EF3BA65E_A7EF_11D3_980D_00A0C9DF29C4_.wvu.PrintArea" localSheetId="0" hidden="1">#REF!</definedName>
    <definedName name="Z_EF3BA65E_A7EF_11D3_980D_00A0C9DF29C4_.wvu.PrintArea" hidden="1">#REF!</definedName>
    <definedName name="Z_EF3BA65F_A7EF_11D3_980D_00A0C9DF29C4_.wvu.PrintArea" localSheetId="0" hidden="1">#REF!</definedName>
    <definedName name="Z_EF3BA65F_A7EF_11D3_980D_00A0C9DF29C4_.wvu.PrintArea" hidden="1">#REF!</definedName>
    <definedName name="Z_EF3BA661_A7EF_11D3_980D_00A0C9DF29C4_.wvu.PrintArea" localSheetId="0" hidden="1">#REF!</definedName>
    <definedName name="Z_EF3BA661_A7EF_11D3_980D_00A0C9DF29C4_.wvu.PrintArea" hidden="1">#REF!</definedName>
    <definedName name="Z_EF3BA662_A7EF_11D3_980D_00A0C9DF29C4_.wvu.PrintArea" localSheetId="0" hidden="1">#REF!</definedName>
    <definedName name="Z_EF3BA662_A7EF_11D3_980D_00A0C9DF29C4_.wvu.PrintArea" hidden="1">#REF!</definedName>
    <definedName name="Z_EF3BA664_A7EF_11D3_980D_00A0C9DF29C4_.wvu.PrintArea" localSheetId="0" hidden="1">#REF!</definedName>
    <definedName name="Z_EF3BA664_A7EF_11D3_980D_00A0C9DF29C4_.wvu.PrintArea" hidden="1">#REF!</definedName>
    <definedName name="Z_EF3BA665_A7EF_11D3_980D_00A0C9DF29C4_.wvu.PrintArea" localSheetId="0" hidden="1">#REF!</definedName>
    <definedName name="Z_EF3BA665_A7EF_11D3_980D_00A0C9DF29C4_.wvu.PrintArea" hidden="1">#REF!</definedName>
    <definedName name="Z_EF3BA667_A7EF_11D3_980D_00A0C9DF29C4_.wvu.PrintArea" localSheetId="0" hidden="1">#REF!</definedName>
    <definedName name="Z_EF3BA667_A7EF_11D3_980D_00A0C9DF29C4_.wvu.PrintArea" hidden="1">#REF!</definedName>
    <definedName name="Z_EF3BA668_A7EF_11D3_980D_00A0C9DF29C4_.wvu.PrintArea" localSheetId="0" hidden="1">#REF!</definedName>
    <definedName name="Z_EF3BA668_A7EF_11D3_980D_00A0C9DF29C4_.wvu.PrintArea" hidden="1">#REF!</definedName>
    <definedName name="Z_EF3BA669_A7EF_11D3_980D_00A0C9DF29C4_.wvu.PrintArea" localSheetId="0" hidden="1">#REF!</definedName>
    <definedName name="Z_EF3BA669_A7EF_11D3_980D_00A0C9DF29C4_.wvu.PrintArea" hidden="1">#REF!</definedName>
    <definedName name="Z_EF3BA66A_A7EF_11D3_980D_00A0C9DF29C4_.wvu.PrintArea" localSheetId="0" hidden="1">#REF!</definedName>
    <definedName name="Z_EF3BA66A_A7EF_11D3_980D_00A0C9DF29C4_.wvu.PrintArea" hidden="1">#REF!</definedName>
    <definedName name="Z_EF3BA66C_A7EF_11D3_980D_00A0C9DF29C4_.wvu.PrintArea" localSheetId="0" hidden="1">#REF!</definedName>
    <definedName name="Z_EF3BA66C_A7EF_11D3_980D_00A0C9DF29C4_.wvu.PrintArea" hidden="1">#REF!</definedName>
    <definedName name="Z_EF3BA66D_A7EF_11D3_980D_00A0C9DF29C4_.wvu.PrintArea" localSheetId="0" hidden="1">#REF!</definedName>
    <definedName name="Z_EF3BA66D_A7EF_11D3_980D_00A0C9DF29C4_.wvu.PrintArea" hidden="1">#REF!</definedName>
    <definedName name="Z_EF3BA66E_A7EF_11D3_980D_00A0C9DF29C4_.wvu.PrintArea" localSheetId="0" hidden="1">#REF!</definedName>
    <definedName name="Z_EF3BA66E_A7EF_11D3_980D_00A0C9DF29C4_.wvu.PrintArea" hidden="1">#REF!</definedName>
    <definedName name="Z_EF3BA66F_A7EF_11D3_980D_00A0C9DF29C4_.wvu.PrintArea" localSheetId="0" hidden="1">#REF!</definedName>
    <definedName name="Z_EF3BA66F_A7EF_11D3_980D_00A0C9DF29C4_.wvu.PrintArea" hidden="1">#REF!</definedName>
    <definedName name="Z_EF3BA671_A7EF_11D3_980D_00A0C9DF29C4_.wvu.PrintArea" localSheetId="0" hidden="1">#REF!</definedName>
    <definedName name="Z_EF3BA671_A7EF_11D3_980D_00A0C9DF29C4_.wvu.PrintArea" hidden="1">#REF!</definedName>
    <definedName name="Z_EF3BA672_A7EF_11D3_980D_00A0C9DF29C4_.wvu.PrintArea" localSheetId="0" hidden="1">#REF!</definedName>
    <definedName name="Z_EF3BA672_A7EF_11D3_980D_00A0C9DF29C4_.wvu.PrintArea" hidden="1">#REF!</definedName>
    <definedName name="Z_F56C154B_3AB1_11D3_ABE7_00A0C9DF1063_.wvu.PrintArea" localSheetId="0" hidden="1">#REF!</definedName>
    <definedName name="Z_F56C154B_3AB1_11D3_ABE7_00A0C9DF1063_.wvu.PrintArea" hidden="1">#REF!</definedName>
    <definedName name="Z_F56C154C_3AB1_11D3_ABE7_00A0C9DF1063_.wvu.PrintArea" localSheetId="0" hidden="1">#REF!</definedName>
    <definedName name="Z_F56C154C_3AB1_11D3_ABE7_00A0C9DF1063_.wvu.PrintArea" hidden="1">#REF!</definedName>
    <definedName name="Z_F56C154E_3AB1_11D3_ABE7_00A0C9DF1063_.wvu.PrintArea" localSheetId="0" hidden="1">#REF!</definedName>
    <definedName name="Z_F56C154E_3AB1_11D3_ABE7_00A0C9DF1063_.wvu.PrintArea" hidden="1">#REF!</definedName>
    <definedName name="Z_F56C154F_3AB1_11D3_ABE7_00A0C9DF1063_.wvu.PrintArea" localSheetId="0" hidden="1">#REF!</definedName>
    <definedName name="Z_F56C154F_3AB1_11D3_ABE7_00A0C9DF1063_.wvu.PrintArea" hidden="1">#REF!</definedName>
    <definedName name="Z_F56C1550_3AB1_11D3_ABE7_00A0C9DF1063_.wvu.PrintArea" localSheetId="0" hidden="1">#REF!</definedName>
    <definedName name="Z_F56C1550_3AB1_11D3_ABE7_00A0C9DF1063_.wvu.PrintArea" hidden="1">#REF!</definedName>
    <definedName name="Z_F56C1551_3AB1_11D3_ABE7_00A0C9DF1063_.wvu.PrintArea" localSheetId="0" hidden="1">#REF!</definedName>
    <definedName name="Z_F56C1551_3AB1_11D3_ABE7_00A0C9DF1063_.wvu.PrintArea" hidden="1">#REF!</definedName>
    <definedName name="Z_F56C1553_3AB1_11D3_ABE7_00A0C9DF1063_.wvu.PrintArea" localSheetId="0" hidden="1">#REF!</definedName>
    <definedName name="Z_F56C1553_3AB1_11D3_ABE7_00A0C9DF1063_.wvu.PrintArea" hidden="1">#REF!</definedName>
    <definedName name="Z_F56C1554_3AB1_11D3_ABE7_00A0C9DF1063_.wvu.PrintArea" localSheetId="0" hidden="1">#REF!</definedName>
    <definedName name="Z_F56C1554_3AB1_11D3_ABE7_00A0C9DF1063_.wvu.PrintArea" hidden="1">#REF!</definedName>
    <definedName name="Z_F56C1555_3AB1_11D3_ABE7_00A0C9DF1063_.wvu.PrintArea" localSheetId="0" hidden="1">#REF!</definedName>
    <definedName name="Z_F56C1555_3AB1_11D3_ABE7_00A0C9DF1063_.wvu.PrintArea" hidden="1">#REF!</definedName>
    <definedName name="Z_F56C1556_3AB1_11D3_ABE7_00A0C9DF1063_.wvu.PrintArea" localSheetId="0" hidden="1">#REF!</definedName>
    <definedName name="Z_F56C1556_3AB1_11D3_ABE7_00A0C9DF1063_.wvu.PrintArea" hidden="1">#REF!</definedName>
    <definedName name="Z_F56C1558_3AB1_11D3_ABE7_00A0C9DF1063_.wvu.PrintArea" localSheetId="0" hidden="1">#REF!</definedName>
    <definedName name="Z_F56C1558_3AB1_11D3_ABE7_00A0C9DF1063_.wvu.PrintArea" hidden="1">#REF!</definedName>
    <definedName name="Z_F56C1559_3AB1_11D3_ABE7_00A0C9DF1063_.wvu.PrintArea" localSheetId="0" hidden="1">#REF!</definedName>
    <definedName name="Z_F56C1559_3AB1_11D3_ABE7_00A0C9DF1063_.wvu.PrintArea" hidden="1">#REF!</definedName>
    <definedName name="Z_F56C155B_3AB1_11D3_ABE7_00A0C9DF1063_.wvu.PrintArea" localSheetId="0" hidden="1">#REF!</definedName>
    <definedName name="Z_F56C155B_3AB1_11D3_ABE7_00A0C9DF1063_.wvu.PrintArea" hidden="1">#REF!</definedName>
    <definedName name="Z_F56C155C_3AB1_11D3_ABE7_00A0C9DF1063_.wvu.PrintArea" localSheetId="0" hidden="1">#REF!</definedName>
    <definedName name="Z_F56C155C_3AB1_11D3_ABE7_00A0C9DF1063_.wvu.PrintArea" hidden="1">#REF!</definedName>
    <definedName name="Z_F56C155E_3AB1_11D3_ABE7_00A0C9DF1063_.wvu.PrintArea" localSheetId="0" hidden="1">#REF!</definedName>
    <definedName name="Z_F56C155E_3AB1_11D3_ABE7_00A0C9DF1063_.wvu.PrintArea" hidden="1">#REF!</definedName>
    <definedName name="Z_F56C155F_3AB1_11D3_ABE7_00A0C9DF1063_.wvu.PrintArea" localSheetId="0" hidden="1">#REF!</definedName>
    <definedName name="Z_F56C155F_3AB1_11D3_ABE7_00A0C9DF1063_.wvu.PrintArea" hidden="1">#REF!</definedName>
    <definedName name="Z_F56C1560_3AB1_11D3_ABE7_00A0C9DF1063_.wvu.PrintArea" localSheetId="0" hidden="1">#REF!</definedName>
    <definedName name="Z_F56C1560_3AB1_11D3_ABE7_00A0C9DF1063_.wvu.PrintArea" hidden="1">#REF!</definedName>
    <definedName name="Z_F56C1561_3AB1_11D3_ABE7_00A0C9DF1063_.wvu.PrintArea" localSheetId="0" hidden="1">#REF!</definedName>
    <definedName name="Z_F56C1561_3AB1_11D3_ABE7_00A0C9DF1063_.wvu.PrintArea" hidden="1">#REF!</definedName>
    <definedName name="Z_F56C1563_3AB1_11D3_ABE7_00A0C9DF1063_.wvu.PrintArea" localSheetId="0" hidden="1">#REF!</definedName>
    <definedName name="Z_F56C1563_3AB1_11D3_ABE7_00A0C9DF1063_.wvu.PrintArea" hidden="1">#REF!</definedName>
    <definedName name="Z_F56C1564_3AB1_11D3_ABE7_00A0C9DF1063_.wvu.PrintArea" localSheetId="0" hidden="1">#REF!</definedName>
    <definedName name="Z_F56C1564_3AB1_11D3_ABE7_00A0C9DF1063_.wvu.PrintArea" hidden="1">#REF!</definedName>
    <definedName name="Z_F56C1565_3AB1_11D3_ABE7_00A0C9DF1063_.wvu.PrintArea" localSheetId="0" hidden="1">#REF!</definedName>
    <definedName name="Z_F56C1565_3AB1_11D3_ABE7_00A0C9DF1063_.wvu.PrintArea" hidden="1">#REF!</definedName>
    <definedName name="Z_F56C1566_3AB1_11D3_ABE7_00A0C9DF1063_.wvu.PrintArea" localSheetId="0" hidden="1">#REF!</definedName>
    <definedName name="Z_F56C1566_3AB1_11D3_ABE7_00A0C9DF1063_.wvu.PrintArea" hidden="1">#REF!</definedName>
    <definedName name="Z_F56C1568_3AB1_11D3_ABE7_00A0C9DF1063_.wvu.PrintArea" localSheetId="0" hidden="1">#REF!</definedName>
    <definedName name="Z_F56C1568_3AB1_11D3_ABE7_00A0C9DF1063_.wvu.PrintArea" hidden="1">#REF!</definedName>
    <definedName name="Z_F56C1569_3AB1_11D3_ABE7_00A0C9DF1063_.wvu.PrintArea" localSheetId="0" hidden="1">#REF!</definedName>
    <definedName name="Z_F56C1569_3AB1_11D3_ABE7_00A0C9DF1063_.wvu.PrintArea" hidden="1">#REF!</definedName>
    <definedName name="Z_F854DE9C_9E82_11D3_9DB2_00A0C9DF29FD_.wvu.PrintArea" localSheetId="0" hidden="1">#REF!</definedName>
    <definedName name="Z_F854DE9C_9E82_11D3_9DB2_00A0C9DF29FD_.wvu.PrintArea" hidden="1">#REF!</definedName>
    <definedName name="Z_F854DE9D_9E82_11D3_9DB2_00A0C9DF29FD_.wvu.PrintArea" localSheetId="0" hidden="1">#REF!</definedName>
    <definedName name="Z_F854DE9D_9E82_11D3_9DB2_00A0C9DF29FD_.wvu.PrintArea" hidden="1">#REF!</definedName>
    <definedName name="Z_F854DE9F_9E82_11D3_9DB2_00A0C9DF29FD_.wvu.PrintArea" localSheetId="0" hidden="1">#REF!</definedName>
    <definedName name="Z_F854DE9F_9E82_11D3_9DB2_00A0C9DF29FD_.wvu.PrintArea" hidden="1">#REF!</definedName>
    <definedName name="Z_F854DEA0_9E82_11D3_9DB2_00A0C9DF29FD_.wvu.PrintArea" localSheetId="0" hidden="1">#REF!</definedName>
    <definedName name="Z_F854DEA0_9E82_11D3_9DB2_00A0C9DF29FD_.wvu.PrintArea" hidden="1">#REF!</definedName>
    <definedName name="Z_F854DEA1_9E82_11D3_9DB2_00A0C9DF29FD_.wvu.PrintArea" localSheetId="0" hidden="1">#REF!</definedName>
    <definedName name="Z_F854DEA1_9E82_11D3_9DB2_00A0C9DF29FD_.wvu.PrintArea" hidden="1">#REF!</definedName>
    <definedName name="Z_F854DEA2_9E82_11D3_9DB2_00A0C9DF29FD_.wvu.PrintArea" localSheetId="0" hidden="1">#REF!</definedName>
    <definedName name="Z_F854DEA2_9E82_11D3_9DB2_00A0C9DF29FD_.wvu.PrintArea" hidden="1">#REF!</definedName>
    <definedName name="Z_F854DEA4_9E82_11D3_9DB2_00A0C9DF29FD_.wvu.PrintArea" localSheetId="0" hidden="1">#REF!</definedName>
    <definedName name="Z_F854DEA4_9E82_11D3_9DB2_00A0C9DF29FD_.wvu.PrintArea" hidden="1">#REF!</definedName>
    <definedName name="Z_F854DEA5_9E82_11D3_9DB2_00A0C9DF29FD_.wvu.PrintArea" localSheetId="0" hidden="1">#REF!</definedName>
    <definedName name="Z_F854DEA5_9E82_11D3_9DB2_00A0C9DF29FD_.wvu.PrintArea" hidden="1">#REF!</definedName>
    <definedName name="Z_F854DEA6_9E82_11D3_9DB2_00A0C9DF29FD_.wvu.PrintArea" localSheetId="0" hidden="1">#REF!</definedName>
    <definedName name="Z_F854DEA6_9E82_11D3_9DB2_00A0C9DF29FD_.wvu.PrintArea" hidden="1">#REF!</definedName>
    <definedName name="Z_F854DEA7_9E82_11D3_9DB2_00A0C9DF29FD_.wvu.PrintArea" localSheetId="0" hidden="1">#REF!</definedName>
    <definedName name="Z_F854DEA7_9E82_11D3_9DB2_00A0C9DF29FD_.wvu.PrintArea" hidden="1">#REF!</definedName>
    <definedName name="Z_F854DEA9_9E82_11D3_9DB2_00A0C9DF29FD_.wvu.PrintArea" localSheetId="0" hidden="1">#REF!</definedName>
    <definedName name="Z_F854DEA9_9E82_11D3_9DB2_00A0C9DF29FD_.wvu.PrintArea" hidden="1">#REF!</definedName>
    <definedName name="Z_F854DEAA_9E82_11D3_9DB2_00A0C9DF29FD_.wvu.PrintArea" localSheetId="0" hidden="1">#REF!</definedName>
    <definedName name="Z_F854DEAA_9E82_11D3_9DB2_00A0C9DF29FD_.wvu.PrintArea" hidden="1">#REF!</definedName>
    <definedName name="Z_F854DEAC_9E82_11D3_9DB2_00A0C9DF29FD_.wvu.PrintArea" localSheetId="0" hidden="1">#REF!</definedName>
    <definedName name="Z_F854DEAC_9E82_11D3_9DB2_00A0C9DF29FD_.wvu.PrintArea" hidden="1">#REF!</definedName>
    <definedName name="Z_F854DEAD_9E82_11D3_9DB2_00A0C9DF29FD_.wvu.PrintArea" localSheetId="0" hidden="1">#REF!</definedName>
    <definedName name="Z_F854DEAD_9E82_11D3_9DB2_00A0C9DF29FD_.wvu.PrintArea" hidden="1">#REF!</definedName>
    <definedName name="Z_F854DEAF_9E82_11D3_9DB2_00A0C9DF29FD_.wvu.PrintArea" localSheetId="0" hidden="1">#REF!</definedName>
    <definedName name="Z_F854DEAF_9E82_11D3_9DB2_00A0C9DF29FD_.wvu.PrintArea" hidden="1">#REF!</definedName>
    <definedName name="Z_F854DEB0_9E82_11D3_9DB2_00A0C9DF29FD_.wvu.PrintArea" localSheetId="0" hidden="1">#REF!</definedName>
    <definedName name="Z_F854DEB0_9E82_11D3_9DB2_00A0C9DF29FD_.wvu.PrintArea" hidden="1">#REF!</definedName>
    <definedName name="Z_F854DEB1_9E82_11D3_9DB2_00A0C9DF29FD_.wvu.PrintArea" localSheetId="0" hidden="1">#REF!</definedName>
    <definedName name="Z_F854DEB1_9E82_11D3_9DB2_00A0C9DF29FD_.wvu.PrintArea" hidden="1">#REF!</definedName>
    <definedName name="Z_F854DEB2_9E82_11D3_9DB2_00A0C9DF29FD_.wvu.PrintArea" localSheetId="0" hidden="1">#REF!</definedName>
    <definedName name="Z_F854DEB2_9E82_11D3_9DB2_00A0C9DF29FD_.wvu.PrintArea" hidden="1">#REF!</definedName>
    <definedName name="Z_F854DEB4_9E82_11D3_9DB2_00A0C9DF29FD_.wvu.PrintArea" localSheetId="0" hidden="1">#REF!</definedName>
    <definedName name="Z_F854DEB4_9E82_11D3_9DB2_00A0C9DF29FD_.wvu.PrintArea" hidden="1">#REF!</definedName>
    <definedName name="Z_F854DEB5_9E82_11D3_9DB2_00A0C9DF29FD_.wvu.PrintArea" localSheetId="0" hidden="1">#REF!</definedName>
    <definedName name="Z_F854DEB5_9E82_11D3_9DB2_00A0C9DF29FD_.wvu.PrintArea" hidden="1">#REF!</definedName>
    <definedName name="Z_F854DEB6_9E82_11D3_9DB2_00A0C9DF29FD_.wvu.PrintArea" localSheetId="0" hidden="1">#REF!</definedName>
    <definedName name="Z_F854DEB6_9E82_11D3_9DB2_00A0C9DF29FD_.wvu.PrintArea" hidden="1">#REF!</definedName>
    <definedName name="Z_F854DEB7_9E82_11D3_9DB2_00A0C9DF29FD_.wvu.PrintArea" localSheetId="0" hidden="1">#REF!</definedName>
    <definedName name="Z_F854DEB7_9E82_11D3_9DB2_00A0C9DF29FD_.wvu.PrintArea" hidden="1">#REF!</definedName>
    <definedName name="Z_F854DEB9_9E82_11D3_9DB2_00A0C9DF29FD_.wvu.PrintArea" localSheetId="0" hidden="1">#REF!</definedName>
    <definedName name="Z_F854DEB9_9E82_11D3_9DB2_00A0C9DF29FD_.wvu.PrintArea" hidden="1">#REF!</definedName>
    <definedName name="Z_F854DEBA_9E82_11D3_9DB2_00A0C9DF29FD_.wvu.PrintArea" localSheetId="0" hidden="1">#REF!</definedName>
    <definedName name="Z_F854DEBA_9E82_11D3_9DB2_00A0C9DF29FD_.wvu.PrintArea" hidden="1">#REF!</definedName>
    <definedName name="Z_FACAB6C6_C9E7_11D3_9DB9_00A0C9DF29FD_.wvu.PrintArea" localSheetId="0" hidden="1">#REF!</definedName>
    <definedName name="Z_FACAB6C6_C9E7_11D3_9DB9_00A0C9DF29FD_.wvu.PrintArea" hidden="1">#REF!</definedName>
    <definedName name="Z_FACAB6C7_C9E7_11D3_9DB9_00A0C9DF29FD_.wvu.PrintArea" localSheetId="0" hidden="1">#REF!</definedName>
    <definedName name="Z_FACAB6C7_C9E7_11D3_9DB9_00A0C9DF29FD_.wvu.PrintArea" hidden="1">#REF!</definedName>
    <definedName name="Z_FACAB6C9_C9E7_11D3_9DB9_00A0C9DF29FD_.wvu.PrintArea" localSheetId="0" hidden="1">#REF!</definedName>
    <definedName name="Z_FACAB6C9_C9E7_11D3_9DB9_00A0C9DF29FD_.wvu.PrintArea" hidden="1">#REF!</definedName>
    <definedName name="Z_FACAB6CA_C9E7_11D3_9DB9_00A0C9DF29FD_.wvu.PrintArea" localSheetId="0" hidden="1">#REF!</definedName>
    <definedName name="Z_FACAB6CA_C9E7_11D3_9DB9_00A0C9DF29FD_.wvu.PrintArea" hidden="1">#REF!</definedName>
    <definedName name="Z_FACAB6CB_C9E7_11D3_9DB9_00A0C9DF29FD_.wvu.PrintArea" localSheetId="0" hidden="1">#REF!</definedName>
    <definedName name="Z_FACAB6CB_C9E7_11D3_9DB9_00A0C9DF29FD_.wvu.PrintArea" hidden="1">#REF!</definedName>
    <definedName name="Z_FACAB6CC_C9E7_11D3_9DB9_00A0C9DF29FD_.wvu.PrintArea" localSheetId="0" hidden="1">#REF!</definedName>
    <definedName name="Z_FACAB6CC_C9E7_11D3_9DB9_00A0C9DF29FD_.wvu.PrintArea" hidden="1">#REF!</definedName>
    <definedName name="Z_FACAB6CE_C9E7_11D3_9DB9_00A0C9DF29FD_.wvu.PrintArea" localSheetId="0" hidden="1">#REF!</definedName>
    <definedName name="Z_FACAB6CE_C9E7_11D3_9DB9_00A0C9DF29FD_.wvu.PrintArea" hidden="1">#REF!</definedName>
    <definedName name="Z_FACAB6CF_C9E7_11D3_9DB9_00A0C9DF29FD_.wvu.PrintArea" localSheetId="0" hidden="1">#REF!</definedName>
    <definedName name="Z_FACAB6CF_C9E7_11D3_9DB9_00A0C9DF29FD_.wvu.PrintArea" hidden="1">#REF!</definedName>
    <definedName name="Z_FACAB6D0_C9E7_11D3_9DB9_00A0C9DF29FD_.wvu.PrintArea" localSheetId="0" hidden="1">#REF!</definedName>
    <definedName name="Z_FACAB6D0_C9E7_11D3_9DB9_00A0C9DF29FD_.wvu.PrintArea" hidden="1">#REF!</definedName>
    <definedName name="Z_FACAB6D1_C9E7_11D3_9DB9_00A0C9DF29FD_.wvu.PrintArea" localSheetId="0" hidden="1">#REF!</definedName>
    <definedName name="Z_FACAB6D1_C9E7_11D3_9DB9_00A0C9DF29FD_.wvu.PrintArea" hidden="1">#REF!</definedName>
    <definedName name="Z_FACAB6D3_C9E7_11D3_9DB9_00A0C9DF29FD_.wvu.PrintArea" localSheetId="0" hidden="1">#REF!</definedName>
    <definedName name="Z_FACAB6D3_C9E7_11D3_9DB9_00A0C9DF29FD_.wvu.PrintArea" hidden="1">#REF!</definedName>
    <definedName name="Z_FACAB6D4_C9E7_11D3_9DB9_00A0C9DF29FD_.wvu.PrintArea" localSheetId="0" hidden="1">#REF!</definedName>
    <definedName name="Z_FACAB6D4_C9E7_11D3_9DB9_00A0C9DF29FD_.wvu.PrintArea" hidden="1">#REF!</definedName>
    <definedName name="Z_FACAB6D6_C9E7_11D3_9DB9_00A0C9DF29FD_.wvu.PrintArea" localSheetId="0" hidden="1">#REF!</definedName>
    <definedName name="Z_FACAB6D6_C9E7_11D3_9DB9_00A0C9DF29FD_.wvu.PrintArea" hidden="1">#REF!</definedName>
    <definedName name="Z_FACAB6D7_C9E7_11D3_9DB9_00A0C9DF29FD_.wvu.PrintArea" localSheetId="0" hidden="1">#REF!</definedName>
    <definedName name="Z_FACAB6D7_C9E7_11D3_9DB9_00A0C9DF29FD_.wvu.PrintArea" hidden="1">#REF!</definedName>
    <definedName name="Z_FACAB6D9_C9E7_11D3_9DB9_00A0C9DF29FD_.wvu.PrintArea" localSheetId="0" hidden="1">#REF!</definedName>
    <definedName name="Z_FACAB6D9_C9E7_11D3_9DB9_00A0C9DF29FD_.wvu.PrintArea" hidden="1">#REF!</definedName>
    <definedName name="Z_FACAB6DA_C9E7_11D3_9DB9_00A0C9DF29FD_.wvu.PrintArea" localSheetId="0" hidden="1">#REF!</definedName>
    <definedName name="Z_FACAB6DA_C9E7_11D3_9DB9_00A0C9DF29FD_.wvu.PrintArea" hidden="1">#REF!</definedName>
    <definedName name="Z_FACAB6DB_C9E7_11D3_9DB9_00A0C9DF29FD_.wvu.PrintArea" localSheetId="0" hidden="1">#REF!</definedName>
    <definedName name="Z_FACAB6DB_C9E7_11D3_9DB9_00A0C9DF29FD_.wvu.PrintArea" hidden="1">#REF!</definedName>
    <definedName name="Z_FACAB6DC_C9E7_11D3_9DB9_00A0C9DF29FD_.wvu.PrintArea" localSheetId="0" hidden="1">#REF!</definedName>
    <definedName name="Z_FACAB6DC_C9E7_11D3_9DB9_00A0C9DF29FD_.wvu.PrintArea" hidden="1">#REF!</definedName>
    <definedName name="Z_FACAB6DE_C9E7_11D3_9DB9_00A0C9DF29FD_.wvu.PrintArea" localSheetId="0" hidden="1">#REF!</definedName>
    <definedName name="Z_FACAB6DE_C9E7_11D3_9DB9_00A0C9DF29FD_.wvu.PrintArea" hidden="1">#REF!</definedName>
    <definedName name="Z_FACAB6DF_C9E7_11D3_9DB9_00A0C9DF29FD_.wvu.PrintArea" localSheetId="0" hidden="1">#REF!</definedName>
    <definedName name="Z_FACAB6DF_C9E7_11D3_9DB9_00A0C9DF29FD_.wvu.PrintArea" hidden="1">#REF!</definedName>
    <definedName name="Z_FACAB6E0_C9E7_11D3_9DB9_00A0C9DF29FD_.wvu.PrintArea" localSheetId="0" hidden="1">#REF!</definedName>
    <definedName name="Z_FACAB6E0_C9E7_11D3_9DB9_00A0C9DF29FD_.wvu.PrintArea" hidden="1">#REF!</definedName>
    <definedName name="Z_FACAB6E1_C9E7_11D3_9DB9_00A0C9DF29FD_.wvu.PrintArea" localSheetId="0" hidden="1">#REF!</definedName>
    <definedName name="Z_FACAB6E1_C9E7_11D3_9DB9_00A0C9DF29FD_.wvu.PrintArea" hidden="1">#REF!</definedName>
    <definedName name="Z_FACAB6E3_C9E7_11D3_9DB9_00A0C9DF29FD_.wvu.PrintArea" localSheetId="0" hidden="1">#REF!</definedName>
    <definedName name="Z_FACAB6E3_C9E7_11D3_9DB9_00A0C9DF29FD_.wvu.PrintArea" hidden="1">#REF!</definedName>
    <definedName name="Z_FACAB6E4_C9E7_11D3_9DB9_00A0C9DF29FD_.wvu.PrintArea" localSheetId="0" hidden="1">#REF!</definedName>
    <definedName name="Z_FACAB6E4_C9E7_11D3_9DB9_00A0C9DF29FD_.wvu.PrintArea" hidden="1">#REF!</definedName>
  </definedNames>
  <calcPr calcId="152511"/>
</workbook>
</file>

<file path=xl/calcChain.xml><?xml version="1.0" encoding="utf-8"?>
<calcChain xmlns="http://schemas.openxmlformats.org/spreadsheetml/2006/main">
  <c r="G34" i="1" l="1"/>
  <c r="D35" i="1" l="1"/>
  <c r="P29" i="1" l="1"/>
  <c r="T29" i="1" s="1"/>
  <c r="U41" i="1" l="1"/>
  <c r="P34" i="1"/>
  <c r="T34" i="1" s="1"/>
  <c r="P35" i="1"/>
  <c r="T35" i="1" s="1"/>
  <c r="P38" i="1" l="1"/>
  <c r="T38" i="1" s="1"/>
  <c r="G33" i="1" l="1"/>
  <c r="D33" i="1" l="1"/>
  <c r="P33" i="1" l="1"/>
  <c r="T33" i="1" s="1"/>
  <c r="H34" i="1" l="1"/>
  <c r="H33" i="1" l="1"/>
  <c r="P26" i="1" l="1"/>
  <c r="T26" i="1" s="1"/>
  <c r="P27" i="1"/>
  <c r="T27" i="1" s="1"/>
  <c r="P28" i="1"/>
  <c r="T28" i="1" s="1"/>
  <c r="P30" i="1"/>
  <c r="T30" i="1" s="1"/>
  <c r="P31" i="1"/>
  <c r="T31" i="1" s="1"/>
  <c r="P32" i="1"/>
  <c r="T32" i="1" s="1"/>
  <c r="P20" i="1" l="1"/>
  <c r="T20" i="1" s="1"/>
  <c r="P21" i="1"/>
  <c r="T21" i="1" s="1"/>
  <c r="P22" i="1"/>
  <c r="T22" i="1" s="1"/>
  <c r="P23" i="1"/>
  <c r="T23" i="1" s="1"/>
  <c r="P24" i="1"/>
  <c r="T24" i="1" s="1"/>
  <c r="P25" i="1"/>
  <c r="T25" i="1" s="1"/>
  <c r="T42" i="1" l="1"/>
  <c r="N8" i="1" l="1"/>
  <c r="R8" i="1" s="1"/>
  <c r="N9" i="1"/>
  <c r="R9" i="1" s="1"/>
  <c r="N10" i="1"/>
  <c r="R10" i="1" s="1"/>
  <c r="N11" i="1"/>
  <c r="R11" i="1" s="1"/>
  <c r="N7" i="1"/>
  <c r="R7" i="1" s="1"/>
  <c r="K8" i="1"/>
  <c r="Q8" i="1" s="1"/>
  <c r="K9" i="1"/>
  <c r="Q9" i="1" s="1"/>
  <c r="P8" i="1" l="1"/>
  <c r="T8" i="1" s="1"/>
  <c r="P9" i="1"/>
  <c r="T9" i="1" s="1"/>
  <c r="P10" i="1"/>
  <c r="T10" i="1" s="1"/>
  <c r="P11" i="1"/>
  <c r="T11" i="1" s="1"/>
  <c r="P12" i="1"/>
  <c r="T12" i="1" s="1"/>
  <c r="P13" i="1"/>
  <c r="T13" i="1" s="1"/>
  <c r="P14" i="1"/>
  <c r="T14" i="1" s="1"/>
  <c r="P15" i="1"/>
  <c r="T15" i="1" s="1"/>
  <c r="P16" i="1"/>
  <c r="T16" i="1" s="1"/>
  <c r="P17" i="1"/>
  <c r="T17" i="1" s="1"/>
  <c r="P18" i="1"/>
  <c r="T18" i="1" s="1"/>
  <c r="P19" i="1"/>
  <c r="T19" i="1" s="1"/>
  <c r="P7" i="1"/>
  <c r="T7" i="1" s="1"/>
  <c r="P6" i="1"/>
  <c r="T6" i="1" s="1"/>
  <c r="G19" i="1" l="1"/>
  <c r="D26" i="1" l="1"/>
  <c r="H27" i="1" l="1"/>
  <c r="L25" i="1"/>
  <c r="G25" i="1"/>
  <c r="H25" i="1" s="1"/>
  <c r="L24" i="1"/>
  <c r="G24" i="1"/>
  <c r="H24" i="1" s="1"/>
  <c r="G23" i="1"/>
  <c r="L22" i="1"/>
  <c r="H22" i="1"/>
  <c r="G21" i="1"/>
  <c r="L20" i="1"/>
  <c r="G20" i="1"/>
  <c r="L18" i="1"/>
  <c r="G18" i="1"/>
  <c r="H18" i="1" s="1"/>
  <c r="L17" i="1"/>
  <c r="L16" i="1"/>
  <c r="G16" i="1"/>
  <c r="H16" i="1" s="1"/>
  <c r="L15" i="1"/>
  <c r="L14" i="1"/>
  <c r="G14" i="1"/>
  <c r="H14" i="1" s="1"/>
  <c r="L13" i="1"/>
  <c r="L12" i="1"/>
  <c r="G12" i="1"/>
  <c r="L11" i="1"/>
  <c r="L10" i="1"/>
  <c r="D10" i="1"/>
  <c r="L9" i="1"/>
  <c r="H9" i="1"/>
  <c r="L8" i="1"/>
  <c r="H8" i="1"/>
  <c r="L7" i="1"/>
  <c r="K7" i="1"/>
  <c r="Q7" i="1" s="1"/>
  <c r="H7" i="1"/>
  <c r="N6" i="1"/>
  <c r="R6" i="1" s="1"/>
  <c r="L6" i="1"/>
  <c r="K6" i="1"/>
  <c r="Q6" i="1" s="1"/>
  <c r="H6" i="1"/>
  <c r="K29" i="1" l="1"/>
  <c r="Q29" i="1" s="1"/>
  <c r="N29" i="1"/>
  <c r="R29" i="1" s="1"/>
  <c r="N34" i="1"/>
  <c r="R34" i="1" s="1"/>
  <c r="N35" i="1"/>
  <c r="R35" i="1" s="1"/>
  <c r="N38" i="1"/>
  <c r="R38" i="1" s="1"/>
  <c r="R42" i="1" s="1"/>
  <c r="K34" i="1"/>
  <c r="Q34" i="1" s="1"/>
  <c r="K35" i="1"/>
  <c r="Q35" i="1" s="1"/>
  <c r="N33" i="1"/>
  <c r="R33" i="1" s="1"/>
  <c r="K33" i="1"/>
  <c r="Q33" i="1" s="1"/>
  <c r="K27" i="1"/>
  <c r="Q27" i="1" s="1"/>
  <c r="K32" i="1"/>
  <c r="Q32" i="1" s="1"/>
  <c r="K28" i="1"/>
  <c r="Q28" i="1" s="1"/>
  <c r="K31" i="1"/>
  <c r="Q31" i="1" s="1"/>
  <c r="K30" i="1"/>
  <c r="Q30" i="1" s="1"/>
  <c r="K26" i="1"/>
  <c r="Q26" i="1" s="1"/>
  <c r="N26" i="1"/>
  <c r="R26" i="1" s="1"/>
  <c r="N28" i="1"/>
  <c r="R28" i="1" s="1"/>
  <c r="N31" i="1"/>
  <c r="R31" i="1" s="1"/>
  <c r="N27" i="1"/>
  <c r="R27" i="1" s="1"/>
  <c r="N30" i="1"/>
  <c r="R30" i="1" s="1"/>
  <c r="N32" i="1"/>
  <c r="R32" i="1" s="1"/>
  <c r="N22" i="1"/>
  <c r="R22" i="1" s="1"/>
  <c r="N23" i="1"/>
  <c r="R23" i="1" s="1"/>
  <c r="N20" i="1"/>
  <c r="R20" i="1" s="1"/>
  <c r="N24" i="1"/>
  <c r="R24" i="1" s="1"/>
  <c r="N21" i="1"/>
  <c r="R21" i="1" s="1"/>
  <c r="N25" i="1"/>
  <c r="R25" i="1" s="1"/>
  <c r="K22" i="1"/>
  <c r="Q22" i="1" s="1"/>
  <c r="K23" i="1"/>
  <c r="Q23" i="1" s="1"/>
  <c r="K20" i="1"/>
  <c r="Q20" i="1" s="1"/>
  <c r="K24" i="1"/>
  <c r="Q24" i="1" s="1"/>
  <c r="K21" i="1"/>
  <c r="Q21" i="1" s="1"/>
  <c r="K25" i="1"/>
  <c r="Q25" i="1" s="1"/>
  <c r="N15" i="1"/>
  <c r="R15" i="1" s="1"/>
  <c r="N19" i="1"/>
  <c r="R19" i="1" s="1"/>
  <c r="N14" i="1"/>
  <c r="R14" i="1" s="1"/>
  <c r="N16" i="1"/>
  <c r="R16" i="1" s="1"/>
  <c r="N18" i="1"/>
  <c r="R18" i="1" s="1"/>
  <c r="N12" i="1"/>
  <c r="R12" i="1" s="1"/>
  <c r="N13" i="1"/>
  <c r="R13" i="1" s="1"/>
  <c r="N17" i="1"/>
  <c r="R17" i="1" s="1"/>
  <c r="K11" i="1"/>
  <c r="Q11" i="1" s="1"/>
  <c r="K15" i="1"/>
  <c r="Q15" i="1" s="1"/>
  <c r="K19" i="1"/>
  <c r="Q19" i="1" s="1"/>
  <c r="K14" i="1"/>
  <c r="Q14" i="1" s="1"/>
  <c r="K10" i="1"/>
  <c r="Q10" i="1" s="1"/>
  <c r="K16" i="1"/>
  <c r="Q16" i="1" s="1"/>
  <c r="K17" i="1"/>
  <c r="Q17" i="1" s="1"/>
  <c r="K18" i="1"/>
  <c r="Q18" i="1" s="1"/>
  <c r="K12" i="1"/>
  <c r="Q12" i="1" s="1"/>
  <c r="K13" i="1"/>
  <c r="Q13" i="1" s="1"/>
  <c r="O9" i="1"/>
  <c r="S9" i="1" s="1"/>
  <c r="U9" i="1" s="1"/>
  <c r="O8" i="1"/>
  <c r="S8" i="1" s="1"/>
  <c r="U8" i="1" s="1"/>
  <c r="O7" i="1"/>
  <c r="H10" i="1"/>
  <c r="H12" i="1"/>
  <c r="O6" i="1"/>
  <c r="S6" i="1" s="1"/>
  <c r="U6" i="1" s="1"/>
  <c r="H20" i="1"/>
  <c r="H26" i="1"/>
  <c r="O29" i="1" l="1"/>
  <c r="S29" i="1" s="1"/>
  <c r="U29" i="1" s="1"/>
  <c r="O34" i="1"/>
  <c r="S34" i="1" s="1"/>
  <c r="U34" i="1" s="1"/>
  <c r="O35" i="1"/>
  <c r="S35" i="1" s="1"/>
  <c r="U35" i="1" s="1"/>
  <c r="O33" i="1"/>
  <c r="S33" i="1" s="1"/>
  <c r="U33" i="1" s="1"/>
  <c r="O27" i="1"/>
  <c r="S27" i="1" s="1"/>
  <c r="U27" i="1" s="1"/>
  <c r="O26" i="1"/>
  <c r="S26" i="1" s="1"/>
  <c r="U26" i="1" s="1"/>
  <c r="O31" i="1"/>
  <c r="S31" i="1" s="1"/>
  <c r="U31" i="1" s="1"/>
  <c r="O32" i="1"/>
  <c r="S32" i="1" s="1"/>
  <c r="U32" i="1" s="1"/>
  <c r="O30" i="1"/>
  <c r="S30" i="1" s="1"/>
  <c r="U30" i="1" s="1"/>
  <c r="O28" i="1"/>
  <c r="S28" i="1" s="1"/>
  <c r="U28" i="1" s="1"/>
  <c r="O20" i="1"/>
  <c r="S20" i="1" s="1"/>
  <c r="U20" i="1" s="1"/>
  <c r="O24" i="1"/>
  <c r="S24" i="1" s="1"/>
  <c r="U24" i="1" s="1"/>
  <c r="O23" i="1"/>
  <c r="S23" i="1" s="1"/>
  <c r="U23" i="1" s="1"/>
  <c r="O22" i="1"/>
  <c r="S22" i="1" s="1"/>
  <c r="U22" i="1" s="1"/>
  <c r="O25" i="1"/>
  <c r="S25" i="1" s="1"/>
  <c r="U25" i="1" s="1"/>
  <c r="O21" i="1"/>
  <c r="S21" i="1" s="1"/>
  <c r="U21" i="1" s="1"/>
  <c r="O19" i="1"/>
  <c r="S19" i="1" s="1"/>
  <c r="U19" i="1" s="1"/>
  <c r="O13" i="1"/>
  <c r="S13" i="1" s="1"/>
  <c r="U13" i="1" s="1"/>
  <c r="O15" i="1"/>
  <c r="S15" i="1" s="1"/>
  <c r="U15" i="1" s="1"/>
  <c r="S7" i="1"/>
  <c r="U7" i="1" s="1"/>
  <c r="O16" i="1"/>
  <c r="S16" i="1" s="1"/>
  <c r="U16" i="1" s="1"/>
  <c r="O11" i="1"/>
  <c r="S11" i="1" s="1"/>
  <c r="U11" i="1" s="1"/>
  <c r="O12" i="1"/>
  <c r="S12" i="1" s="1"/>
  <c r="U12" i="1" s="1"/>
  <c r="O18" i="1"/>
  <c r="S18" i="1" s="1"/>
  <c r="U18" i="1" s="1"/>
  <c r="O10" i="1"/>
  <c r="S10" i="1" s="1"/>
  <c r="U10" i="1" s="1"/>
  <c r="O17" i="1"/>
  <c r="S17" i="1" s="1"/>
  <c r="U17" i="1" s="1"/>
  <c r="O14" i="1"/>
  <c r="S14" i="1" s="1"/>
  <c r="U14" i="1" s="1"/>
  <c r="K38" i="1" l="1"/>
  <c r="Q38" i="1" s="1"/>
  <c r="O38" i="1"/>
  <c r="S38" i="1" s="1"/>
  <c r="S42" i="1" l="1"/>
  <c r="U38" i="1"/>
  <c r="U42" i="1" s="1"/>
</calcChain>
</file>

<file path=xl/sharedStrings.xml><?xml version="1.0" encoding="utf-8"?>
<sst xmlns="http://schemas.openxmlformats.org/spreadsheetml/2006/main" count="75" uniqueCount="59">
  <si>
    <t>Atmos Energy</t>
  </si>
  <si>
    <t>Schedule of NOLs</t>
  </si>
  <si>
    <t>Cummulative</t>
  </si>
  <si>
    <t>Total</t>
  </si>
  <si>
    <t>NOLs</t>
  </si>
  <si>
    <t>Consolidated</t>
  </si>
  <si>
    <t>Elim</t>
  </si>
  <si>
    <t>Utility</t>
  </si>
  <si>
    <t>NonReg</t>
  </si>
  <si>
    <t>Non Utility</t>
  </si>
  <si>
    <t>TOTAL</t>
  </si>
  <si>
    <t>9/30/1999</t>
  </si>
  <si>
    <t>FY99 Tax Return *</t>
  </si>
  <si>
    <t>FY99 IRS Audit Adjs</t>
  </si>
  <si>
    <t>9/30/2000</t>
  </si>
  <si>
    <t>FY00 Tax Return *</t>
  </si>
  <si>
    <t>FY00 IRS Audit Adjs</t>
  </si>
  <si>
    <t>9/30/2001</t>
  </si>
  <si>
    <t>FY01 Tax Return *</t>
  </si>
  <si>
    <t>FY01 IRS Audit Adjs</t>
  </si>
  <si>
    <t>9/30/2002</t>
  </si>
  <si>
    <t>FY02 Tax Return *</t>
  </si>
  <si>
    <t>FY02 IRS Audit Adjs</t>
  </si>
  <si>
    <t>9/30/2003</t>
  </si>
  <si>
    <t>FY03 Tax Return *</t>
  </si>
  <si>
    <t>FY03 IRS Audit Adjs</t>
  </si>
  <si>
    <t>9/30/2004</t>
  </si>
  <si>
    <t>FY04 Tax Return *</t>
  </si>
  <si>
    <t>FY04 IRS Audit Adjs</t>
  </si>
  <si>
    <t>9/30/2005</t>
  </si>
  <si>
    <t>FY05 Tax Return *</t>
  </si>
  <si>
    <t>FY05 IRS Audit Adjs</t>
  </si>
  <si>
    <t>9/30/2006</t>
  </si>
  <si>
    <t>FY06 Tax Return *</t>
  </si>
  <si>
    <t>FY06 IRS Audit Adjs</t>
  </si>
  <si>
    <t>9/30/2007</t>
  </si>
  <si>
    <t>FY07 Tax Return *</t>
  </si>
  <si>
    <t>FY07 IRS Audit Adjs</t>
  </si>
  <si>
    <t>9/30/2008</t>
  </si>
  <si>
    <t>FY08 Tax Return *</t>
  </si>
  <si>
    <t>9/30/2009</t>
  </si>
  <si>
    <t>FY09 Tax Return *</t>
  </si>
  <si>
    <t>FY10 Tax Return *</t>
  </si>
  <si>
    <t>FY11 Tax Return *</t>
  </si>
  <si>
    <t>Difference</t>
  </si>
  <si>
    <t>Check to ADIT:</t>
  </si>
  <si>
    <t>FY12 Tax Return*</t>
  </si>
  <si>
    <t>FY12 Amended Return*</t>
  </si>
  <si>
    <t>FY13 Tax Return*</t>
  </si>
  <si>
    <t>FY14 Tax Return*</t>
  </si>
  <si>
    <t>Financial Statement NOL</t>
  </si>
  <si>
    <t>Tax Return NOL</t>
  </si>
  <si>
    <t>FY15 Tax Return*</t>
  </si>
  <si>
    <t>FY17 Provision</t>
  </si>
  <si>
    <t>Cummulative to 9/30/2017</t>
  </si>
  <si>
    <t>FY12 Provision For Amended Items</t>
  </si>
  <si>
    <t>Book/Tax Differences</t>
  </si>
  <si>
    <t>Other</t>
  </si>
  <si>
    <t>FY16 Amended Return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</si>
</sst>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&quot;&quot;;_(@_)"/>
    <numFmt numFmtId="166" formatCode="#,##0.0"/>
    <numFmt numFmtId="167" formatCode="0.00_)"/>
    <numFmt numFmtId="168" formatCode="[Blue]#,##0,_);[Red]\(#,##0,\)"/>
    <numFmt numFmtId="169" formatCode="General;;"/>
    <numFmt numFmtId="170" formatCode="###,000"/>
    <numFmt numFmtId="171" formatCode="m/d/yy;@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  <family val="1"/>
    </font>
    <font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name val="Tms Rmn"/>
    </font>
    <font>
      <b/>
      <sz val="12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Tms Rmn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  <family val="1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8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2" borderId="3">
      <alignment horizontal="center" vertical="center"/>
    </xf>
    <xf numFmtId="0" fontId="6" fillId="2" borderId="3">
      <alignment horizontal="center" vertical="center"/>
    </xf>
    <xf numFmtId="0" fontId="6" fillId="2" borderId="3">
      <alignment horizontal="center" vertical="center"/>
    </xf>
    <xf numFmtId="3" fontId="7" fillId="3" borderId="0" applyBorder="0">
      <alignment horizontal="right"/>
      <protection locked="0"/>
    </xf>
    <xf numFmtId="0" fontId="8" fillId="0" borderId="0" applyNumberFormat="0" applyFill="0" applyBorder="0" applyAlignment="0" applyProtection="0"/>
    <xf numFmtId="0" fontId="9" fillId="4" borderId="0">
      <alignment horizontal="left"/>
    </xf>
    <xf numFmtId="0" fontId="10" fillId="4" borderId="0">
      <alignment horizontal="right"/>
    </xf>
    <xf numFmtId="0" fontId="11" fillId="3" borderId="0">
      <alignment horizontal="center"/>
    </xf>
    <xf numFmtId="0" fontId="10" fillId="4" borderId="0">
      <alignment horizontal="right"/>
    </xf>
    <xf numFmtId="0" fontId="12" fillId="3" borderId="0">
      <alignment horizontal="left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>
      <alignment horizontal="left" vertical="center" indent="1"/>
    </xf>
    <xf numFmtId="8" fontId="15" fillId="0" borderId="4">
      <protection locked="0"/>
    </xf>
    <xf numFmtId="0" fontId="8" fillId="0" borderId="0"/>
    <xf numFmtId="0" fontId="8" fillId="0" borderId="5"/>
    <xf numFmtId="6" fontId="16" fillId="0" borderId="0">
      <protection locked="0"/>
    </xf>
    <xf numFmtId="0" fontId="17" fillId="0" borderId="0" applyNumberFormat="0">
      <protection locked="0"/>
    </xf>
    <xf numFmtId="166" fontId="6" fillId="5" borderId="0" applyFill="0" applyBorder="0" applyProtection="0"/>
    <xf numFmtId="166" fontId="6" fillId="5" borderId="0" applyFill="0" applyBorder="0" applyProtection="0"/>
    <xf numFmtId="166" fontId="6" fillId="5" borderId="0" applyFill="0" applyBorder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38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Alignment="0" applyProtection="0">
      <alignment horizontal="left" vertical="center"/>
    </xf>
    <xf numFmtId="0" fontId="19" fillId="0" borderId="7">
      <alignment horizontal="left" vertical="center"/>
    </xf>
    <xf numFmtId="0" fontId="20" fillId="0" borderId="0">
      <alignment horizontal="center"/>
    </xf>
    <xf numFmtId="0" fontId="20" fillId="0" borderId="0">
      <alignment horizont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0" fontId="17" fillId="7" borderId="9" applyNumberFormat="0" applyBorder="0" applyAlignment="0" applyProtection="0"/>
    <xf numFmtId="0" fontId="23" fillId="0" borderId="0"/>
    <xf numFmtId="41" fontId="24" fillId="0" borderId="0">
      <alignment horizontal="left"/>
    </xf>
    <xf numFmtId="0" fontId="25" fillId="8" borderId="5"/>
    <xf numFmtId="0" fontId="26" fillId="0" borderId="0" applyNumberFormat="0">
      <alignment horizontal="left"/>
    </xf>
    <xf numFmtId="0" fontId="9" fillId="4" borderId="0">
      <alignment horizontal="left"/>
    </xf>
    <xf numFmtId="0" fontId="27" fillId="3" borderId="0">
      <alignment horizontal="left"/>
    </xf>
    <xf numFmtId="0" fontId="17" fillId="6" borderId="0"/>
    <xf numFmtId="37" fontId="28" fillId="0" borderId="0"/>
    <xf numFmtId="3" fontId="17" fillId="6" borderId="0" applyNumberFormat="0"/>
    <xf numFmtId="167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43" fontId="30" fillId="0" borderId="0"/>
    <xf numFmtId="168" fontId="31" fillId="0" borderId="0"/>
    <xf numFmtId="40" fontId="32" fillId="10" borderId="0">
      <alignment horizontal="right"/>
    </xf>
    <xf numFmtId="0" fontId="33" fillId="10" borderId="0">
      <alignment horizontal="right"/>
    </xf>
    <xf numFmtId="0" fontId="34" fillId="10" borderId="11"/>
    <xf numFmtId="0" fontId="34" fillId="0" borderId="0" applyBorder="0">
      <alignment horizontal="centerContinuous"/>
    </xf>
    <xf numFmtId="0" fontId="35" fillId="0" borderId="0" applyBorder="0">
      <alignment horizontal="centerContinuous"/>
    </xf>
    <xf numFmtId="0" fontId="36" fillId="0" borderId="12" applyNumberFormat="0" applyAlignment="0" applyProtection="0"/>
    <xf numFmtId="0" fontId="37" fillId="11" borderId="0" applyNumberFormat="0" applyFont="0" applyBorder="0" applyAlignment="0" applyProtection="0"/>
    <xf numFmtId="0" fontId="17" fillId="12" borderId="13" applyNumberFormat="0" applyFont="0" applyBorder="0" applyAlignment="0" applyProtection="0">
      <alignment horizontal="center"/>
    </xf>
    <xf numFmtId="0" fontId="17" fillId="2" borderId="13" applyNumberFormat="0" applyFont="0" applyBorder="0" applyAlignment="0" applyProtection="0">
      <alignment horizontal="center"/>
    </xf>
    <xf numFmtId="0" fontId="37" fillId="0" borderId="14" applyNumberFormat="0" applyAlignment="0" applyProtection="0"/>
    <xf numFmtId="0" fontId="37" fillId="0" borderId="15" applyNumberFormat="0" applyAlignment="0" applyProtection="0"/>
    <xf numFmtId="0" fontId="36" fillId="0" borderId="1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2">
      <alignment horizontal="center"/>
    </xf>
    <xf numFmtId="3" fontId="38" fillId="0" borderId="0" applyFont="0" applyFill="0" applyBorder="0" applyAlignment="0" applyProtection="0"/>
    <xf numFmtId="0" fontId="38" fillId="13" borderId="0" applyNumberFormat="0" applyFont="0" applyBorder="0" applyAlignment="0" applyProtection="0"/>
    <xf numFmtId="0" fontId="27" fillId="14" borderId="0">
      <alignment horizontal="center"/>
    </xf>
    <xf numFmtId="49" fontId="40" fillId="3" borderId="0">
      <alignment horizontal="center"/>
    </xf>
    <xf numFmtId="0" fontId="8" fillId="0" borderId="0"/>
    <xf numFmtId="0" fontId="10" fillId="4" borderId="0">
      <alignment horizontal="center"/>
    </xf>
    <xf numFmtId="0" fontId="10" fillId="4" borderId="0">
      <alignment horizontal="centerContinuous"/>
    </xf>
    <xf numFmtId="0" fontId="41" fillId="3" borderId="0">
      <alignment horizontal="left"/>
    </xf>
    <xf numFmtId="49" fontId="41" fillId="3" borderId="0">
      <alignment horizontal="center"/>
    </xf>
    <xf numFmtId="0" fontId="9" fillId="4" borderId="0">
      <alignment horizontal="left"/>
    </xf>
    <xf numFmtId="49" fontId="41" fillId="3" borderId="0">
      <alignment horizontal="left"/>
    </xf>
    <xf numFmtId="0" fontId="9" fillId="4" borderId="0">
      <alignment horizontal="centerContinuous"/>
    </xf>
    <xf numFmtId="0" fontId="9" fillId="4" borderId="0">
      <alignment horizontal="right"/>
    </xf>
    <xf numFmtId="49" fontId="27" fillId="3" borderId="0">
      <alignment horizontal="left"/>
    </xf>
    <xf numFmtId="0" fontId="10" fillId="4" borderId="0">
      <alignment horizontal="right"/>
    </xf>
    <xf numFmtId="0" fontId="41" fillId="15" borderId="0">
      <alignment horizontal="center"/>
    </xf>
    <xf numFmtId="0" fontId="42" fillId="15" borderId="0">
      <alignment horizontal="center"/>
    </xf>
    <xf numFmtId="0" fontId="43" fillId="16" borderId="17"/>
    <xf numFmtId="0" fontId="44" fillId="0" borderId="0" applyNumberFormat="0">
      <alignment horizontal="left"/>
    </xf>
    <xf numFmtId="0" fontId="8" fillId="0" borderId="5"/>
    <xf numFmtId="0" fontId="45" fillId="4" borderId="0"/>
    <xf numFmtId="169" fontId="46" fillId="0" borderId="0">
      <alignment horizontal="center"/>
    </xf>
    <xf numFmtId="169" fontId="46" fillId="0" borderId="0">
      <alignment horizontal="center"/>
    </xf>
    <xf numFmtId="169" fontId="46" fillId="0" borderId="0">
      <alignment horizontal="center"/>
    </xf>
    <xf numFmtId="0" fontId="25" fillId="0" borderId="18"/>
    <xf numFmtId="0" fontId="25" fillId="0" borderId="5"/>
    <xf numFmtId="37" fontId="17" fillId="17" borderId="0" applyNumberFormat="0" applyBorder="0" applyAlignment="0" applyProtection="0"/>
    <xf numFmtId="37" fontId="17" fillId="0" borderId="0"/>
    <xf numFmtId="37" fontId="17" fillId="0" borderId="0"/>
    <xf numFmtId="37" fontId="17" fillId="0" borderId="0"/>
    <xf numFmtId="37" fontId="17" fillId="0" borderId="0"/>
    <xf numFmtId="3" fontId="42" fillId="0" borderId="8" applyProtection="0"/>
    <xf numFmtId="0" fontId="47" fillId="3" borderId="0">
      <alignment horizontal="center"/>
    </xf>
    <xf numFmtId="0" fontId="4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1" borderId="0" applyNumberFormat="0" applyBorder="0" applyAlignment="0" applyProtection="0"/>
    <xf numFmtId="0" fontId="1" fillId="34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3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52" borderId="0" applyNumberFormat="0" applyBorder="0" applyAlignment="0" applyProtection="0"/>
    <xf numFmtId="0" fontId="1" fillId="39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7" fillId="28" borderId="0" applyNumberFormat="0" applyBorder="0" applyAlignment="0" applyProtection="0"/>
    <xf numFmtId="0" fontId="67" fillId="59" borderId="0" applyNumberFormat="0" applyBorder="0" applyAlignment="0" applyProtection="0"/>
    <xf numFmtId="0" fontId="67" fillId="28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7" fillId="32" borderId="0" applyNumberFormat="0" applyBorder="0" applyAlignment="0" applyProtection="0"/>
    <xf numFmtId="0" fontId="67" fillId="56" borderId="0" applyNumberFormat="0" applyBorder="0" applyAlignment="0" applyProtection="0"/>
    <xf numFmtId="0" fontId="67" fillId="32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7" fillId="36" borderId="0" applyNumberFormat="0" applyBorder="0" applyAlignment="0" applyProtection="0"/>
    <xf numFmtId="0" fontId="67" fillId="57" borderId="0" applyNumberFormat="0" applyBorder="0" applyAlignment="0" applyProtection="0"/>
    <xf numFmtId="0" fontId="67" fillId="36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7" fillId="40" borderId="0" applyNumberFormat="0" applyBorder="0" applyAlignment="0" applyProtection="0"/>
    <xf numFmtId="0" fontId="67" fillId="60" borderId="0" applyNumberFormat="0" applyBorder="0" applyAlignment="0" applyProtection="0"/>
    <xf numFmtId="0" fontId="67" fillId="4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7" fillId="44" borderId="0" applyNumberFormat="0" applyBorder="0" applyAlignment="0" applyProtection="0"/>
    <xf numFmtId="0" fontId="67" fillId="61" borderId="0" applyNumberFormat="0" applyBorder="0" applyAlignment="0" applyProtection="0"/>
    <xf numFmtId="0" fontId="67" fillId="44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7" fillId="48" borderId="0" applyNumberFormat="0" applyBorder="0" applyAlignment="0" applyProtection="0"/>
    <xf numFmtId="0" fontId="67" fillId="62" borderId="0" applyNumberFormat="0" applyBorder="0" applyAlignment="0" applyProtection="0"/>
    <xf numFmtId="0" fontId="67" fillId="48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7" fillId="25" borderId="0" applyNumberFormat="0" applyBorder="0" applyAlignment="0" applyProtection="0"/>
    <xf numFmtId="0" fontId="67" fillId="63" borderId="0" applyNumberFormat="0" applyBorder="0" applyAlignment="0" applyProtection="0"/>
    <xf numFmtId="0" fontId="67" fillId="25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7" fillId="29" borderId="0" applyNumberFormat="0" applyBorder="0" applyAlignment="0" applyProtection="0"/>
    <xf numFmtId="0" fontId="67" fillId="64" borderId="0" applyNumberFormat="0" applyBorder="0" applyAlignment="0" applyProtection="0"/>
    <xf numFmtId="0" fontId="67" fillId="29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7" fillId="33" borderId="0" applyNumberFormat="0" applyBorder="0" applyAlignment="0" applyProtection="0"/>
    <xf numFmtId="0" fontId="67" fillId="65" borderId="0" applyNumberFormat="0" applyBorder="0" applyAlignment="0" applyProtection="0"/>
    <xf numFmtId="0" fontId="67" fillId="33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7" fillId="37" borderId="0" applyNumberFormat="0" applyBorder="0" applyAlignment="0" applyProtection="0"/>
    <xf numFmtId="0" fontId="67" fillId="60" borderId="0" applyNumberFormat="0" applyBorder="0" applyAlignment="0" applyProtection="0"/>
    <xf numFmtId="0" fontId="67" fillId="37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7" fillId="4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7" fillId="45" borderId="0" applyNumberFormat="0" applyBorder="0" applyAlignment="0" applyProtection="0"/>
    <xf numFmtId="0" fontId="67" fillId="66" borderId="0" applyNumberFormat="0" applyBorder="0" applyAlignment="0" applyProtection="0"/>
    <xf numFmtId="0" fontId="67" fillId="4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59" fillId="19" borderId="0" applyNumberFormat="0" applyBorder="0" applyAlignment="0" applyProtection="0"/>
    <xf numFmtId="0" fontId="59" fillId="50" borderId="0" applyNumberFormat="0" applyBorder="0" applyAlignment="0" applyProtection="0"/>
    <xf numFmtId="0" fontId="59" fillId="19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3" fillId="22" borderId="23" applyNumberFormat="0" applyAlignment="0" applyProtection="0"/>
    <xf numFmtId="0" fontId="70" fillId="54" borderId="23" applyNumberFormat="0" applyAlignment="0" applyProtection="0"/>
    <xf numFmtId="0" fontId="63" fillId="22" borderId="23" applyNumberFormat="0" applyAlignment="0" applyProtection="0"/>
    <xf numFmtId="0" fontId="71" fillId="54" borderId="29" applyNumberFormat="0" applyAlignment="0" applyProtection="0"/>
    <xf numFmtId="0" fontId="71" fillId="54" borderId="29" applyNumberFormat="0" applyAlignment="0" applyProtection="0"/>
    <xf numFmtId="0" fontId="71" fillId="54" borderId="29" applyNumberFormat="0" applyAlignment="0" applyProtection="0"/>
    <xf numFmtId="0" fontId="65" fillId="23" borderId="26" applyNumberFormat="0" applyAlignment="0" applyProtection="0"/>
    <xf numFmtId="0" fontId="72" fillId="67" borderId="30" applyNumberFormat="0" applyAlignment="0" applyProtection="0"/>
    <xf numFmtId="0" fontId="72" fillId="67" borderId="30" applyNumberFormat="0" applyAlignment="0" applyProtection="0"/>
    <xf numFmtId="0" fontId="72" fillId="67" borderId="30" applyNumberFormat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7" fillId="0" borderId="0" applyNumberFormat="0">
      <protection locked="0"/>
    </xf>
    <xf numFmtId="0" fontId="17" fillId="0" borderId="0" applyNumberFormat="0">
      <protection locked="0"/>
    </xf>
    <xf numFmtId="0" fontId="6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58" fillId="18" borderId="0" applyNumberFormat="0" applyBorder="0" applyAlignment="0" applyProtection="0"/>
    <xf numFmtId="0" fontId="58" fillId="51" borderId="0" applyNumberFormat="0" applyBorder="0" applyAlignment="0" applyProtection="0"/>
    <xf numFmtId="0" fontId="58" fillId="18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38" fontId="17" fillId="6" borderId="0" applyNumberFormat="0" applyBorder="0" applyAlignment="0" applyProtection="0"/>
    <xf numFmtId="38" fontId="17" fillId="6" borderId="0" applyNumberFormat="0" applyBorder="0" applyAlignment="0" applyProtection="0"/>
    <xf numFmtId="0" fontId="55" fillId="0" borderId="20" applyNumberFormat="0" applyFill="0" applyAlignment="0" applyProtection="0"/>
    <xf numFmtId="0" fontId="75" fillId="0" borderId="31" applyNumberFormat="0" applyFill="0" applyAlignment="0" applyProtection="0"/>
    <xf numFmtId="0" fontId="55" fillId="0" borderId="20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56" fillId="0" borderId="21" applyNumberFormat="0" applyFill="0" applyAlignment="0" applyProtection="0"/>
    <xf numFmtId="0" fontId="76" fillId="0" borderId="32" applyNumberFormat="0" applyFill="0" applyAlignment="0" applyProtection="0"/>
    <xf numFmtId="0" fontId="56" fillId="0" borderId="21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57" fillId="0" borderId="22" applyNumberFormat="0" applyFill="0" applyAlignment="0" applyProtection="0"/>
    <xf numFmtId="0" fontId="77" fillId="0" borderId="33" applyNumberFormat="0" applyFill="0" applyAlignment="0" applyProtection="0"/>
    <xf numFmtId="0" fontId="57" fillId="0" borderId="22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5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0" fontId="17" fillId="7" borderId="9" applyNumberFormat="0" applyBorder="0" applyAlignment="0" applyProtection="0"/>
    <xf numFmtId="10" fontId="17" fillId="7" borderId="9" applyNumberFormat="0" applyBorder="0" applyAlignment="0" applyProtection="0"/>
    <xf numFmtId="0" fontId="78" fillId="15" borderId="29" applyNumberFormat="0" applyAlignment="0" applyProtection="0"/>
    <xf numFmtId="0" fontId="78" fillId="15" borderId="29" applyNumberFormat="0" applyAlignment="0" applyProtection="0"/>
    <xf numFmtId="0" fontId="61" fillId="21" borderId="23" applyNumberFormat="0" applyAlignment="0" applyProtection="0"/>
    <xf numFmtId="0" fontId="78" fillId="15" borderId="29" applyNumberFormat="0" applyAlignment="0" applyProtection="0"/>
    <xf numFmtId="0" fontId="78" fillId="15" borderId="29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78" fillId="15" borderId="29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54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78" fillId="15" borderId="29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61" fillId="21" borderId="23" applyNumberFormat="0" applyAlignment="0" applyProtection="0"/>
    <xf numFmtId="0" fontId="78" fillId="15" borderId="29" applyNumberFormat="0" applyAlignment="0" applyProtection="0"/>
    <xf numFmtId="0" fontId="64" fillId="0" borderId="25" applyNumberFormat="0" applyFill="0" applyAlignment="0" applyProtection="0"/>
    <xf numFmtId="0" fontId="79" fillId="0" borderId="34" applyNumberFormat="0" applyFill="0" applyAlignment="0" applyProtection="0"/>
    <xf numFmtId="0" fontId="64" fillId="0" borderId="25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60" fillId="20" borderId="0" applyNumberFormat="0" applyBorder="0" applyAlignment="0" applyProtection="0"/>
    <xf numFmtId="0" fontId="80" fillId="20" borderId="0" applyNumberFormat="0" applyBorder="0" applyAlignment="0" applyProtection="0"/>
    <xf numFmtId="0" fontId="60" fillId="20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3" fontId="17" fillId="6" borderId="0" applyNumberFormat="0"/>
    <xf numFmtId="3" fontId="17" fillId="6" borderId="0" applyNumberForma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2" fillId="0" borderId="0"/>
    <xf numFmtId="0" fontId="8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24" borderId="27" applyNumberFormat="0" applyFont="0" applyAlignment="0" applyProtection="0"/>
    <xf numFmtId="0" fontId="2" fillId="24" borderId="27" applyNumberFormat="0" applyFont="0" applyAlignment="0" applyProtection="0"/>
    <xf numFmtId="0" fontId="1" fillId="24" borderId="27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13" fillId="9" borderId="10" applyNumberFormat="0" applyFont="0" applyAlignment="0" applyProtection="0"/>
    <xf numFmtId="0" fontId="62" fillId="22" borderId="24" applyNumberFormat="0" applyAlignment="0" applyProtection="0"/>
    <xf numFmtId="0" fontId="62" fillId="54" borderId="24" applyNumberFormat="0" applyAlignment="0" applyProtection="0"/>
    <xf numFmtId="0" fontId="62" fillId="22" borderId="24" applyNumberFormat="0" applyAlignment="0" applyProtection="0"/>
    <xf numFmtId="0" fontId="83" fillId="54" borderId="35" applyNumberFormat="0" applyAlignment="0" applyProtection="0"/>
    <xf numFmtId="0" fontId="83" fillId="54" borderId="35" applyNumberFormat="0" applyAlignment="0" applyProtection="0"/>
    <xf numFmtId="0" fontId="83" fillId="54" borderId="35" applyNumberFormat="0" applyAlignment="0" applyProtection="0"/>
    <xf numFmtId="40" fontId="84" fillId="10" borderId="0">
      <alignment horizontal="right"/>
    </xf>
    <xf numFmtId="0" fontId="33" fillId="10" borderId="0">
      <alignment horizontal="right"/>
    </xf>
    <xf numFmtId="0" fontId="85" fillId="7" borderId="0">
      <alignment horizontal="center"/>
    </xf>
    <xf numFmtId="0" fontId="33" fillId="10" borderId="0">
      <alignment horizontal="right"/>
    </xf>
    <xf numFmtId="0" fontId="85" fillId="7" borderId="0">
      <alignment horizontal="center"/>
    </xf>
    <xf numFmtId="0" fontId="34" fillId="10" borderId="11"/>
    <xf numFmtId="0" fontId="9" fillId="68" borderId="11"/>
    <xf numFmtId="0" fontId="34" fillId="0" borderId="0" applyBorder="0">
      <alignment horizontal="centerContinuous"/>
    </xf>
    <xf numFmtId="0" fontId="86" fillId="0" borderId="0" applyBorder="0">
      <alignment horizontal="centerContinuous"/>
    </xf>
    <xf numFmtId="0" fontId="34" fillId="0" borderId="0" applyBorder="0">
      <alignment horizontal="centerContinuous"/>
    </xf>
    <xf numFmtId="0" fontId="86" fillId="0" borderId="0" applyBorder="0">
      <alignment horizontal="centerContinuous"/>
    </xf>
    <xf numFmtId="0" fontId="35" fillId="0" borderId="0" applyBorder="0">
      <alignment horizontal="centerContinuous"/>
    </xf>
    <xf numFmtId="0" fontId="87" fillId="0" borderId="0" applyBorder="0">
      <alignment horizontal="centerContinuous"/>
    </xf>
    <xf numFmtId="0" fontId="35" fillId="0" borderId="0" applyBorder="0">
      <alignment horizontal="centerContinuous"/>
    </xf>
    <xf numFmtId="0" fontId="87" fillId="0" borderId="0" applyBorder="0">
      <alignment horizontal="centerContinuous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8" fillId="0" borderId="36" applyNumberFormat="0" applyFont="0" applyFill="0" applyAlignment="0" applyProtection="0"/>
    <xf numFmtId="170" fontId="89" fillId="0" borderId="37" applyNumberFormat="0" applyProtection="0">
      <alignment horizontal="right" vertical="center"/>
    </xf>
    <xf numFmtId="170" fontId="90" fillId="0" borderId="38" applyNumberFormat="0" applyProtection="0">
      <alignment horizontal="right" vertical="center"/>
    </xf>
    <xf numFmtId="0" fontId="90" fillId="69" borderId="36" applyNumberFormat="0" applyAlignment="0" applyProtection="0">
      <alignment horizontal="left" vertical="center" indent="1"/>
    </xf>
    <xf numFmtId="0" fontId="91" fillId="70" borderId="38" applyNumberFormat="0" applyAlignment="0" applyProtection="0">
      <alignment horizontal="left" vertical="center" indent="1"/>
    </xf>
    <xf numFmtId="0" fontId="91" fillId="70" borderId="38" applyNumberFormat="0" applyAlignment="0" applyProtection="0">
      <alignment horizontal="left" vertical="center" indent="1"/>
    </xf>
    <xf numFmtId="0" fontId="92" fillId="0" borderId="39" applyNumberFormat="0" applyFill="0" applyBorder="0" applyAlignment="0" applyProtection="0"/>
    <xf numFmtId="170" fontId="93" fillId="71" borderId="40" applyNumberFormat="0" applyBorder="0" applyAlignment="0" applyProtection="0">
      <alignment horizontal="right" vertical="center" indent="1"/>
    </xf>
    <xf numFmtId="170" fontId="94" fillId="72" borderId="40" applyNumberFormat="0" applyBorder="0" applyAlignment="0" applyProtection="0">
      <alignment horizontal="right" vertical="center" indent="1"/>
    </xf>
    <xf numFmtId="170" fontId="94" fillId="73" borderId="40" applyNumberFormat="0" applyBorder="0" applyAlignment="0" applyProtection="0">
      <alignment horizontal="right" vertical="center" indent="1"/>
    </xf>
    <xf numFmtId="170" fontId="95" fillId="74" borderId="40" applyNumberFormat="0" applyBorder="0" applyAlignment="0" applyProtection="0">
      <alignment horizontal="right" vertical="center" indent="1"/>
    </xf>
    <xf numFmtId="170" fontId="95" fillId="75" borderId="40" applyNumberFormat="0" applyBorder="0" applyAlignment="0" applyProtection="0">
      <alignment horizontal="right" vertical="center" indent="1"/>
    </xf>
    <xf numFmtId="170" fontId="95" fillId="76" borderId="40" applyNumberFormat="0" applyBorder="0" applyAlignment="0" applyProtection="0">
      <alignment horizontal="right" vertical="center" indent="1"/>
    </xf>
    <xf numFmtId="170" fontId="96" fillId="77" borderId="40" applyNumberFormat="0" applyBorder="0" applyAlignment="0" applyProtection="0">
      <alignment horizontal="right" vertical="center" indent="1"/>
    </xf>
    <xf numFmtId="170" fontId="96" fillId="78" borderId="40" applyNumberFormat="0" applyBorder="0" applyAlignment="0" applyProtection="0">
      <alignment horizontal="right" vertical="center" indent="1"/>
    </xf>
    <xf numFmtId="170" fontId="96" fillId="79" borderId="40" applyNumberFormat="0" applyBorder="0" applyAlignment="0" applyProtection="0">
      <alignment horizontal="right" vertical="center" indent="1"/>
    </xf>
    <xf numFmtId="0" fontId="91" fillId="80" borderId="36" applyNumberFormat="0" applyAlignment="0" applyProtection="0">
      <alignment horizontal="left" vertical="center" indent="1"/>
    </xf>
    <xf numFmtId="0" fontId="91" fillId="81" borderId="36" applyNumberFormat="0" applyAlignment="0" applyProtection="0">
      <alignment horizontal="left" vertical="center" indent="1"/>
    </xf>
    <xf numFmtId="0" fontId="91" fillId="82" borderId="36" applyNumberFormat="0" applyAlignment="0" applyProtection="0">
      <alignment horizontal="left" vertical="center" indent="1"/>
    </xf>
    <xf numFmtId="0" fontId="91" fillId="83" borderId="36" applyNumberFormat="0" applyAlignment="0" applyProtection="0">
      <alignment horizontal="left" vertical="center" indent="1"/>
    </xf>
    <xf numFmtId="0" fontId="91" fillId="84" borderId="38" applyNumberFormat="0" applyAlignment="0" applyProtection="0">
      <alignment horizontal="left" vertical="center" indent="1"/>
    </xf>
    <xf numFmtId="170" fontId="89" fillId="83" borderId="37" applyNumberFormat="0" applyBorder="0" applyProtection="0">
      <alignment horizontal="right" vertical="center"/>
    </xf>
    <xf numFmtId="170" fontId="90" fillId="83" borderId="38" applyNumberFormat="0" applyBorder="0" applyProtection="0">
      <alignment horizontal="right" vertical="center"/>
    </xf>
    <xf numFmtId="170" fontId="89" fillId="85" borderId="36" applyNumberFormat="0" applyAlignment="0" applyProtection="0">
      <alignment horizontal="left" vertical="center" indent="1"/>
    </xf>
    <xf numFmtId="0" fontId="90" fillId="69" borderId="38" applyNumberFormat="0" applyAlignment="0" applyProtection="0">
      <alignment horizontal="left" vertical="center" indent="1"/>
    </xf>
    <xf numFmtId="0" fontId="91" fillId="84" borderId="38" applyNumberFormat="0" applyAlignment="0" applyProtection="0">
      <alignment horizontal="left" vertical="center" indent="1"/>
    </xf>
    <xf numFmtId="170" fontId="90" fillId="84" borderId="38" applyNumberFormat="0" applyProtection="0">
      <alignment horizontal="right" vertical="center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9" fillId="0" borderId="28" applyNumberFormat="0" applyFill="0" applyAlignment="0" applyProtection="0"/>
    <xf numFmtId="0" fontId="49" fillId="0" borderId="41" applyNumberFormat="0" applyFill="0" applyAlignment="0" applyProtection="0"/>
    <xf numFmtId="0" fontId="49" fillId="0" borderId="28" applyNumberFormat="0" applyFill="0" applyAlignment="0" applyProtection="0"/>
    <xf numFmtId="0" fontId="98" fillId="0" borderId="41" applyNumberFormat="0" applyFill="0" applyAlignment="0" applyProtection="0"/>
    <xf numFmtId="0" fontId="98" fillId="0" borderId="41" applyNumberFormat="0" applyFill="0" applyAlignment="0" applyProtection="0"/>
    <xf numFmtId="0" fontId="98" fillId="0" borderId="41" applyNumberFormat="0" applyFill="0" applyAlignment="0" applyProtection="0"/>
    <xf numFmtId="37" fontId="17" fillId="17" borderId="0" applyNumberFormat="0" applyBorder="0" applyAlignment="0" applyProtection="0"/>
    <xf numFmtId="37" fontId="17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" fillId="0" borderId="0"/>
    <xf numFmtId="0" fontId="104" fillId="18" borderId="0" applyNumberFormat="0" applyBorder="0" applyAlignment="0" applyProtection="0"/>
    <xf numFmtId="37" fontId="13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 applyFill="1" applyAlignment="1">
      <alignment horizontal="left"/>
    </xf>
    <xf numFmtId="164" fontId="3" fillId="0" borderId="0" xfId="1" applyNumberFormat="1" applyFont="1" applyFill="1"/>
    <xf numFmtId="164" fontId="3" fillId="0" borderId="0" xfId="1" applyNumberFormat="1" applyFont="1" applyFill="1" applyBorder="1"/>
    <xf numFmtId="0" fontId="3" fillId="0" borderId="0" xfId="2" applyFont="1" applyFill="1"/>
    <xf numFmtId="164" fontId="4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9" fontId="3" fillId="0" borderId="1" xfId="3" applyFont="1" applyFill="1" applyBorder="1" applyAlignment="1">
      <alignment horizontal="center"/>
    </xf>
    <xf numFmtId="14" fontId="3" fillId="0" borderId="0" xfId="2" quotePrefix="1" applyNumberFormat="1" applyFont="1" applyFill="1" applyAlignment="1">
      <alignment horizontal="left"/>
    </xf>
    <xf numFmtId="14" fontId="3" fillId="0" borderId="0" xfId="2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14" fontId="3" fillId="0" borderId="0" xfId="2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14" fontId="51" fillId="0" borderId="0" xfId="2" applyNumberFormat="1" applyFont="1" applyFill="1" applyBorder="1" applyAlignment="1">
      <alignment horizontal="left"/>
    </xf>
    <xf numFmtId="14" fontId="53" fillId="0" borderId="0" xfId="2" applyNumberFormat="1" applyFont="1" applyFill="1" applyBorder="1" applyAlignment="1">
      <alignment horizontal="left"/>
    </xf>
    <xf numFmtId="171" fontId="3" fillId="0" borderId="0" xfId="1" applyNumberFormat="1" applyFont="1" applyFill="1"/>
    <xf numFmtId="164" fontId="100" fillId="0" borderId="0" xfId="20" applyNumberFormat="1" applyFont="1"/>
    <xf numFmtId="37" fontId="3" fillId="0" borderId="0" xfId="1" applyNumberFormat="1" applyFont="1" applyFill="1"/>
    <xf numFmtId="164" fontId="103" fillId="0" borderId="0" xfId="1" applyNumberFormat="1" applyFont="1" applyFill="1"/>
    <xf numFmtId="164" fontId="50" fillId="0" borderId="0" xfId="1" applyNumberFormat="1" applyFont="1" applyFill="1"/>
    <xf numFmtId="164" fontId="3" fillId="0" borderId="19" xfId="1" applyNumberFormat="1" applyFont="1" applyFill="1" applyBorder="1"/>
    <xf numFmtId="164" fontId="102" fillId="0" borderId="0" xfId="1" applyNumberFormat="1" applyFont="1" applyFill="1"/>
    <xf numFmtId="164" fontId="104" fillId="0" borderId="0" xfId="734" applyNumberFormat="1" applyFill="1" applyBorder="1"/>
    <xf numFmtId="164" fontId="10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center"/>
    </xf>
  </cellXfs>
  <cellStyles count="736">
    <cellStyle name="20% - Accent1 2" xfId="162"/>
    <cellStyle name="20% - Accent1 2 2" xfId="163"/>
    <cellStyle name="20% - Accent1 2 3" xfId="164"/>
    <cellStyle name="20% - Accent1 2_10-1 BS" xfId="165"/>
    <cellStyle name="20% - Accent1 3" xfId="166"/>
    <cellStyle name="20% - Accent1 4" xfId="167"/>
    <cellStyle name="20% - Accent1 5" xfId="168"/>
    <cellStyle name="20% - Accent2 2" xfId="169"/>
    <cellStyle name="20% - Accent2 2 2" xfId="170"/>
    <cellStyle name="20% - Accent2 2 3" xfId="171"/>
    <cellStyle name="20% - Accent2 2_10-1 BS" xfId="172"/>
    <cellStyle name="20% - Accent2 3" xfId="173"/>
    <cellStyle name="20% - Accent2 4" xfId="174"/>
    <cellStyle name="20% - Accent2 5" xfId="175"/>
    <cellStyle name="20% - Accent3 2" xfId="176"/>
    <cellStyle name="20% - Accent3 2 2" xfId="177"/>
    <cellStyle name="20% - Accent3 2 3" xfId="178"/>
    <cellStyle name="20% - Accent3 2_10-1 BS" xfId="179"/>
    <cellStyle name="20% - Accent3 3" xfId="180"/>
    <cellStyle name="20% - Accent3 4" xfId="181"/>
    <cellStyle name="20% - Accent3 5" xfId="182"/>
    <cellStyle name="20% - Accent4 2" xfId="183"/>
    <cellStyle name="20% - Accent4 2 2" xfId="184"/>
    <cellStyle name="20% - Accent4 2 3" xfId="185"/>
    <cellStyle name="20% - Accent4 2_10-1 BS" xfId="186"/>
    <cellStyle name="20% - Accent4 3" xfId="187"/>
    <cellStyle name="20% - Accent4 4" xfId="188"/>
    <cellStyle name="20% - Accent4 5" xfId="189"/>
    <cellStyle name="20% - Accent5 2" xfId="190"/>
    <cellStyle name="20% - Accent5 2 2" xfId="191"/>
    <cellStyle name="20% - Accent5 2_10-1 BS" xfId="192"/>
    <cellStyle name="20% - Accent5 3" xfId="193"/>
    <cellStyle name="20% - Accent5 4" xfId="194"/>
    <cellStyle name="20% - Accent5 5" xfId="195"/>
    <cellStyle name="20% - Accent6 2" xfId="196"/>
    <cellStyle name="20% - Accent6 2 2" xfId="197"/>
    <cellStyle name="20% - Accent6 2 3" xfId="198"/>
    <cellStyle name="20% - Accent6 2_10-1 BS" xfId="199"/>
    <cellStyle name="20% - Accent6 3" xfId="200"/>
    <cellStyle name="20% - Accent6 4" xfId="201"/>
    <cellStyle name="20% - Accent6 5" xfId="202"/>
    <cellStyle name="40% - Accent1 2" xfId="203"/>
    <cellStyle name="40% - Accent1 2 2" xfId="204"/>
    <cellStyle name="40% - Accent1 2 3" xfId="205"/>
    <cellStyle name="40% - Accent1 2_10-1 BS" xfId="206"/>
    <cellStyle name="40% - Accent1 3" xfId="207"/>
    <cellStyle name="40% - Accent1 4" xfId="208"/>
    <cellStyle name="40% - Accent1 5" xfId="209"/>
    <cellStyle name="40% - Accent2 2" xfId="210"/>
    <cellStyle name="40% - Accent2 2 2" xfId="211"/>
    <cellStyle name="40% - Accent2 2_10-1 BS" xfId="212"/>
    <cellStyle name="40% - Accent2 3" xfId="213"/>
    <cellStyle name="40% - Accent2 4" xfId="214"/>
    <cellStyle name="40% - Accent2 5" xfId="215"/>
    <cellStyle name="40% - Accent3 2" xfId="216"/>
    <cellStyle name="40% - Accent3 2 2" xfId="217"/>
    <cellStyle name="40% - Accent3 2 3" xfId="218"/>
    <cellStyle name="40% - Accent3 2_10-1 BS" xfId="219"/>
    <cellStyle name="40% - Accent3 3" xfId="220"/>
    <cellStyle name="40% - Accent3 4" xfId="221"/>
    <cellStyle name="40% - Accent3 5" xfId="222"/>
    <cellStyle name="40% - Accent4 2" xfId="223"/>
    <cellStyle name="40% - Accent4 2 2" xfId="224"/>
    <cellStyle name="40% - Accent4 2 3" xfId="225"/>
    <cellStyle name="40% - Accent4 2_10-1 BS" xfId="226"/>
    <cellStyle name="40% - Accent4 3" xfId="227"/>
    <cellStyle name="40% - Accent4 4" xfId="228"/>
    <cellStyle name="40% - Accent4 5" xfId="229"/>
    <cellStyle name="40% - Accent5 2" xfId="230"/>
    <cellStyle name="40% - Accent5 2 2" xfId="231"/>
    <cellStyle name="40% - Accent5 2 3" xfId="232"/>
    <cellStyle name="40% - Accent5 2_10-1 BS" xfId="233"/>
    <cellStyle name="40% - Accent5 3" xfId="234"/>
    <cellStyle name="40% - Accent5 4" xfId="235"/>
    <cellStyle name="40% - Accent5 5" xfId="236"/>
    <cellStyle name="40% - Accent6 2" xfId="237"/>
    <cellStyle name="40% - Accent6 2 2" xfId="238"/>
    <cellStyle name="40% - Accent6 2 3" xfId="239"/>
    <cellStyle name="40% - Accent6 2_10-1 BS" xfId="240"/>
    <cellStyle name="40% - Accent6 3" xfId="241"/>
    <cellStyle name="40% - Accent6 4" xfId="242"/>
    <cellStyle name="40% - Accent6 5" xfId="243"/>
    <cellStyle name="60% - Accent1 2" xfId="244"/>
    <cellStyle name="60% - Accent1 2 2" xfId="245"/>
    <cellStyle name="60% - Accent1 2_10-1 BS" xfId="246"/>
    <cellStyle name="60% - Accent1 3" xfId="247"/>
    <cellStyle name="60% - Accent1 4" xfId="248"/>
    <cellStyle name="60% - Accent1 5" xfId="249"/>
    <cellStyle name="60% - Accent2 2" xfId="250"/>
    <cellStyle name="60% - Accent2 2 2" xfId="251"/>
    <cellStyle name="60% - Accent2 2_10-1 BS" xfId="252"/>
    <cellStyle name="60% - Accent2 3" xfId="253"/>
    <cellStyle name="60% - Accent2 4" xfId="254"/>
    <cellStyle name="60% - Accent2 5" xfId="255"/>
    <cellStyle name="60% - Accent3 2" xfId="256"/>
    <cellStyle name="60% - Accent3 2 2" xfId="257"/>
    <cellStyle name="60% - Accent3 2_10-1 BS" xfId="258"/>
    <cellStyle name="60% - Accent3 3" xfId="259"/>
    <cellStyle name="60% - Accent3 4" xfId="260"/>
    <cellStyle name="60% - Accent3 5" xfId="261"/>
    <cellStyle name="60% - Accent4 2" xfId="262"/>
    <cellStyle name="60% - Accent4 2 2" xfId="263"/>
    <cellStyle name="60% - Accent4 2_10-1 BS" xfId="264"/>
    <cellStyle name="60% - Accent4 3" xfId="265"/>
    <cellStyle name="60% - Accent4 4" xfId="266"/>
    <cellStyle name="60% - Accent4 5" xfId="267"/>
    <cellStyle name="60% - Accent5 2" xfId="268"/>
    <cellStyle name="60% - Accent5 2 2" xfId="269"/>
    <cellStyle name="60% - Accent5 2_10-1 BS" xfId="270"/>
    <cellStyle name="60% - Accent5 3" xfId="271"/>
    <cellStyle name="60% - Accent5 4" xfId="272"/>
    <cellStyle name="60% - Accent5 5" xfId="273"/>
    <cellStyle name="60% - Accent6 2" xfId="274"/>
    <cellStyle name="60% - Accent6 2 2" xfId="275"/>
    <cellStyle name="60% - Accent6 2_10-1 BS" xfId="276"/>
    <cellStyle name="60% - Accent6 3" xfId="277"/>
    <cellStyle name="60% - Accent6 4" xfId="278"/>
    <cellStyle name="60% - Accent6 5" xfId="279"/>
    <cellStyle name="Accent1 2" xfId="280"/>
    <cellStyle name="Accent1 2 2" xfId="281"/>
    <cellStyle name="Accent1 2_10-1 BS" xfId="282"/>
    <cellStyle name="Accent1 3" xfId="283"/>
    <cellStyle name="Accent1 4" xfId="284"/>
    <cellStyle name="Accent1 5" xfId="285"/>
    <cellStyle name="Accent2 2" xfId="286"/>
    <cellStyle name="Accent2 2 2" xfId="287"/>
    <cellStyle name="Accent2 2_10-1 BS" xfId="288"/>
    <cellStyle name="Accent2 3" xfId="289"/>
    <cellStyle name="Accent2 4" xfId="290"/>
    <cellStyle name="Accent2 5" xfId="291"/>
    <cellStyle name="Accent3 2" xfId="292"/>
    <cellStyle name="Accent3 2 2" xfId="293"/>
    <cellStyle name="Accent3 2_10-1 BS" xfId="294"/>
    <cellStyle name="Accent3 3" xfId="295"/>
    <cellStyle name="Accent3 4" xfId="296"/>
    <cellStyle name="Accent3 5" xfId="297"/>
    <cellStyle name="Accent4 2" xfId="298"/>
    <cellStyle name="Accent4 2 2" xfId="299"/>
    <cellStyle name="Accent4 2_10-1 BS" xfId="300"/>
    <cellStyle name="Accent4 3" xfId="301"/>
    <cellStyle name="Accent4 4" xfId="302"/>
    <cellStyle name="Accent4 5" xfId="303"/>
    <cellStyle name="Accent5 2" xfId="304"/>
    <cellStyle name="Accent5 3" xfId="305"/>
    <cellStyle name="Accent5 4" xfId="306"/>
    <cellStyle name="Accent5 5" xfId="307"/>
    <cellStyle name="Accent6 2" xfId="308"/>
    <cellStyle name="Accent6 2 2" xfId="309"/>
    <cellStyle name="Accent6 2_10-1 BS" xfId="310"/>
    <cellStyle name="Accent6 3" xfId="311"/>
    <cellStyle name="Accent6 4" xfId="312"/>
    <cellStyle name="Accent6 5" xfId="313"/>
    <cellStyle name="Actual Date" xfId="4"/>
    <cellStyle name="Actual Date 2" xfId="5"/>
    <cellStyle name="Actual Date_03_2012" xfId="6"/>
    <cellStyle name="Affinity Input" xfId="7"/>
    <cellStyle name="Bad 2" xfId="314"/>
    <cellStyle name="Bad 2 2" xfId="315"/>
    <cellStyle name="Bad 2_10-1 BS" xfId="316"/>
    <cellStyle name="Bad 3" xfId="317"/>
    <cellStyle name="Bad 4" xfId="318"/>
    <cellStyle name="Bad 5" xfId="319"/>
    <cellStyle name="Body" xfId="8"/>
    <cellStyle name="Calculation 2" xfId="320"/>
    <cellStyle name="Calculation 2 2" xfId="321"/>
    <cellStyle name="Calculation 2_10-1 BS" xfId="322"/>
    <cellStyle name="Calculation 3" xfId="323"/>
    <cellStyle name="Calculation 4" xfId="324"/>
    <cellStyle name="Calculation 5" xfId="325"/>
    <cellStyle name="Check Cell 2" xfId="326"/>
    <cellStyle name="Check Cell 3" xfId="327"/>
    <cellStyle name="Check Cell 4" xfId="328"/>
    <cellStyle name="Check Cell 5" xfId="329"/>
    <cellStyle name="ColumnAttributeAbovePrompt" xfId="9"/>
    <cellStyle name="ColumnAttributePrompt" xfId="10"/>
    <cellStyle name="ColumnAttributeValue" xfId="11"/>
    <cellStyle name="ColumnHeadingPrompt" xfId="12"/>
    <cellStyle name="ColumnHeadingValue" xfId="13"/>
    <cellStyle name="Comma" xfId="1" builtinId="3"/>
    <cellStyle name="Comma [0] 2" xfId="14"/>
    <cellStyle name="Comma [0] 2 2" xfId="330"/>
    <cellStyle name="Comma [0] 2 2 2" xfId="331"/>
    <cellStyle name="Comma [0] 2 3" xfId="332"/>
    <cellStyle name="Comma [0] 3" xfId="15"/>
    <cellStyle name="Comma [0] 4" xfId="333"/>
    <cellStyle name="Comma [0] 5" xfId="334"/>
    <cellStyle name="Comma [0] 6" xfId="335"/>
    <cellStyle name="Comma [0] 7" xfId="336"/>
    <cellStyle name="Comma 10" xfId="16"/>
    <cellStyle name="Comma 10 2" xfId="337"/>
    <cellStyle name="Comma 11" xfId="17"/>
    <cellStyle name="Comma 12" xfId="18"/>
    <cellStyle name="Comma 13" xfId="19"/>
    <cellStyle name="Comma 14" xfId="20"/>
    <cellStyle name="Comma 15" xfId="338"/>
    <cellStyle name="Comma 16" xfId="339"/>
    <cellStyle name="Comma 2" xfId="21"/>
    <cellStyle name="Comma 2 2" xfId="22"/>
    <cellStyle name="Comma 2 2 2" xfId="340"/>
    <cellStyle name="Comma 2 3" xfId="341"/>
    <cellStyle name="Comma 3" xfId="23"/>
    <cellStyle name="Comma 3 2" xfId="342"/>
    <cellStyle name="Comma 3 2 2" xfId="343"/>
    <cellStyle name="Comma 3 3" xfId="344"/>
    <cellStyle name="Comma 4" xfId="24"/>
    <cellStyle name="Comma 4 2" xfId="345"/>
    <cellStyle name="Comma 5" xfId="25"/>
    <cellStyle name="Comma 5 2" xfId="346"/>
    <cellStyle name="Comma 6" xfId="26"/>
    <cellStyle name="Comma 6 2" xfId="347"/>
    <cellStyle name="Comma 7" xfId="27"/>
    <cellStyle name="Comma 8" xfId="28"/>
    <cellStyle name="Comma 9" xfId="29"/>
    <cellStyle name="CommaBlank" xfId="30"/>
    <cellStyle name="ContentsHyperlink" xfId="31"/>
    <cellStyle name="Currency [0] 2" xfId="348"/>
    <cellStyle name="Currency [0] 2 2" xfId="349"/>
    <cellStyle name="Currency [0] 2 2 2" xfId="350"/>
    <cellStyle name="Currency [0] 2 3" xfId="351"/>
    <cellStyle name="Currency [2]" xfId="32"/>
    <cellStyle name="Currency 2" xfId="352"/>
    <cellStyle name="Currency 2 2" xfId="353"/>
    <cellStyle name="Currency 2 2 2" xfId="354"/>
    <cellStyle name="Currency 2 3" xfId="355"/>
    <cellStyle name="Custom - Style1" xfId="33"/>
    <cellStyle name="Data   - Style2" xfId="34"/>
    <cellStyle name="Date" xfId="35"/>
    <cellStyle name="Edit" xfId="36"/>
    <cellStyle name="Edit 2" xfId="356"/>
    <cellStyle name="Edit_ACC02" xfId="357"/>
    <cellStyle name="Engine" xfId="37"/>
    <cellStyle name="Engine 2" xfId="38"/>
    <cellStyle name="Engine_03_2012" xfId="39"/>
    <cellStyle name="Explanatory Text 2" xfId="358"/>
    <cellStyle name="Explanatory Text 3" xfId="359"/>
    <cellStyle name="Explanatory Text 4" xfId="360"/>
    <cellStyle name="Explanatory Text 5" xfId="361"/>
    <cellStyle name="Fixed" xfId="40"/>
    <cellStyle name="Fixed 2" xfId="41"/>
    <cellStyle name="Fixed 2 2" xfId="42"/>
    <cellStyle name="Fixed 2 2 2" xfId="362"/>
    <cellStyle name="Fixed 2 2_Q3 New Accounts" xfId="363"/>
    <cellStyle name="Fixed 2 3" xfId="364"/>
    <cellStyle name="Fixed 2_New Accts FY13" xfId="365"/>
    <cellStyle name="Fixed 3" xfId="43"/>
    <cellStyle name="Fixed 3 2" xfId="366"/>
    <cellStyle name="Fixed 3_ACC02" xfId="367"/>
    <cellStyle name="Fixed 4" xfId="44"/>
    <cellStyle name="Fixed 4 2" xfId="368"/>
    <cellStyle name="Fixed 4_ACC02" xfId="369"/>
    <cellStyle name="Fixed_03_2012" xfId="45"/>
    <cellStyle name="Good" xfId="734" builtinId="26"/>
    <cellStyle name="Good 2" xfId="370"/>
    <cellStyle name="Good 2 2" xfId="371"/>
    <cellStyle name="Good 2_10-1 BS" xfId="372"/>
    <cellStyle name="Good 3" xfId="373"/>
    <cellStyle name="Good 4" xfId="374"/>
    <cellStyle name="Good 5" xfId="375"/>
    <cellStyle name="Grey" xfId="46"/>
    <cellStyle name="Grey 2" xfId="376"/>
    <cellStyle name="Grey_ACC02" xfId="377"/>
    <cellStyle name="HEADER" xfId="47"/>
    <cellStyle name="Header1" xfId="48"/>
    <cellStyle name="Header2" xfId="49"/>
    <cellStyle name="heading" xfId="50"/>
    <cellStyle name="Heading 1 2" xfId="378"/>
    <cellStyle name="Heading 1 2 2" xfId="379"/>
    <cellStyle name="Heading 1 2_10-1 BS" xfId="380"/>
    <cellStyle name="Heading 1 3" xfId="381"/>
    <cellStyle name="Heading 1 4" xfId="382"/>
    <cellStyle name="Heading 1 5" xfId="383"/>
    <cellStyle name="Heading 2 2" xfId="384"/>
    <cellStyle name="Heading 2 2 2" xfId="385"/>
    <cellStyle name="Heading 2 2_10-1 BS" xfId="386"/>
    <cellStyle name="Heading 2 3" xfId="387"/>
    <cellStyle name="Heading 2 4" xfId="388"/>
    <cellStyle name="Heading 2 5" xfId="389"/>
    <cellStyle name="Heading 3 2" xfId="390"/>
    <cellStyle name="Heading 3 2 2" xfId="391"/>
    <cellStyle name="Heading 3 2_10-1 BS" xfId="392"/>
    <cellStyle name="Heading 3 3" xfId="393"/>
    <cellStyle name="Heading 3 4" xfId="394"/>
    <cellStyle name="Heading 3 5" xfId="395"/>
    <cellStyle name="Heading 4 2" xfId="396"/>
    <cellStyle name="Heading 4 2 2" xfId="397"/>
    <cellStyle name="Heading 4 2_10-1 BS" xfId="398"/>
    <cellStyle name="Heading 4 3" xfId="399"/>
    <cellStyle name="Heading 4 4" xfId="400"/>
    <cellStyle name="Heading 4 5" xfId="401"/>
    <cellStyle name="heading 5" xfId="51"/>
    <cellStyle name="Heading1" xfId="52"/>
    <cellStyle name="Heading1 2" xfId="53"/>
    <cellStyle name="Heading1 2 2" xfId="54"/>
    <cellStyle name="Heading1 2 2 2" xfId="402"/>
    <cellStyle name="Heading1 2 2_Q3 New Accounts" xfId="403"/>
    <cellStyle name="Heading1 2 3" xfId="404"/>
    <cellStyle name="Heading1 2_New Accts FY13" xfId="405"/>
    <cellStyle name="Heading1 3" xfId="55"/>
    <cellStyle name="Heading1 3 2" xfId="406"/>
    <cellStyle name="Heading1 3_ACC02" xfId="407"/>
    <cellStyle name="Heading1 4" xfId="56"/>
    <cellStyle name="Heading1 4 2" xfId="408"/>
    <cellStyle name="Heading1 4_ACC02" xfId="409"/>
    <cellStyle name="Heading1_03_2012" xfId="57"/>
    <cellStyle name="Heading2" xfId="58"/>
    <cellStyle name="Heading2 2" xfId="59"/>
    <cellStyle name="Heading2 2 2" xfId="60"/>
    <cellStyle name="Heading2 2 2 2" xfId="410"/>
    <cellStyle name="Heading2 2 2_Q3 New Accounts" xfId="411"/>
    <cellStyle name="Heading2 2 3" xfId="412"/>
    <cellStyle name="Heading2 2_New Accts FY13" xfId="413"/>
    <cellStyle name="Heading2 3" xfId="61"/>
    <cellStyle name="Heading2 3 2" xfId="414"/>
    <cellStyle name="Heading2 3_ACC02" xfId="415"/>
    <cellStyle name="Heading2 4" xfId="62"/>
    <cellStyle name="Heading2 4 2" xfId="416"/>
    <cellStyle name="Heading2 4_ACC02" xfId="417"/>
    <cellStyle name="Heading2_03_2012" xfId="63"/>
    <cellStyle name="HIGHLIGHT" xfId="64"/>
    <cellStyle name="Hyperlink 2" xfId="65"/>
    <cellStyle name="Hyperlink 3" xfId="732"/>
    <cellStyle name="Input [yellow]" xfId="66"/>
    <cellStyle name="Input [yellow] 2" xfId="418"/>
    <cellStyle name="Input [yellow]_ACC02" xfId="419"/>
    <cellStyle name="Input 10" xfId="420"/>
    <cellStyle name="Input 11" xfId="421"/>
    <cellStyle name="Input 12" xfId="422"/>
    <cellStyle name="Input 12 2" xfId="423"/>
    <cellStyle name="Input 12_Essbase" xfId="424"/>
    <cellStyle name="Input 13" xfId="425"/>
    <cellStyle name="Input 14" xfId="426"/>
    <cellStyle name="Input 15" xfId="427"/>
    <cellStyle name="Input 16" xfId="428"/>
    <cellStyle name="Input 17" xfId="429"/>
    <cellStyle name="Input 18" xfId="430"/>
    <cellStyle name="Input 19" xfId="431"/>
    <cellStyle name="Input 2" xfId="432"/>
    <cellStyle name="Input 2 2" xfId="433"/>
    <cellStyle name="Input 2_10-1 BS" xfId="434"/>
    <cellStyle name="Input 20" xfId="435"/>
    <cellStyle name="Input 21" xfId="436"/>
    <cellStyle name="Input 22" xfId="437"/>
    <cellStyle name="Input 23" xfId="438"/>
    <cellStyle name="Input 24" xfId="439"/>
    <cellStyle name="Input 25" xfId="440"/>
    <cellStyle name="Input 26" xfId="441"/>
    <cellStyle name="Input 27" xfId="442"/>
    <cellStyle name="Input 28" xfId="443"/>
    <cellStyle name="Input 3" xfId="444"/>
    <cellStyle name="Input 3 2" xfId="445"/>
    <cellStyle name="Input 3_10-1 BS" xfId="446"/>
    <cellStyle name="Input 4" xfId="447"/>
    <cellStyle name="Input 5" xfId="448"/>
    <cellStyle name="Input 6" xfId="449"/>
    <cellStyle name="Input 7" xfId="450"/>
    <cellStyle name="Input 8" xfId="451"/>
    <cellStyle name="Input 9" xfId="452"/>
    <cellStyle name="ITALIC - Style2" xfId="67"/>
    <cellStyle name="kirkdollars" xfId="68"/>
    <cellStyle name="Labels - Style3" xfId="69"/>
    <cellStyle name="Large Page Heading" xfId="70"/>
    <cellStyle name="LineItemPrompt" xfId="71"/>
    <cellStyle name="LineItemValue" xfId="72"/>
    <cellStyle name="Lines" xfId="73"/>
    <cellStyle name="Linked Cell 2" xfId="453"/>
    <cellStyle name="Linked Cell 2 2" xfId="454"/>
    <cellStyle name="Linked Cell 2_10-1 BS" xfId="455"/>
    <cellStyle name="Linked Cell 3" xfId="456"/>
    <cellStyle name="Linked Cell 4" xfId="457"/>
    <cellStyle name="Linked Cell 5" xfId="458"/>
    <cellStyle name="Neutral 2" xfId="459"/>
    <cellStyle name="Neutral 2 2" xfId="460"/>
    <cellStyle name="Neutral 2_10-1 BS" xfId="461"/>
    <cellStyle name="Neutral 3" xfId="462"/>
    <cellStyle name="Neutral 4" xfId="463"/>
    <cellStyle name="Neutral 5" xfId="464"/>
    <cellStyle name="no dec" xfId="74"/>
    <cellStyle name="No Edit" xfId="75"/>
    <cellStyle name="No Edit 2" xfId="465"/>
    <cellStyle name="No Edit_ACC02" xfId="466"/>
    <cellStyle name="Normal" xfId="0" builtinId="0"/>
    <cellStyle name="Normal - Style1" xfId="76"/>
    <cellStyle name="Normal - Style2" xfId="77"/>
    <cellStyle name="Normal - Style3" xfId="78"/>
    <cellStyle name="Normal - Style4" xfId="79"/>
    <cellStyle name="Normal - Style5" xfId="80"/>
    <cellStyle name="Normal - Style6" xfId="81"/>
    <cellStyle name="Normal - Style7" xfId="82"/>
    <cellStyle name="Normal - Style8" xfId="83"/>
    <cellStyle name="Normal 10" xfId="84"/>
    <cellStyle name="Normal 10 2" xfId="467"/>
    <cellStyle name="Normal 10 4" xfId="733"/>
    <cellStyle name="Normal 10_Q3 New Accounts" xfId="468"/>
    <cellStyle name="Normal 11" xfId="85"/>
    <cellStyle name="Normal 11 2" xfId="469"/>
    <cellStyle name="Normal 11_Q3 New Accounts" xfId="470"/>
    <cellStyle name="Normal 12" xfId="471"/>
    <cellStyle name="Normal 12 2" xfId="472"/>
    <cellStyle name="Normal 12_Q3 New Accounts" xfId="473"/>
    <cellStyle name="Normal 13" xfId="474"/>
    <cellStyle name="Normal 13 2" xfId="475"/>
    <cellStyle name="Normal 13_Q3 New Accounts" xfId="476"/>
    <cellStyle name="Normal 14" xfId="477"/>
    <cellStyle name="Normal 14 2" xfId="478"/>
    <cellStyle name="Normal 14_Q3 New Accounts" xfId="479"/>
    <cellStyle name="Normal 15" xfId="480"/>
    <cellStyle name="Normal 15 2" xfId="481"/>
    <cellStyle name="Normal 15_Essbase" xfId="482"/>
    <cellStyle name="Normal 16" xfId="483"/>
    <cellStyle name="Normal 16 2" xfId="484"/>
    <cellStyle name="Normal 16_Q3 New Accounts" xfId="485"/>
    <cellStyle name="Normal 17" xfId="486"/>
    <cellStyle name="Normal 17 2" xfId="487"/>
    <cellStyle name="Normal 17_Q3 New Accounts" xfId="488"/>
    <cellStyle name="Normal 18" xfId="489"/>
    <cellStyle name="Normal 18 2" xfId="490"/>
    <cellStyle name="Normal 18_Q3 New Accounts" xfId="491"/>
    <cellStyle name="Normal 19" xfId="492"/>
    <cellStyle name="Normal 19 2" xfId="493"/>
    <cellStyle name="Normal 19 3" xfId="494"/>
    <cellStyle name="Normal 19_Essbase" xfId="495"/>
    <cellStyle name="Normal 2" xfId="86"/>
    <cellStyle name="Normal 2 2" xfId="496"/>
    <cellStyle name="Normal 2 3" xfId="497"/>
    <cellStyle name="Normal 2 3 2" xfId="498"/>
    <cellStyle name="Normal 2 3_Q3 New Accounts" xfId="499"/>
    <cellStyle name="Normal 2_10-1 BS" xfId="500"/>
    <cellStyle name="Normal 20" xfId="501"/>
    <cellStyle name="Normal 20 2" xfId="502"/>
    <cellStyle name="Normal 20_Q3 New Accounts" xfId="503"/>
    <cellStyle name="Normal 21" xfId="504"/>
    <cellStyle name="Normal 21 2" xfId="505"/>
    <cellStyle name="Normal 21 3" xfId="506"/>
    <cellStyle name="Normal 21_Essbase" xfId="507"/>
    <cellStyle name="Normal 22" xfId="508"/>
    <cellStyle name="Normal 22 2" xfId="509"/>
    <cellStyle name="Normal 22 3" xfId="510"/>
    <cellStyle name="Normal 22_Essbase" xfId="511"/>
    <cellStyle name="Normal 23" xfId="512"/>
    <cellStyle name="Normal 23 2" xfId="513"/>
    <cellStyle name="Normal 23 3" xfId="514"/>
    <cellStyle name="Normal 23_Essbase" xfId="515"/>
    <cellStyle name="Normal 24" xfId="516"/>
    <cellStyle name="Normal 24 2" xfId="517"/>
    <cellStyle name="Normal 24 3" xfId="518"/>
    <cellStyle name="Normal 24_Essbase" xfId="519"/>
    <cellStyle name="Normal 25" xfId="520"/>
    <cellStyle name="Normal 25 2" xfId="521"/>
    <cellStyle name="Normal 25_ACC02" xfId="522"/>
    <cellStyle name="Normal 26" xfId="523"/>
    <cellStyle name="Normal 26 2" xfId="524"/>
    <cellStyle name="Normal 26 3" xfId="525"/>
    <cellStyle name="Normal 26_Essbase" xfId="526"/>
    <cellStyle name="Normal 27" xfId="527"/>
    <cellStyle name="Normal 27 2" xfId="528"/>
    <cellStyle name="Normal 27_Q3 New Accounts" xfId="529"/>
    <cellStyle name="Normal 28" xfId="530"/>
    <cellStyle name="Normal 28 2" xfId="531"/>
    <cellStyle name="Normal 28 3" xfId="532"/>
    <cellStyle name="Normal 28_Essbase" xfId="533"/>
    <cellStyle name="Normal 29" xfId="534"/>
    <cellStyle name="Normal 29 2" xfId="535"/>
    <cellStyle name="Normal 29 3" xfId="536"/>
    <cellStyle name="Normal 29_Essbase" xfId="537"/>
    <cellStyle name="Normal 3" xfId="87"/>
    <cellStyle name="Normal 3 2" xfId="538"/>
    <cellStyle name="Normal 3 2 2" xfId="539"/>
    <cellStyle name="Normal 3 2 2 2" xfId="540"/>
    <cellStyle name="Normal 3 2 2_Q3 New Accounts" xfId="541"/>
    <cellStyle name="Normal 3 2 3" xfId="542"/>
    <cellStyle name="Normal 3 2_10-1 BS" xfId="543"/>
    <cellStyle name="Normal 3 3" xfId="544"/>
    <cellStyle name="Normal 3 3 2" xfId="545"/>
    <cellStyle name="Normal 3 3_Q3 New Accounts" xfId="546"/>
    <cellStyle name="Normal 3 4" xfId="547"/>
    <cellStyle name="Normal 3_10-1 BS" xfId="548"/>
    <cellStyle name="Normal 30" xfId="549"/>
    <cellStyle name="Normal 30 2" xfId="550"/>
    <cellStyle name="Normal 30 3" xfId="551"/>
    <cellStyle name="Normal 30_Essbase" xfId="552"/>
    <cellStyle name="Normal 31" xfId="553"/>
    <cellStyle name="Normal 31 2" xfId="554"/>
    <cellStyle name="Normal 31 3" xfId="555"/>
    <cellStyle name="Normal 31_Essbase" xfId="556"/>
    <cellStyle name="Normal 32" xfId="557"/>
    <cellStyle name="Normal 32 2" xfId="558"/>
    <cellStyle name="Normal 32 3" xfId="559"/>
    <cellStyle name="Normal 32_Essbase" xfId="560"/>
    <cellStyle name="Normal 33" xfId="561"/>
    <cellStyle name="Normal 33 2" xfId="562"/>
    <cellStyle name="Normal 33 3" xfId="563"/>
    <cellStyle name="Normal 33_Essbase" xfId="564"/>
    <cellStyle name="Normal 34" xfId="565"/>
    <cellStyle name="Normal 34 2" xfId="566"/>
    <cellStyle name="Normal 34 3" xfId="567"/>
    <cellStyle name="Normal 34_Essbase" xfId="568"/>
    <cellStyle name="Normal 35" xfId="569"/>
    <cellStyle name="Normal 35 2" xfId="570"/>
    <cellStyle name="Normal 35 3" xfId="571"/>
    <cellStyle name="Normal 35_Essbase" xfId="572"/>
    <cellStyle name="Normal 36" xfId="573"/>
    <cellStyle name="Normal 36 2" xfId="574"/>
    <cellStyle name="Normal 36_Essbase" xfId="575"/>
    <cellStyle name="Normal 37" xfId="576"/>
    <cellStyle name="Normal 38" xfId="577"/>
    <cellStyle name="Normal 38 2" xfId="578"/>
    <cellStyle name="Normal 38_Essbase" xfId="579"/>
    <cellStyle name="Normal 39" xfId="580"/>
    <cellStyle name="Normal 4" xfId="88"/>
    <cellStyle name="Normal 4 2" xfId="581"/>
    <cellStyle name="Normal 4 2 2" xfId="582"/>
    <cellStyle name="Normal 4 2 2 2" xfId="583"/>
    <cellStyle name="Normal 4 2 2_Q3 New Accounts" xfId="584"/>
    <cellStyle name="Normal 4 2 3" xfId="585"/>
    <cellStyle name="Normal 4 2_10-1 BS" xfId="586"/>
    <cellStyle name="Normal 4 3" xfId="587"/>
    <cellStyle name="Normal 4 3 2" xfId="588"/>
    <cellStyle name="Normal 4 3_Q3 New Accounts" xfId="589"/>
    <cellStyle name="Normal 4 4" xfId="590"/>
    <cellStyle name="Normal 4_10-1 BS" xfId="591"/>
    <cellStyle name="Normal 40" xfId="592"/>
    <cellStyle name="Normal 41" xfId="593"/>
    <cellStyle name="Normal 42" xfId="594"/>
    <cellStyle name="Normal 430" xfId="595"/>
    <cellStyle name="Normal 5" xfId="89"/>
    <cellStyle name="Normal 5 2" xfId="596"/>
    <cellStyle name="Normal 5 3" xfId="597"/>
    <cellStyle name="Normal 5 3 2" xfId="598"/>
    <cellStyle name="Normal 5 3_Q3 New Accounts" xfId="599"/>
    <cellStyle name="Normal 5 4" xfId="600"/>
    <cellStyle name="Normal 5_10-1 BS" xfId="601"/>
    <cellStyle name="Normal 6" xfId="90"/>
    <cellStyle name="Normal 6 2" xfId="602"/>
    <cellStyle name="Normal 6 3" xfId="603"/>
    <cellStyle name="Normal 6 3 2" xfId="604"/>
    <cellStyle name="Normal 6 3_Q3 New Accounts" xfId="605"/>
    <cellStyle name="Normal 6 4" xfId="606"/>
    <cellStyle name="Normal 6_10-1 BS" xfId="607"/>
    <cellStyle name="Normal 7" xfId="91"/>
    <cellStyle name="Normal 7 2" xfId="608"/>
    <cellStyle name="Normal 7 3" xfId="609"/>
    <cellStyle name="Normal 7 3 2" xfId="610"/>
    <cellStyle name="Normal 7 3_Q3 New Accounts" xfId="611"/>
    <cellStyle name="Normal 7 4" xfId="612"/>
    <cellStyle name="Normal 7_10-1 BS" xfId="613"/>
    <cellStyle name="Normal 8" xfId="92"/>
    <cellStyle name="Normal 8 2" xfId="614"/>
    <cellStyle name="Normal 8 3" xfId="615"/>
    <cellStyle name="Normal 8 3 2" xfId="616"/>
    <cellStyle name="Normal 8 3_Q3 New Accounts" xfId="617"/>
    <cellStyle name="Normal 8 4" xfId="618"/>
    <cellStyle name="Normal 8_10-1 BS" xfId="619"/>
    <cellStyle name="Normal 9" xfId="93"/>
    <cellStyle name="Normal 9 2" xfId="620"/>
    <cellStyle name="Normal 9_Q3 New Accounts" xfId="621"/>
    <cellStyle name="Normal_NOL Schedule by Month_updated 01_16_2012" xfId="2"/>
    <cellStyle name="Note 2" xfId="94"/>
    <cellStyle name="Note 2 2" xfId="622"/>
    <cellStyle name="Note 2 3" xfId="623"/>
    <cellStyle name="Note 2_ACC12" xfId="624"/>
    <cellStyle name="Note 3" xfId="95"/>
    <cellStyle name="Note 3 2" xfId="625"/>
    <cellStyle name="Note 3 2 2" xfId="626"/>
    <cellStyle name="Note 3 3" xfId="627"/>
    <cellStyle name="Note 4" xfId="628"/>
    <cellStyle name="Note 4 2" xfId="629"/>
    <cellStyle name="Note 4 2 2" xfId="630"/>
    <cellStyle name="Note 4 3" xfId="631"/>
    <cellStyle name="Note 5" xfId="632"/>
    <cellStyle name="Note 5 2" xfId="633"/>
    <cellStyle name="nPlosion" xfId="96"/>
    <cellStyle name="nvision" xfId="97"/>
    <cellStyle name="Output 2" xfId="634"/>
    <cellStyle name="Output 2 2" xfId="635"/>
    <cellStyle name="Output 2_10-1 BS" xfId="636"/>
    <cellStyle name="Output 3" xfId="637"/>
    <cellStyle name="Output 4" xfId="638"/>
    <cellStyle name="Output 5" xfId="639"/>
    <cellStyle name="Output Amounts" xfId="98"/>
    <cellStyle name="Output Amounts 2" xfId="640"/>
    <cellStyle name="Output Column Headings" xfId="99"/>
    <cellStyle name="Output Column Headings 2" xfId="641"/>
    <cellStyle name="Output Column Headings 3" xfId="642"/>
    <cellStyle name="Output Column Headings 4" xfId="643"/>
    <cellStyle name="Output Column Headings_10-1 BS" xfId="644"/>
    <cellStyle name="Output Line Items" xfId="100"/>
    <cellStyle name="Output Line Items 2" xfId="645"/>
    <cellStyle name="Output Line Items_10-1 BS" xfId="646"/>
    <cellStyle name="Output Report Heading" xfId="101"/>
    <cellStyle name="Output Report Heading 2" xfId="647"/>
    <cellStyle name="Output Report Heading 3" xfId="648"/>
    <cellStyle name="Output Report Heading 4" xfId="649"/>
    <cellStyle name="Output Report Heading_10-1 BS" xfId="650"/>
    <cellStyle name="Output Report Title" xfId="102"/>
    <cellStyle name="Output Report Title 2" xfId="651"/>
    <cellStyle name="Output Report Title 3" xfId="652"/>
    <cellStyle name="Output Report Title 4" xfId="653"/>
    <cellStyle name="Output Report Title_10-1 BS" xfId="654"/>
    <cellStyle name="PB Table Heading" xfId="103"/>
    <cellStyle name="PB Table Highlight1" xfId="104"/>
    <cellStyle name="PB Table Highlight2" xfId="105"/>
    <cellStyle name="PB Table Highlight3" xfId="106"/>
    <cellStyle name="PB Table Standard Row" xfId="107"/>
    <cellStyle name="PB Table Subtotal Row" xfId="108"/>
    <cellStyle name="PB Table Total Row" xfId="109"/>
    <cellStyle name="Percent [2]" xfId="110"/>
    <cellStyle name="Percent [2] 2" xfId="111"/>
    <cellStyle name="Percent [2] 2 2" xfId="112"/>
    <cellStyle name="Percent [2] 2 2 2" xfId="655"/>
    <cellStyle name="Percent [2] 2 3" xfId="656"/>
    <cellStyle name="Percent [2] 3" xfId="113"/>
    <cellStyle name="Percent [2] 3 2" xfId="657"/>
    <cellStyle name="Percent [2] 4" xfId="114"/>
    <cellStyle name="Percent [2] 4 2" xfId="658"/>
    <cellStyle name="Percent 2" xfId="115"/>
    <cellStyle name="Percent 2 2" xfId="659"/>
    <cellStyle name="Percent 2 2 2" xfId="660"/>
    <cellStyle name="Percent 2 3" xfId="661"/>
    <cellStyle name="Percent 3" xfId="3"/>
    <cellStyle name="Percent 3 2" xfId="116"/>
    <cellStyle name="Percent 4" xfId="117"/>
    <cellStyle name="Percent 4 2" xfId="118"/>
    <cellStyle name="Percent 5" xfId="119"/>
    <cellStyle name="Percent 5 2" xfId="120"/>
    <cellStyle name="Percent 6" xfId="121"/>
    <cellStyle name="Percent 7" xfId="122"/>
    <cellStyle name="Percent 8" xfId="123"/>
    <cellStyle name="PSChar" xfId="124"/>
    <cellStyle name="PSDate" xfId="125"/>
    <cellStyle name="PSDec" xfId="126"/>
    <cellStyle name="PSHeading" xfId="127"/>
    <cellStyle name="PSInt" xfId="128"/>
    <cellStyle name="PSSpacer" xfId="129"/>
    <cellStyle name="ReportTitlePrompt" xfId="130"/>
    <cellStyle name="ReportTitleValue" xfId="131"/>
    <cellStyle name="Reset  - Style4" xfId="132"/>
    <cellStyle name="RowAcctAbovePrompt" xfId="133"/>
    <cellStyle name="RowAcctSOBAbovePrompt" xfId="134"/>
    <cellStyle name="RowAcctSOBValue" xfId="135"/>
    <cellStyle name="RowAcctValue" xfId="136"/>
    <cellStyle name="RowAttrAbovePrompt" xfId="137"/>
    <cellStyle name="RowAttrValue" xfId="138"/>
    <cellStyle name="RowColSetAbovePrompt" xfId="139"/>
    <cellStyle name="RowColSetLeftPrompt" xfId="140"/>
    <cellStyle name="RowColSetValue" xfId="141"/>
    <cellStyle name="RowLeftPrompt" xfId="142"/>
    <cellStyle name="SampleUsingFormatMask" xfId="143"/>
    <cellStyle name="SampleWithNoFormatMask" xfId="144"/>
    <cellStyle name="SAPBorder" xfId="662"/>
    <cellStyle name="SAPDataCell" xfId="663"/>
    <cellStyle name="SAPDataTotalCell" xfId="664"/>
    <cellStyle name="SAPDimensionCell" xfId="665"/>
    <cellStyle name="SAPEditableDataCell" xfId="666"/>
    <cellStyle name="SAPEditableDataTotalCell" xfId="667"/>
    <cellStyle name="SAPEmphasized" xfId="668"/>
    <cellStyle name="SAPExceptionLevel1" xfId="669"/>
    <cellStyle name="SAPExceptionLevel2" xfId="670"/>
    <cellStyle name="SAPExceptionLevel3" xfId="671"/>
    <cellStyle name="SAPExceptionLevel4" xfId="672"/>
    <cellStyle name="SAPExceptionLevel5" xfId="673"/>
    <cellStyle name="SAPExceptionLevel6" xfId="674"/>
    <cellStyle name="SAPExceptionLevel7" xfId="675"/>
    <cellStyle name="SAPExceptionLevel8" xfId="676"/>
    <cellStyle name="SAPExceptionLevel9" xfId="677"/>
    <cellStyle name="SAPHierarchyCell0" xfId="678"/>
    <cellStyle name="SAPHierarchyCell1" xfId="679"/>
    <cellStyle name="SAPHierarchyCell2" xfId="680"/>
    <cellStyle name="SAPHierarchyCell3" xfId="681"/>
    <cellStyle name="SAPHierarchyCell4" xfId="682"/>
    <cellStyle name="SAPLockedDataCell" xfId="683"/>
    <cellStyle name="SAPLockedDataTotalCell" xfId="684"/>
    <cellStyle name="SAPMemberCell" xfId="685"/>
    <cellStyle name="SAPMemberTotalCell" xfId="686"/>
    <cellStyle name="SAPReadonlyDataCell" xfId="687"/>
    <cellStyle name="SAPReadonlyDataTotalCell" xfId="688"/>
    <cellStyle name="shade - Style1" xfId="145"/>
    <cellStyle name="Small Page Heading" xfId="146"/>
    <cellStyle name="Table  - Style5" xfId="147"/>
    <cellStyle name="TextNumber" xfId="735"/>
    <cellStyle name="Title  - Style6" xfId="148"/>
    <cellStyle name="Title 10" xfId="689"/>
    <cellStyle name="Title 11" xfId="690"/>
    <cellStyle name="Title 12" xfId="691"/>
    <cellStyle name="Title 12 2" xfId="692"/>
    <cellStyle name="Title 12_Essbase" xfId="693"/>
    <cellStyle name="Title 13" xfId="694"/>
    <cellStyle name="Title 14" xfId="695"/>
    <cellStyle name="Title 15" xfId="696"/>
    <cellStyle name="Title 16" xfId="697"/>
    <cellStyle name="Title 17" xfId="698"/>
    <cellStyle name="Title 18" xfId="699"/>
    <cellStyle name="Title 19" xfId="700"/>
    <cellStyle name="Title 2" xfId="701"/>
    <cellStyle name="Title 2 2" xfId="702"/>
    <cellStyle name="Title 2_10-1 BS" xfId="703"/>
    <cellStyle name="Title 20" xfId="704"/>
    <cellStyle name="Title 21" xfId="705"/>
    <cellStyle name="Title 22" xfId="706"/>
    <cellStyle name="Title 23" xfId="707"/>
    <cellStyle name="Title 24" xfId="708"/>
    <cellStyle name="Title 25" xfId="709"/>
    <cellStyle name="Title 26" xfId="710"/>
    <cellStyle name="Title 27" xfId="711"/>
    <cellStyle name="Title 28" xfId="712"/>
    <cellStyle name="Title 3" xfId="713"/>
    <cellStyle name="Title 4" xfId="714"/>
    <cellStyle name="Title 5" xfId="715"/>
    <cellStyle name="Title 6" xfId="716"/>
    <cellStyle name="Title 7" xfId="717"/>
    <cellStyle name="Title 8" xfId="718"/>
    <cellStyle name="Title 9" xfId="719"/>
    <cellStyle name="title1" xfId="149"/>
    <cellStyle name="title1 2" xfId="150"/>
    <cellStyle name="title1_03_2012" xfId="151"/>
    <cellStyle name="Total 2" xfId="720"/>
    <cellStyle name="Total 2 2" xfId="721"/>
    <cellStyle name="Total 2_10-1 BS" xfId="722"/>
    <cellStyle name="Total 3" xfId="723"/>
    <cellStyle name="Total 4" xfId="724"/>
    <cellStyle name="Total 5" xfId="725"/>
    <cellStyle name="TotCol - Style7" xfId="152"/>
    <cellStyle name="TotRow - Style8" xfId="153"/>
    <cellStyle name="Unprot" xfId="154"/>
    <cellStyle name="Unprot 2" xfId="726"/>
    <cellStyle name="Unprot$" xfId="155"/>
    <cellStyle name="Unprot$ 2" xfId="156"/>
    <cellStyle name="Unprot$ 3" xfId="157"/>
    <cellStyle name="Unprot$_03_2012" xfId="158"/>
    <cellStyle name="Unprot_ACC02" xfId="727"/>
    <cellStyle name="Unprotect" xfId="159"/>
    <cellStyle name="UploadThisRowValue" xfId="160"/>
    <cellStyle name="Warning Text 2" xfId="728"/>
    <cellStyle name="Warning Text 3" xfId="729"/>
    <cellStyle name="Warning Text 4" xfId="730"/>
    <cellStyle name="Warning Text 5" xfId="731"/>
    <cellStyle name="一般_dept code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SIG%20%20%20%20%20%20Selective%20%20%20%20%20%20%20%20%20%20%20%20%20%20%202111\Financial%20Services\Fin%20Stmts%20-%20Commentaries\2002\fs_01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ffect%20of%20Post%20N.O.%20Changes%20(3.2%20to%203.2.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WestTexas%20CapEx_Apr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PipelineTX%20CapEx_Apr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May05\Utility%20Financial%20Package_May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CWIP\Open%20CWIP\FY2004\Open%20CWIP%20Sep-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AIN%2016%20-%200.1.5%20-%206-28%20Planit%20Snapshot%20+APT%20OM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evenue%20Requirements\Mid-States\VIRGINIA\2007%20AIF\2007%20AIF%20FILING\Copy%20of%20REVISED%202006%2009%20AIF%20%20PER%20JOHN%20BALLSRU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ColKan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ColKans%20CapEx_Apr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on%20Utility%20Business%20Services\FY%202001\Jun%2001\Energy%20Services%20Companies-Retail\Check%20Request%20Jun%2001%20Pm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EPS%20Projection_Jun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M%20'13%20-%202.3.1%20-%20Base%20+%2050mm%20capex%20(for%20$850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_atmos\2006%20Atmos%20Planning\Mid%20Tex%20margin%202006%20Planning\Customer%20Data\customer%20graph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CWIP\Open%20CWIP\FY2005\Mar-05%20Open%20CWIP%20Repo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DPearson\Local%20Settings\Temporary%20Internet%20Files\OLK4\Benefits%20Fee%20Summar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PS%20Projections\Shared%20Services%20EPS_Mar14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EssD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KYMidStates%20CapEx_Apr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Utility\UTILITY%20FINANCIAL%20PACKAGES_Jun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OVA\ACCT\FS9706.XLW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agle\Local%20Settings\Temporary%20Internet%20Files\OLKF\Blueflame%20Prop%20Ins%20CY05%20Mid-Tex-Cag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KOD%20%20%20%20%20Kodiak%20%20%20%20%20%20%20%20%20%20%20%20%20%20%20%20%209846\Financial%20Services\Fin%20Stmts%20-%20Commentaries\FS%20Q1%20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May05\Nonutility_May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Kentuck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Louisian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Louisiana%20CapEx_Apr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dStat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ssDBMar14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2004%20Analysis\Summary%20Reports%20-%20Essbase\Essbase%20Financial%20Desktop%20-%20Jun%20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ssissippi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Mississippi%20CapEx_Apr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dTe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PAL\ACCT\FINSTMTS\FSDEC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MidTex%20CapEx_Apr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Nonreg%20CapEx_Apr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tility\Distribution\2002\Dec\Trial%20Balance\LSGD%20Trial%20Balance%20Dec%202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MRP\ACCT\MRPFS97.XLW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Capital%20Expenditure%20reports\Capital%20Expenditures%20-%20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Extra%20files%20for%20calculating%20allocation%20basis%20for%209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Tax%20-%20Income\Income%20Tax\Federal%20NOL%20Roll%20Forwards\Rate%20Case%20Working%20Files\Z%20-%20DEFERRED%20POOL%20to%20Rate%20Dept\Deferred%20Pool%20Reports\FY12\Def%20Pool%20for%20Rate%20Dept%2009_30_201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_GRA\Gas\2007%20Systemwide%20Case\Model\Errata\Errata%20-%20Cost%20of%20Service%20&amp;%20Workpaper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0n06\Tx_Workgroups\Finance\2004%20Analysis\Summary%20Reports%20-%20Essbase\Essbase%20Financial%20Desktop%20-%20Apr%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Shared%20Servic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TRA%20%20%20%20%20TRAC%20%20%20%20%20%20%20%20%20%20%20%20%20%20%20%20%20%20%207199\Financial%20Services\Fin%20Stmts%20-%20Commentaries\Fy2003\fs_11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tmos%20Financial%20Packages\FY2010\M7-Apr10\CapEx%20Tracker\SSU%20CapEx_Apr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ax%20-%20Income\Income%20Tax\FY14%20Income%20Tax\Provision\Q3\Qtrly%20Provision%20Cal%20-%203Q%2014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Latest%20rate%20filings%20and%20outcomes\2009%20CO%20Cost%20of%20Service%20Study%20as%20file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ve-Yr%20Summ%20'14%20-%201.0.8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USUMANO\UCG%20RENT%20TEMPLAT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Latest%20rate%20filings%20and%20outcomes\Rate%20Cases%202011-2012\TN)2012%20revenue%20requirement%20schedules%20settlement%20to%207.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WestTex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RAIL\CEH\QTR_END\INVT_5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cshrnasp03\u_atmos\2006%20Atmos%20Planning\2006%20Waller%20with%20data%20ent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3\rateflng\Lead%20Lag%202002\Distribution\Tax%20Support\2002%20Local%20Gross%20Receipts%20Drill%20C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IS"/>
      <sheetName val="SCHED"/>
      <sheetName val="Interest"/>
      <sheetName val="BONDS"/>
      <sheetName val="UW_SUMM"/>
      <sheetName val="WC_ALAB"/>
      <sheetName val="WC_KENT"/>
      <sheetName val="GL_PL"/>
      <sheetName val="3RD PARTY"/>
      <sheetName val="PAID"/>
      <sheetName val="OSLR"/>
      <sheetName val="IBNR"/>
      <sheetName val="JE"/>
      <sheetName val="Module2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- 3.2"/>
      <sheetName val="NI - 3.2"/>
      <sheetName val="CF Corr LGS RB CWIP"/>
      <sheetName val="NI-LGS"/>
      <sheetName val="CF corr 4 CF items"/>
      <sheetName val="inc - CF changes"/>
      <sheetName val="CF - 26MM APT Retiremts (GRIP)"/>
      <sheetName val="INC - APT Rtrmts"/>
      <sheetName val="CF -ssu depr tweaks"/>
      <sheetName val="inc - ssu depr tweaks"/>
      <sheetName val="CF - corrected jan depr proj"/>
      <sheetName val="inc - depr proj"/>
      <sheetName val="CF - correct daily debt adj's"/>
      <sheetName val="INC-correct debt"/>
      <sheetName val="CF - rmv 300mm LT fin"/>
      <sheetName val="INC-rmv LT fin"/>
      <sheetName val="CF - reduce Tlock to $45mm"/>
      <sheetName val="INC-rdc Tlck"/>
      <sheetName val="CF -no rate design in mdtx"/>
      <sheetName val="INC-no mdtx rate desng"/>
      <sheetName val="CF -6.2MM EXEC RET"/>
      <sheetName val="INC-6.2mm Exec Retrm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ATMOS INTERACTIVE INCOME MODEL</v>
          </cell>
        </row>
        <row r="6">
          <cell r="H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X-Projection"/>
      <sheetName val="Summary-WTX"/>
      <sheetName val="WTX-Project"/>
      <sheetName val="Amarillo"/>
      <sheetName val="Triangle"/>
      <sheetName val="Dalhart"/>
      <sheetName val="Lubbock"/>
      <sheetName val="WTXDiv"/>
      <sheetName val="Unalloc"/>
      <sheetName val="AMATrans"/>
      <sheetName val="FritzSand"/>
      <sheetName val="Irrigation"/>
      <sheetName val="LVS"/>
      <sheetName val="Elim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616087.17000000004</v>
          </cell>
          <cell r="C15">
            <v>51798.5</v>
          </cell>
          <cell r="D15">
            <v>42492.68</v>
          </cell>
          <cell r="F15">
            <v>75312.06</v>
          </cell>
          <cell r="H15">
            <v>64444.98</v>
          </cell>
          <cell r="J15">
            <v>37608.51</v>
          </cell>
          <cell r="L15">
            <v>42423.64</v>
          </cell>
          <cell r="N15">
            <v>37407.43</v>
          </cell>
          <cell r="P15">
            <v>49814.02</v>
          </cell>
          <cell r="R15">
            <v>48449.25</v>
          </cell>
          <cell r="T15">
            <v>49790.080000000002</v>
          </cell>
          <cell r="V15">
            <v>52034.31</v>
          </cell>
          <cell r="X15">
            <v>52563.16</v>
          </cell>
          <cell r="Z15">
            <v>604138.62</v>
          </cell>
        </row>
        <row r="17">
          <cell r="A17" t="str">
            <v>Equipment</v>
          </cell>
          <cell r="B17">
            <v>63599.83</v>
          </cell>
          <cell r="C17" t="str">
            <v xml:space="preserve"> 0</v>
          </cell>
          <cell r="D17">
            <v>44316.46</v>
          </cell>
          <cell r="F17">
            <v>11117.89</v>
          </cell>
          <cell r="H17">
            <v>60685.95</v>
          </cell>
          <cell r="J17">
            <v>59215.08</v>
          </cell>
          <cell r="L17">
            <v>115267</v>
          </cell>
          <cell r="N17">
            <v>7147.47</v>
          </cell>
          <cell r="P17" t="str">
            <v xml:space="preserve"> 0</v>
          </cell>
          <cell r="R17" t="str">
            <v xml:space="preserve"> 0</v>
          </cell>
          <cell r="T17">
            <v>-33781.78</v>
          </cell>
          <cell r="V17" t="str">
            <v xml:space="preserve"> 0</v>
          </cell>
          <cell r="X17" t="str">
            <v xml:space="preserve"> 0</v>
          </cell>
          <cell r="Z17">
            <v>263968.06999999995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6207.85</v>
          </cell>
          <cell r="D19" t="str">
            <v xml:space="preserve"> 0</v>
          </cell>
          <cell r="F19">
            <v>7023.54</v>
          </cell>
          <cell r="H19">
            <v>46044.27</v>
          </cell>
          <cell r="J19">
            <v>4284.83</v>
          </cell>
          <cell r="L19">
            <v>13596.17</v>
          </cell>
          <cell r="N19">
            <v>1901.19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79057.850000000006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6207.85</v>
          </cell>
          <cell r="D24">
            <v>0</v>
          </cell>
          <cell r="E24">
            <v>0</v>
          </cell>
          <cell r="F24">
            <v>7023.54</v>
          </cell>
          <cell r="G24">
            <v>0</v>
          </cell>
          <cell r="H24">
            <v>46044.27</v>
          </cell>
          <cell r="I24">
            <v>0</v>
          </cell>
          <cell r="J24">
            <v>4284.83</v>
          </cell>
          <cell r="K24">
            <v>0</v>
          </cell>
          <cell r="L24">
            <v>13596.17</v>
          </cell>
          <cell r="M24">
            <v>0</v>
          </cell>
          <cell r="N24">
            <v>1901.19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79057.850000000006</v>
          </cell>
        </row>
        <row r="25">
          <cell r="A25" t="str">
            <v>Information Technology-Other</v>
          </cell>
          <cell r="B25">
            <v>147202.23000000001</v>
          </cell>
          <cell r="C25">
            <v>2179.5699999999997</v>
          </cell>
          <cell r="D25">
            <v>2074.0500000000002</v>
          </cell>
          <cell r="F25">
            <v>13134.009999999998</v>
          </cell>
          <cell r="H25">
            <v>8.5500000000029104</v>
          </cell>
          <cell r="J25">
            <v>778.17000000000007</v>
          </cell>
          <cell r="L25">
            <v>124.43000000000029</v>
          </cell>
          <cell r="N25">
            <v>14194.66</v>
          </cell>
          <cell r="P25">
            <v>12414.71</v>
          </cell>
          <cell r="R25">
            <v>13140.9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82373.499999999985</v>
          </cell>
        </row>
        <row r="26">
          <cell r="A26" t="str">
            <v>Information Technology</v>
          </cell>
          <cell r="B26">
            <v>147202.23000000001</v>
          </cell>
          <cell r="C26">
            <v>8387.42</v>
          </cell>
          <cell r="D26">
            <v>2074.0500000000002</v>
          </cell>
          <cell r="E26">
            <v>0</v>
          </cell>
          <cell r="F26">
            <v>20157.55</v>
          </cell>
          <cell r="G26">
            <v>0</v>
          </cell>
          <cell r="H26">
            <v>46052.82</v>
          </cell>
          <cell r="I26">
            <v>0</v>
          </cell>
          <cell r="J26">
            <v>5063</v>
          </cell>
          <cell r="K26">
            <v>0</v>
          </cell>
          <cell r="L26">
            <v>13720.6</v>
          </cell>
          <cell r="M26">
            <v>0</v>
          </cell>
          <cell r="N26">
            <v>16095.85</v>
          </cell>
          <cell r="O26">
            <v>0</v>
          </cell>
          <cell r="P26">
            <v>12414.71</v>
          </cell>
          <cell r="Q26">
            <v>0</v>
          </cell>
          <cell r="R26">
            <v>13140.9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161431.35</v>
          </cell>
        </row>
        <row r="28">
          <cell r="A28" t="str">
            <v>Misc</v>
          </cell>
          <cell r="B28" t="str">
            <v xml:space="preserve"> 0</v>
          </cell>
          <cell r="C28">
            <v>90309.99</v>
          </cell>
          <cell r="D28">
            <v>-35752.47</v>
          </cell>
          <cell r="F28">
            <v>-34302.78</v>
          </cell>
          <cell r="H28">
            <v>21699.99</v>
          </cell>
          <cell r="J28">
            <v>-4269.22</v>
          </cell>
          <cell r="L28">
            <v>9835.1200000000008</v>
          </cell>
          <cell r="N28">
            <v>4655.38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52176.010000000009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102476.26</v>
          </cell>
          <cell r="C31" t="str">
            <v xml:space="preserve"> 0</v>
          </cell>
          <cell r="D31" t="str">
            <v xml:space="preserve"> 0</v>
          </cell>
          <cell r="F31">
            <v>4735.72</v>
          </cell>
          <cell r="H31">
            <v>3830.11</v>
          </cell>
          <cell r="J31">
            <v>10816.75</v>
          </cell>
          <cell r="L31">
            <v>5161.5</v>
          </cell>
          <cell r="N31">
            <v>5427.63</v>
          </cell>
          <cell r="P31" t="str">
            <v xml:space="preserve"> 0</v>
          </cell>
          <cell r="R31" t="str">
            <v xml:space="preserve"> 0</v>
          </cell>
          <cell r="T31">
            <v>33227.620000000003</v>
          </cell>
          <cell r="V31">
            <v>34475.29</v>
          </cell>
          <cell r="X31">
            <v>34773.35</v>
          </cell>
          <cell r="Z31">
            <v>132447.97</v>
          </cell>
        </row>
        <row r="32">
          <cell r="A32" t="str">
            <v>Structures</v>
          </cell>
          <cell r="B32">
            <v>52000</v>
          </cell>
          <cell r="C32" t="str">
            <v xml:space="preserve"> 0</v>
          </cell>
          <cell r="D32">
            <v>32433.79</v>
          </cell>
          <cell r="F32">
            <v>3764.78</v>
          </cell>
          <cell r="H32">
            <v>20799.73</v>
          </cell>
          <cell r="J32" t="str">
            <v xml:space="preserve"> 0</v>
          </cell>
          <cell r="L32">
            <v>28918.97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85917.27</v>
          </cell>
        </row>
        <row r="33">
          <cell r="A33" t="str">
            <v>System Improvements</v>
          </cell>
          <cell r="B33">
            <v>672771.34</v>
          </cell>
          <cell r="C33">
            <v>6589.84</v>
          </cell>
          <cell r="D33">
            <v>1362.38</v>
          </cell>
          <cell r="F33">
            <v>330.96</v>
          </cell>
          <cell r="H33" t="str">
            <v xml:space="preserve"> 0</v>
          </cell>
          <cell r="J33">
            <v>-103403.88</v>
          </cell>
          <cell r="L33">
            <v>4202.45</v>
          </cell>
          <cell r="N33">
            <v>28657.41</v>
          </cell>
          <cell r="P33">
            <v>61581.75</v>
          </cell>
          <cell r="R33">
            <v>60069.13</v>
          </cell>
          <cell r="T33">
            <v>62017.57</v>
          </cell>
          <cell r="V33">
            <v>64530.22</v>
          </cell>
          <cell r="X33">
            <v>65154.44</v>
          </cell>
          <cell r="Z33">
            <v>251092.27</v>
          </cell>
        </row>
        <row r="34">
          <cell r="A34" t="str">
            <v>System Integrity</v>
          </cell>
          <cell r="B34">
            <v>4557375.37</v>
          </cell>
          <cell r="C34">
            <v>513137.09</v>
          </cell>
          <cell r="D34">
            <v>458273.02</v>
          </cell>
          <cell r="F34">
            <v>362373.61</v>
          </cell>
          <cell r="H34">
            <v>220203.27</v>
          </cell>
          <cell r="J34">
            <v>232961.15</v>
          </cell>
          <cell r="L34">
            <v>410371.96</v>
          </cell>
          <cell r="N34">
            <v>352145.1</v>
          </cell>
          <cell r="P34">
            <v>440853.95</v>
          </cell>
          <cell r="R34">
            <v>316028.40000000002</v>
          </cell>
          <cell r="T34">
            <v>411296.29</v>
          </cell>
          <cell r="V34">
            <v>313186.81</v>
          </cell>
          <cell r="X34">
            <v>318323.34000000003</v>
          </cell>
          <cell r="Z34">
            <v>4349153.99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5595425.0300000003</v>
          </cell>
          <cell r="C36">
            <v>618424.34</v>
          </cell>
          <cell r="D36">
            <v>502707.23</v>
          </cell>
          <cell r="E36">
            <v>0</v>
          </cell>
          <cell r="F36">
            <v>368177.73</v>
          </cell>
          <cell r="G36">
            <v>0</v>
          </cell>
          <cell r="H36">
            <v>373271.87</v>
          </cell>
          <cell r="I36">
            <v>0</v>
          </cell>
          <cell r="J36">
            <v>200382.88</v>
          </cell>
          <cell r="K36">
            <v>0</v>
          </cell>
          <cell r="L36">
            <v>587477.6</v>
          </cell>
          <cell r="M36">
            <v>0</v>
          </cell>
          <cell r="N36">
            <v>414128.84</v>
          </cell>
          <cell r="O36">
            <v>0</v>
          </cell>
          <cell r="P36">
            <v>514850.41</v>
          </cell>
          <cell r="Q36">
            <v>0</v>
          </cell>
          <cell r="R36">
            <v>389238.43</v>
          </cell>
          <cell r="S36">
            <v>0</v>
          </cell>
          <cell r="T36">
            <v>483239.65</v>
          </cell>
          <cell r="U36">
            <v>0</v>
          </cell>
          <cell r="V36">
            <v>423118.78</v>
          </cell>
          <cell r="W36">
            <v>0</v>
          </cell>
          <cell r="X36">
            <v>421169.17</v>
          </cell>
          <cell r="Y36">
            <v>0</v>
          </cell>
          <cell r="Z36">
            <v>5296186.9300000006</v>
          </cell>
        </row>
        <row r="38">
          <cell r="A38" t="str">
            <v>Capital</v>
          </cell>
          <cell r="B38">
            <v>6211512.1999999993</v>
          </cell>
          <cell r="C38">
            <v>670222.84</v>
          </cell>
          <cell r="D38">
            <v>545199.91</v>
          </cell>
          <cell r="E38">
            <v>0</v>
          </cell>
          <cell r="F38">
            <v>443489.79</v>
          </cell>
          <cell r="G38">
            <v>0</v>
          </cell>
          <cell r="H38">
            <v>437716.85</v>
          </cell>
          <cell r="I38">
            <v>0</v>
          </cell>
          <cell r="J38">
            <v>237991.39</v>
          </cell>
          <cell r="K38">
            <v>0</v>
          </cell>
          <cell r="L38">
            <v>629901.24</v>
          </cell>
          <cell r="M38">
            <v>0</v>
          </cell>
          <cell r="N38">
            <v>451536.27</v>
          </cell>
          <cell r="O38">
            <v>0</v>
          </cell>
          <cell r="P38">
            <v>564664.43000000005</v>
          </cell>
          <cell r="Q38">
            <v>0</v>
          </cell>
          <cell r="R38">
            <v>437687.68</v>
          </cell>
          <cell r="S38">
            <v>0</v>
          </cell>
          <cell r="T38">
            <v>533029.73</v>
          </cell>
          <cell r="U38">
            <v>0</v>
          </cell>
          <cell r="V38">
            <v>475153.09</v>
          </cell>
          <cell r="W38">
            <v>0</v>
          </cell>
          <cell r="X38">
            <v>473732.33</v>
          </cell>
          <cell r="Y38">
            <v>0</v>
          </cell>
          <cell r="Z38">
            <v>5900325.5500000007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-56121.91</v>
          </cell>
          <cell r="C15" t="str">
            <v xml:space="preserve"> 0</v>
          </cell>
          <cell r="D15">
            <v>5038.04</v>
          </cell>
          <cell r="F15">
            <v>4286.6000000000004</v>
          </cell>
          <cell r="H15">
            <v>1503.16</v>
          </cell>
          <cell r="J15">
            <v>103.83</v>
          </cell>
          <cell r="L15">
            <v>191.95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>
            <v>-30832.17</v>
          </cell>
          <cell r="V15">
            <v>-25289.74</v>
          </cell>
          <cell r="X15" t="str">
            <v xml:space="preserve"> 0</v>
          </cell>
          <cell r="Z15">
            <v>-44998.33</v>
          </cell>
        </row>
        <row r="17">
          <cell r="A17" t="str">
            <v>Equipment</v>
          </cell>
          <cell r="B17">
            <v>43802.43</v>
          </cell>
          <cell r="C17" t="str">
            <v xml:space="preserve"> 0</v>
          </cell>
          <cell r="D17">
            <v>3477.21</v>
          </cell>
          <cell r="F17">
            <v>78.349999999999994</v>
          </cell>
          <cell r="H17">
            <v>286.87</v>
          </cell>
          <cell r="J17" t="str">
            <v xml:space="preserve"> 0</v>
          </cell>
          <cell r="L17">
            <v>55.99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>
            <v>-27025.42</v>
          </cell>
          <cell r="V17" t="str">
            <v xml:space="preserve"> 0</v>
          </cell>
          <cell r="X17" t="str">
            <v xml:space="preserve"> 0</v>
          </cell>
          <cell r="Z17">
            <v>-23127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187831.35</v>
          </cell>
          <cell r="C25">
            <v>1685.17</v>
          </cell>
          <cell r="D25">
            <v>6800.36</v>
          </cell>
          <cell r="F25">
            <v>21166.47</v>
          </cell>
          <cell r="H25">
            <v>3343.47</v>
          </cell>
          <cell r="J25">
            <v>74.09</v>
          </cell>
          <cell r="L25">
            <v>220.96</v>
          </cell>
          <cell r="N25">
            <v>0</v>
          </cell>
          <cell r="P25">
            <v>20805.990000000002</v>
          </cell>
          <cell r="R25">
            <v>32338.74</v>
          </cell>
          <cell r="T25">
            <v>20959.900000000001</v>
          </cell>
          <cell r="V25">
            <v>22270.17</v>
          </cell>
          <cell r="X25">
            <v>8453.26</v>
          </cell>
          <cell r="Z25">
            <v>138118.57999999999</v>
          </cell>
        </row>
        <row r="26">
          <cell r="A26" t="str">
            <v>Information Technology</v>
          </cell>
          <cell r="B26">
            <v>187831.35</v>
          </cell>
          <cell r="C26">
            <v>1685.17</v>
          </cell>
          <cell r="D26">
            <v>6800.36</v>
          </cell>
          <cell r="E26">
            <v>0</v>
          </cell>
          <cell r="F26">
            <v>21166.47</v>
          </cell>
          <cell r="G26">
            <v>0</v>
          </cell>
          <cell r="H26">
            <v>3343.47</v>
          </cell>
          <cell r="I26">
            <v>0</v>
          </cell>
          <cell r="J26">
            <v>74.09</v>
          </cell>
          <cell r="K26">
            <v>0</v>
          </cell>
          <cell r="L26">
            <v>220.96</v>
          </cell>
          <cell r="M26">
            <v>0</v>
          </cell>
          <cell r="N26" t="str">
            <v xml:space="preserve"> 0</v>
          </cell>
          <cell r="O26">
            <v>0</v>
          </cell>
          <cell r="P26">
            <v>20805.990000000002</v>
          </cell>
          <cell r="Q26">
            <v>0</v>
          </cell>
          <cell r="R26">
            <v>32338.74</v>
          </cell>
          <cell r="S26">
            <v>0</v>
          </cell>
          <cell r="T26">
            <v>20959.900000000001</v>
          </cell>
          <cell r="U26">
            <v>0</v>
          </cell>
          <cell r="V26">
            <v>22270.17</v>
          </cell>
          <cell r="W26">
            <v>0</v>
          </cell>
          <cell r="X26">
            <v>8453.26</v>
          </cell>
          <cell r="Y26">
            <v>0</v>
          </cell>
          <cell r="Z26">
            <v>138118.57999999999</v>
          </cell>
        </row>
        <row r="28">
          <cell r="A28" t="str">
            <v>Misc</v>
          </cell>
          <cell r="B28" t="str">
            <v xml:space="preserve"> 0</v>
          </cell>
          <cell r="C28">
            <v>-1095.71</v>
          </cell>
          <cell r="D28">
            <v>8280.49</v>
          </cell>
          <cell r="F28">
            <v>-6760.24</v>
          </cell>
          <cell r="H28">
            <v>-2164.2800000000002</v>
          </cell>
          <cell r="J28">
            <v>1610</v>
          </cell>
          <cell r="L28">
            <v>-1686.91</v>
          </cell>
          <cell r="N28">
            <v>4821.3100000000004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3004.66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>
            <v>24.93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24.93</v>
          </cell>
        </row>
        <row r="31">
          <cell r="A31" t="str">
            <v>Public Improvements</v>
          </cell>
          <cell r="B31">
            <v>-438336.54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>
            <v>3684.33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3684.33</v>
          </cell>
        </row>
        <row r="33">
          <cell r="A33" t="str">
            <v>System Improvements</v>
          </cell>
          <cell r="B33">
            <v>1483735.74</v>
          </cell>
          <cell r="C33">
            <v>4196.71</v>
          </cell>
          <cell r="D33">
            <v>-7395.77</v>
          </cell>
          <cell r="F33">
            <v>5423.71</v>
          </cell>
          <cell r="H33">
            <v>2728.37</v>
          </cell>
          <cell r="J33">
            <v>1631.55</v>
          </cell>
          <cell r="L33">
            <v>15519.04</v>
          </cell>
          <cell r="N33">
            <v>11187.55</v>
          </cell>
          <cell r="P33">
            <v>120016.68</v>
          </cell>
          <cell r="R33">
            <v>119111.77</v>
          </cell>
          <cell r="T33">
            <v>125057.41</v>
          </cell>
          <cell r="V33">
            <v>129871.64</v>
          </cell>
          <cell r="X33">
            <v>131568.95999999999</v>
          </cell>
          <cell r="Z33">
            <v>658917.62</v>
          </cell>
        </row>
        <row r="34">
          <cell r="A34" t="str">
            <v>System Integrity</v>
          </cell>
          <cell r="B34">
            <v>969617.06</v>
          </cell>
          <cell r="C34">
            <v>15134.89</v>
          </cell>
          <cell r="D34">
            <v>45661.5</v>
          </cell>
          <cell r="F34">
            <v>44327.34</v>
          </cell>
          <cell r="H34">
            <v>27023.37</v>
          </cell>
          <cell r="J34">
            <v>29557.29</v>
          </cell>
          <cell r="L34">
            <v>157047.13</v>
          </cell>
          <cell r="N34">
            <v>243878.93</v>
          </cell>
          <cell r="P34">
            <v>154946.29</v>
          </cell>
          <cell r="R34">
            <v>150431.76999999999</v>
          </cell>
          <cell r="T34">
            <v>200783.13</v>
          </cell>
          <cell r="V34">
            <v>26009.93</v>
          </cell>
          <cell r="X34">
            <v>31477.55</v>
          </cell>
          <cell r="Z34">
            <v>1126279.1200000001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2246650.04</v>
          </cell>
          <cell r="C36">
            <v>19945.990000000002</v>
          </cell>
          <cell r="D36">
            <v>56823.79</v>
          </cell>
          <cell r="E36">
            <v>0</v>
          </cell>
          <cell r="F36">
            <v>64235.63</v>
          </cell>
          <cell r="G36">
            <v>0</v>
          </cell>
          <cell r="H36">
            <v>31217.8</v>
          </cell>
          <cell r="I36">
            <v>0</v>
          </cell>
          <cell r="J36">
            <v>32872.93</v>
          </cell>
          <cell r="K36">
            <v>0</v>
          </cell>
          <cell r="L36">
            <v>171156.21</v>
          </cell>
          <cell r="M36">
            <v>0</v>
          </cell>
          <cell r="N36">
            <v>263572.12</v>
          </cell>
          <cell r="O36">
            <v>0</v>
          </cell>
          <cell r="P36">
            <v>295768.96000000002</v>
          </cell>
          <cell r="Q36">
            <v>0</v>
          </cell>
          <cell r="R36">
            <v>301882.28000000003</v>
          </cell>
          <cell r="S36">
            <v>0</v>
          </cell>
          <cell r="T36">
            <v>319775.02</v>
          </cell>
          <cell r="U36">
            <v>0</v>
          </cell>
          <cell r="V36">
            <v>178151.74</v>
          </cell>
          <cell r="W36">
            <v>0</v>
          </cell>
          <cell r="X36">
            <v>171499.77</v>
          </cell>
          <cell r="Y36">
            <v>0</v>
          </cell>
          <cell r="Z36">
            <v>1906902.24</v>
          </cell>
        </row>
        <row r="38">
          <cell r="A38" t="str">
            <v>Capital</v>
          </cell>
          <cell r="B38">
            <v>2190528.13</v>
          </cell>
          <cell r="C38">
            <v>19945.990000000002</v>
          </cell>
          <cell r="D38">
            <v>61861.83</v>
          </cell>
          <cell r="E38">
            <v>0</v>
          </cell>
          <cell r="F38">
            <v>68522.23</v>
          </cell>
          <cell r="G38">
            <v>0</v>
          </cell>
          <cell r="H38">
            <v>32720.959999999999</v>
          </cell>
          <cell r="I38">
            <v>0</v>
          </cell>
          <cell r="J38">
            <v>32976.76</v>
          </cell>
          <cell r="K38">
            <v>0</v>
          </cell>
          <cell r="L38">
            <v>171348.16</v>
          </cell>
          <cell r="M38">
            <v>0</v>
          </cell>
          <cell r="N38">
            <v>263572.12</v>
          </cell>
          <cell r="O38">
            <v>0</v>
          </cell>
          <cell r="P38">
            <v>295768.96000000002</v>
          </cell>
          <cell r="Q38">
            <v>0</v>
          </cell>
          <cell r="R38">
            <v>301882.28000000003</v>
          </cell>
          <cell r="S38">
            <v>0</v>
          </cell>
          <cell r="T38">
            <v>288942.84999999998</v>
          </cell>
          <cell r="U38">
            <v>0</v>
          </cell>
          <cell r="V38">
            <v>152862</v>
          </cell>
          <cell r="W38">
            <v>0</v>
          </cell>
          <cell r="X38">
            <v>171499.77</v>
          </cell>
          <cell r="Y38">
            <v>0</v>
          </cell>
          <cell r="Z38">
            <v>1861903.91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41793.32</v>
          </cell>
          <cell r="C15">
            <v>1590.44</v>
          </cell>
          <cell r="D15">
            <v>5033.4399999999996</v>
          </cell>
          <cell r="F15">
            <v>3510.2</v>
          </cell>
          <cell r="H15">
            <v>1691.82</v>
          </cell>
          <cell r="J15">
            <v>5240.37</v>
          </cell>
          <cell r="L15">
            <v>3398.04</v>
          </cell>
          <cell r="N15">
            <v>1422.25</v>
          </cell>
          <cell r="P15">
            <v>3397.45</v>
          </cell>
          <cell r="R15">
            <v>3316.41</v>
          </cell>
          <cell r="T15">
            <v>3420.84</v>
          </cell>
          <cell r="V15">
            <v>3555.51</v>
          </cell>
          <cell r="X15">
            <v>3634.41</v>
          </cell>
          <cell r="Z15">
            <v>39211.179999999993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</row>
        <row r="26">
          <cell r="A26" t="str">
            <v>Information Technology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E26">
            <v>0</v>
          </cell>
          <cell r="F26" t="str">
            <v xml:space="preserve"> 0</v>
          </cell>
          <cell r="G26">
            <v>0</v>
          </cell>
          <cell r="H26" t="str">
            <v xml:space="preserve"> 0</v>
          </cell>
          <cell r="I26">
            <v>0</v>
          </cell>
          <cell r="J26" t="str">
            <v xml:space="preserve"> 0</v>
          </cell>
          <cell r="K26">
            <v>0</v>
          </cell>
          <cell r="L26" t="str">
            <v xml:space="preserve"> 0</v>
          </cell>
          <cell r="M26">
            <v>0</v>
          </cell>
          <cell r="N26" t="str">
            <v xml:space="preserve"> 0</v>
          </cell>
          <cell r="O26">
            <v>0</v>
          </cell>
          <cell r="P26" t="str">
            <v xml:space="preserve"> 0</v>
          </cell>
          <cell r="Q26">
            <v>0</v>
          </cell>
          <cell r="R26" t="str">
            <v xml:space="preserve"> 0</v>
          </cell>
          <cell r="S26">
            <v>0</v>
          </cell>
          <cell r="T26" t="str">
            <v xml:space="preserve"> 0</v>
          </cell>
          <cell r="U26">
            <v>0</v>
          </cell>
          <cell r="V26" t="str">
            <v xml:space="preserve"> 0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0</v>
          </cell>
        </row>
        <row r="28">
          <cell r="A28" t="str">
            <v>Misc</v>
          </cell>
          <cell r="B28" t="str">
            <v xml:space="preserve"> 0</v>
          </cell>
          <cell r="C28">
            <v>3046.85</v>
          </cell>
          <cell r="D28">
            <v>597.36</v>
          </cell>
          <cell r="F28">
            <v>-2539.41</v>
          </cell>
          <cell r="H28">
            <v>717.57</v>
          </cell>
          <cell r="J28">
            <v>-255.82</v>
          </cell>
          <cell r="L28">
            <v>1404.79</v>
          </cell>
          <cell r="N28">
            <v>-297.14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2674.2000000000003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19275.14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>
            <v>9594.48</v>
          </cell>
          <cell r="X33">
            <v>9680.66</v>
          </cell>
          <cell r="Z33">
            <v>19275.14</v>
          </cell>
        </row>
        <row r="34">
          <cell r="A34" t="str">
            <v>System Integrity</v>
          </cell>
          <cell r="B34">
            <v>145482.85999999999</v>
          </cell>
          <cell r="C34">
            <v>36627.97</v>
          </cell>
          <cell r="D34">
            <v>28597.97</v>
          </cell>
          <cell r="F34">
            <v>30750.74</v>
          </cell>
          <cell r="H34">
            <v>43568.09</v>
          </cell>
          <cell r="J34">
            <v>35827.1</v>
          </cell>
          <cell r="L34">
            <v>47347.1</v>
          </cell>
          <cell r="N34">
            <v>48650.95</v>
          </cell>
          <cell r="P34">
            <v>11997.65</v>
          </cell>
          <cell r="R34">
            <v>8068.95</v>
          </cell>
          <cell r="T34">
            <v>8613.9500000000007</v>
          </cell>
          <cell r="V34">
            <v>11510.64</v>
          </cell>
          <cell r="X34">
            <v>11593.58</v>
          </cell>
          <cell r="Z34">
            <v>323154.69000000012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164758</v>
          </cell>
          <cell r="C36">
            <v>39674.82</v>
          </cell>
          <cell r="D36">
            <v>29195.33</v>
          </cell>
          <cell r="E36">
            <v>0</v>
          </cell>
          <cell r="F36">
            <v>28211.33</v>
          </cell>
          <cell r="G36">
            <v>0</v>
          </cell>
          <cell r="H36">
            <v>44285.66</v>
          </cell>
          <cell r="I36">
            <v>0</v>
          </cell>
          <cell r="J36">
            <v>35571.279999999999</v>
          </cell>
          <cell r="K36">
            <v>0</v>
          </cell>
          <cell r="L36">
            <v>48751.89</v>
          </cell>
          <cell r="M36">
            <v>0</v>
          </cell>
          <cell r="N36">
            <v>48353.81</v>
          </cell>
          <cell r="O36">
            <v>0</v>
          </cell>
          <cell r="P36">
            <v>11997.65</v>
          </cell>
          <cell r="Q36">
            <v>0</v>
          </cell>
          <cell r="R36">
            <v>8068.95</v>
          </cell>
          <cell r="S36">
            <v>0</v>
          </cell>
          <cell r="T36">
            <v>8613.9500000000007</v>
          </cell>
          <cell r="U36">
            <v>0</v>
          </cell>
          <cell r="V36">
            <v>21105.119999999999</v>
          </cell>
          <cell r="W36">
            <v>0</v>
          </cell>
          <cell r="X36">
            <v>21274.240000000002</v>
          </cell>
          <cell r="Y36">
            <v>0</v>
          </cell>
          <cell r="Z36">
            <v>345104.03</v>
          </cell>
        </row>
        <row r="38">
          <cell r="A38" t="str">
            <v>Capital</v>
          </cell>
          <cell r="B38">
            <v>206551.32</v>
          </cell>
          <cell r="C38">
            <v>41265.26</v>
          </cell>
          <cell r="D38">
            <v>34228.769999999997</v>
          </cell>
          <cell r="E38">
            <v>0</v>
          </cell>
          <cell r="F38">
            <v>31721.53</v>
          </cell>
          <cell r="G38">
            <v>0</v>
          </cell>
          <cell r="H38">
            <v>45977.48</v>
          </cell>
          <cell r="I38">
            <v>0</v>
          </cell>
          <cell r="J38">
            <v>40811.65</v>
          </cell>
          <cell r="K38">
            <v>0</v>
          </cell>
          <cell r="L38">
            <v>52149.93</v>
          </cell>
          <cell r="M38">
            <v>0</v>
          </cell>
          <cell r="N38">
            <v>49776.06</v>
          </cell>
          <cell r="O38">
            <v>0</v>
          </cell>
          <cell r="P38">
            <v>15395.1</v>
          </cell>
          <cell r="Q38">
            <v>0</v>
          </cell>
          <cell r="R38">
            <v>11385.36</v>
          </cell>
          <cell r="S38">
            <v>0</v>
          </cell>
          <cell r="T38">
            <v>12034.79</v>
          </cell>
          <cell r="U38">
            <v>0</v>
          </cell>
          <cell r="V38">
            <v>24660.63</v>
          </cell>
          <cell r="W38">
            <v>0</v>
          </cell>
          <cell r="X38">
            <v>24908.65</v>
          </cell>
          <cell r="Y38">
            <v>0</v>
          </cell>
          <cell r="Z38">
            <v>384315.21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1642886.27</v>
          </cell>
          <cell r="C15">
            <v>123594.74</v>
          </cell>
          <cell r="D15">
            <v>111263.78</v>
          </cell>
          <cell r="F15">
            <v>169978.87</v>
          </cell>
          <cell r="H15">
            <v>104241.59</v>
          </cell>
          <cell r="J15">
            <v>88584.320000000007</v>
          </cell>
          <cell r="L15">
            <v>133768.75</v>
          </cell>
          <cell r="N15">
            <v>74559.740000000005</v>
          </cell>
          <cell r="P15">
            <v>133927.99</v>
          </cell>
          <cell r="R15">
            <v>131310.43</v>
          </cell>
          <cell r="T15">
            <v>135596.76</v>
          </cell>
          <cell r="V15">
            <v>141124.34</v>
          </cell>
          <cell r="X15">
            <v>142438.53</v>
          </cell>
          <cell r="Z15">
            <v>1490389.84</v>
          </cell>
        </row>
        <row r="17">
          <cell r="A17" t="str">
            <v>Equipment</v>
          </cell>
          <cell r="B17">
            <v>142021.24</v>
          </cell>
          <cell r="C17">
            <v>11439.55</v>
          </cell>
          <cell r="D17">
            <v>9654.7999999999993</v>
          </cell>
          <cell r="F17">
            <v>5921.86</v>
          </cell>
          <cell r="H17">
            <v>24663.01</v>
          </cell>
          <cell r="J17">
            <v>2902.87</v>
          </cell>
          <cell r="L17">
            <v>21388.83</v>
          </cell>
          <cell r="N17">
            <v>961.42</v>
          </cell>
          <cell r="P17">
            <v>30008.01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106940.35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>
            <v>5173.21</v>
          </cell>
          <cell r="F19">
            <v>5322.96</v>
          </cell>
          <cell r="H19">
            <v>37637.61</v>
          </cell>
          <cell r="J19">
            <v>6150.83</v>
          </cell>
          <cell r="L19">
            <v>9015.91</v>
          </cell>
          <cell r="N19">
            <v>2086.19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65386.710000000006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5173.21</v>
          </cell>
          <cell r="E24">
            <v>0</v>
          </cell>
          <cell r="F24">
            <v>5322.96</v>
          </cell>
          <cell r="G24">
            <v>0</v>
          </cell>
          <cell r="H24">
            <v>37637.61</v>
          </cell>
          <cell r="I24">
            <v>0</v>
          </cell>
          <cell r="J24">
            <v>6150.83</v>
          </cell>
          <cell r="K24">
            <v>0</v>
          </cell>
          <cell r="L24">
            <v>9015.91</v>
          </cell>
          <cell r="M24">
            <v>0</v>
          </cell>
          <cell r="N24">
            <v>2086.19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65386.710000000006</v>
          </cell>
        </row>
        <row r="25">
          <cell r="A25" t="str">
            <v>Information Technology-Other</v>
          </cell>
          <cell r="B25">
            <v>93690.67</v>
          </cell>
          <cell r="C25">
            <v>1733.33</v>
          </cell>
          <cell r="D25">
            <v>21.489999999999782</v>
          </cell>
          <cell r="F25">
            <v>179.94999999999982</v>
          </cell>
          <cell r="H25">
            <v>1269.739999999998</v>
          </cell>
          <cell r="J25">
            <v>249.27000000000044</v>
          </cell>
          <cell r="L25">
            <v>354.67000000000007</v>
          </cell>
          <cell r="N25">
            <v>14194.66</v>
          </cell>
          <cell r="P25">
            <v>10403</v>
          </cell>
          <cell r="R25">
            <v>15099.86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67830.42</v>
          </cell>
        </row>
        <row r="26">
          <cell r="A26" t="str">
            <v>Information Technology</v>
          </cell>
          <cell r="B26">
            <v>93690.67</v>
          </cell>
          <cell r="C26">
            <v>1733.33</v>
          </cell>
          <cell r="D26">
            <v>5194.7</v>
          </cell>
          <cell r="E26">
            <v>0</v>
          </cell>
          <cell r="F26">
            <v>5502.91</v>
          </cell>
          <cell r="G26">
            <v>0</v>
          </cell>
          <cell r="H26">
            <v>38907.35</v>
          </cell>
          <cell r="I26">
            <v>0</v>
          </cell>
          <cell r="J26">
            <v>6400.1</v>
          </cell>
          <cell r="K26">
            <v>0</v>
          </cell>
          <cell r="L26">
            <v>9370.58</v>
          </cell>
          <cell r="M26">
            <v>0</v>
          </cell>
          <cell r="N26">
            <v>16280.85</v>
          </cell>
          <cell r="O26">
            <v>0</v>
          </cell>
          <cell r="P26">
            <v>10403</v>
          </cell>
          <cell r="Q26">
            <v>0</v>
          </cell>
          <cell r="R26">
            <v>15099.86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133217.13</v>
          </cell>
        </row>
        <row r="28">
          <cell r="A28" t="str">
            <v>Misc</v>
          </cell>
          <cell r="B28" t="str">
            <v xml:space="preserve"> 0</v>
          </cell>
          <cell r="C28">
            <v>24037.4</v>
          </cell>
          <cell r="D28">
            <v>-7270.82</v>
          </cell>
          <cell r="F28">
            <v>-5742.65</v>
          </cell>
          <cell r="H28">
            <v>-3921.36</v>
          </cell>
          <cell r="J28">
            <v>36684.47</v>
          </cell>
          <cell r="L28">
            <v>-15091.77</v>
          </cell>
          <cell r="N28">
            <v>88419.12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117114.39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551665.68999999994</v>
          </cell>
          <cell r="C31" t="str">
            <v xml:space="preserve"> 0</v>
          </cell>
          <cell r="D31" t="str">
            <v xml:space="preserve"> 0</v>
          </cell>
          <cell r="F31">
            <v>28776.29</v>
          </cell>
          <cell r="H31">
            <v>94555.38</v>
          </cell>
          <cell r="J31">
            <v>516864.39</v>
          </cell>
          <cell r="L31">
            <v>598561.5</v>
          </cell>
          <cell r="N31">
            <v>80452.27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1319209.83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118551.63</v>
          </cell>
          <cell r="C33">
            <v>3585.16</v>
          </cell>
          <cell r="D33">
            <v>-508.74</v>
          </cell>
          <cell r="F33">
            <v>191.38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899.58</v>
          </cell>
          <cell r="R33">
            <v>879.63</v>
          </cell>
          <cell r="T33">
            <v>70811.850000000006</v>
          </cell>
          <cell r="V33">
            <v>938.46</v>
          </cell>
          <cell r="X33">
            <v>946.34</v>
          </cell>
          <cell r="Z33">
            <v>77743.66</v>
          </cell>
        </row>
        <row r="34">
          <cell r="A34" t="str">
            <v>System Integrity</v>
          </cell>
          <cell r="B34">
            <v>4997646.58</v>
          </cell>
          <cell r="C34">
            <v>349655.31</v>
          </cell>
          <cell r="D34">
            <v>290526.39</v>
          </cell>
          <cell r="F34">
            <v>362971.71</v>
          </cell>
          <cell r="H34">
            <v>344127.97</v>
          </cell>
          <cell r="J34">
            <v>311654.40999999997</v>
          </cell>
          <cell r="L34">
            <v>549066.13</v>
          </cell>
          <cell r="N34">
            <v>299185.57</v>
          </cell>
          <cell r="P34">
            <v>564164.74</v>
          </cell>
          <cell r="R34">
            <v>479235.59</v>
          </cell>
          <cell r="T34">
            <v>401601.89</v>
          </cell>
          <cell r="V34">
            <v>379074.76</v>
          </cell>
          <cell r="X34">
            <v>397369.46</v>
          </cell>
          <cell r="Z34">
            <v>4728633.93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5903575.8099999996</v>
          </cell>
          <cell r="C36">
            <v>390450.75</v>
          </cell>
          <cell r="D36">
            <v>297596.33</v>
          </cell>
          <cell r="E36">
            <v>0</v>
          </cell>
          <cell r="F36">
            <v>397621.5</v>
          </cell>
          <cell r="G36">
            <v>0</v>
          </cell>
          <cell r="H36">
            <v>498332.35</v>
          </cell>
          <cell r="I36">
            <v>0</v>
          </cell>
          <cell r="J36">
            <v>874506.23999999999</v>
          </cell>
          <cell r="K36">
            <v>0</v>
          </cell>
          <cell r="L36">
            <v>1163295.27</v>
          </cell>
          <cell r="M36">
            <v>0</v>
          </cell>
          <cell r="N36">
            <v>485299.23</v>
          </cell>
          <cell r="O36">
            <v>0</v>
          </cell>
          <cell r="P36">
            <v>605475.32999999996</v>
          </cell>
          <cell r="Q36">
            <v>0</v>
          </cell>
          <cell r="R36">
            <v>495215.08</v>
          </cell>
          <cell r="S36">
            <v>0</v>
          </cell>
          <cell r="T36">
            <v>482893.69</v>
          </cell>
          <cell r="U36">
            <v>0</v>
          </cell>
          <cell r="V36">
            <v>390939.68</v>
          </cell>
          <cell r="W36">
            <v>0</v>
          </cell>
          <cell r="X36">
            <v>401233.84</v>
          </cell>
          <cell r="Y36">
            <v>0</v>
          </cell>
          <cell r="Z36">
            <v>6482859.29</v>
          </cell>
        </row>
        <row r="38">
          <cell r="A38" t="str">
            <v>Capital</v>
          </cell>
          <cell r="B38">
            <v>7546462.0800000001</v>
          </cell>
          <cell r="C38">
            <v>514045.49</v>
          </cell>
          <cell r="D38">
            <v>408860.11</v>
          </cell>
          <cell r="E38">
            <v>0</v>
          </cell>
          <cell r="F38">
            <v>567600.37</v>
          </cell>
          <cell r="G38">
            <v>0</v>
          </cell>
          <cell r="H38">
            <v>602573.93999999994</v>
          </cell>
          <cell r="I38">
            <v>0</v>
          </cell>
          <cell r="J38">
            <v>963090.56</v>
          </cell>
          <cell r="K38">
            <v>0</v>
          </cell>
          <cell r="L38">
            <v>1297064.02</v>
          </cell>
          <cell r="M38">
            <v>0</v>
          </cell>
          <cell r="N38">
            <v>559858.97</v>
          </cell>
          <cell r="O38">
            <v>0</v>
          </cell>
          <cell r="P38">
            <v>739403.32</v>
          </cell>
          <cell r="Q38">
            <v>0</v>
          </cell>
          <cell r="R38">
            <v>626525.51</v>
          </cell>
          <cell r="S38">
            <v>0</v>
          </cell>
          <cell r="T38">
            <v>618490.44999999995</v>
          </cell>
          <cell r="U38">
            <v>0</v>
          </cell>
          <cell r="V38">
            <v>532064.02</v>
          </cell>
          <cell r="W38">
            <v>0</v>
          </cell>
          <cell r="X38">
            <v>543672.37</v>
          </cell>
          <cell r="Y38">
            <v>0</v>
          </cell>
          <cell r="Z38">
            <v>7973249.1299999999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3060869.27</v>
          </cell>
          <cell r="C15">
            <v>203370.66</v>
          </cell>
          <cell r="D15">
            <v>195613.97</v>
          </cell>
          <cell r="F15">
            <v>135754.92000000001</v>
          </cell>
          <cell r="H15">
            <v>139876.88</v>
          </cell>
          <cell r="J15">
            <v>131199.54</v>
          </cell>
          <cell r="L15">
            <v>201283.24</v>
          </cell>
          <cell r="N15">
            <v>253775.01</v>
          </cell>
          <cell r="P15">
            <v>258500.86</v>
          </cell>
          <cell r="R15">
            <v>252794.16</v>
          </cell>
          <cell r="T15">
            <v>260751.49</v>
          </cell>
          <cell r="V15">
            <v>271013.2</v>
          </cell>
          <cell r="X15">
            <v>273455.01</v>
          </cell>
          <cell r="Z15">
            <v>2577388.9400000004</v>
          </cell>
        </row>
        <row r="17">
          <cell r="A17" t="str">
            <v>Equipment</v>
          </cell>
          <cell r="B17">
            <v>380973.62</v>
          </cell>
          <cell r="C17">
            <v>4454.47</v>
          </cell>
          <cell r="D17">
            <v>131627.82999999999</v>
          </cell>
          <cell r="F17">
            <v>81736.63</v>
          </cell>
          <cell r="H17">
            <v>257561.36</v>
          </cell>
          <cell r="J17">
            <v>16558.84</v>
          </cell>
          <cell r="L17">
            <v>46549.91</v>
          </cell>
          <cell r="N17">
            <v>51703.9</v>
          </cell>
          <cell r="P17">
            <v>5364.56</v>
          </cell>
          <cell r="R17" t="str">
            <v xml:space="preserve"> 0</v>
          </cell>
          <cell r="T17">
            <v>-10134.530000000001</v>
          </cell>
          <cell r="V17" t="str">
            <v xml:space="preserve"> 0</v>
          </cell>
          <cell r="X17" t="str">
            <v xml:space="preserve"> 0</v>
          </cell>
          <cell r="Z17">
            <v>585422.97000000009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10346.42</v>
          </cell>
          <cell r="D19">
            <v>5173.22</v>
          </cell>
          <cell r="F19">
            <v>15966.25</v>
          </cell>
          <cell r="H19">
            <v>142305.95000000001</v>
          </cell>
          <cell r="J19">
            <v>13724.32</v>
          </cell>
          <cell r="L19">
            <v>35328.5</v>
          </cell>
          <cell r="N19">
            <v>3209.85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226054.51000000004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10346.42</v>
          </cell>
          <cell r="D24">
            <v>5173.22</v>
          </cell>
          <cell r="E24">
            <v>0</v>
          </cell>
          <cell r="F24">
            <v>15966.25</v>
          </cell>
          <cell r="G24">
            <v>0</v>
          </cell>
          <cell r="H24">
            <v>142305.95000000001</v>
          </cell>
          <cell r="I24">
            <v>0</v>
          </cell>
          <cell r="J24">
            <v>13724.32</v>
          </cell>
          <cell r="K24">
            <v>0</v>
          </cell>
          <cell r="L24">
            <v>35328.5</v>
          </cell>
          <cell r="M24">
            <v>0</v>
          </cell>
          <cell r="N24">
            <v>3209.85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226054.51000000004</v>
          </cell>
        </row>
        <row r="25">
          <cell r="A25" t="str">
            <v>Information Technology-Other</v>
          </cell>
          <cell r="B25">
            <v>750679.62</v>
          </cell>
          <cell r="C25">
            <v>39490.97</v>
          </cell>
          <cell r="D25">
            <v>5981.63</v>
          </cell>
          <cell r="F25">
            <v>399719.09</v>
          </cell>
          <cell r="H25">
            <v>14834.75</v>
          </cell>
          <cell r="J25">
            <v>25909.449999999997</v>
          </cell>
          <cell r="L25">
            <v>11882.489999999998</v>
          </cell>
          <cell r="N25">
            <v>5410.58</v>
          </cell>
          <cell r="P25">
            <v>17492.490000000002</v>
          </cell>
          <cell r="R25">
            <v>119842.18</v>
          </cell>
          <cell r="T25">
            <v>17614.849999999999</v>
          </cell>
          <cell r="V25">
            <v>18320.330000000002</v>
          </cell>
          <cell r="X25">
            <v>0</v>
          </cell>
          <cell r="Z25">
            <v>676498.80999999994</v>
          </cell>
        </row>
        <row r="26">
          <cell r="A26" t="str">
            <v>Information Technology</v>
          </cell>
          <cell r="B26">
            <v>750679.62</v>
          </cell>
          <cell r="C26">
            <v>49837.39</v>
          </cell>
          <cell r="D26">
            <v>11154.85</v>
          </cell>
          <cell r="E26">
            <v>0</v>
          </cell>
          <cell r="F26">
            <v>415685.34</v>
          </cell>
          <cell r="G26">
            <v>0</v>
          </cell>
          <cell r="H26">
            <v>157140.70000000001</v>
          </cell>
          <cell r="I26">
            <v>0</v>
          </cell>
          <cell r="J26">
            <v>39633.769999999997</v>
          </cell>
          <cell r="K26">
            <v>0</v>
          </cell>
          <cell r="L26">
            <v>47210.99</v>
          </cell>
          <cell r="M26">
            <v>0</v>
          </cell>
          <cell r="N26">
            <v>8620.43</v>
          </cell>
          <cell r="O26">
            <v>0</v>
          </cell>
          <cell r="P26">
            <v>17492.490000000002</v>
          </cell>
          <cell r="Q26">
            <v>0</v>
          </cell>
          <cell r="R26">
            <v>119842.18</v>
          </cell>
          <cell r="S26">
            <v>0</v>
          </cell>
          <cell r="T26">
            <v>17614.849999999999</v>
          </cell>
          <cell r="U26">
            <v>0</v>
          </cell>
          <cell r="V26">
            <v>18320.330000000002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902553.32000000007</v>
          </cell>
        </row>
        <row r="28">
          <cell r="A28" t="str">
            <v>Misc</v>
          </cell>
          <cell r="B28" t="str">
            <v xml:space="preserve"> 0</v>
          </cell>
          <cell r="C28">
            <v>766125.21</v>
          </cell>
          <cell r="D28">
            <v>-868721.9</v>
          </cell>
          <cell r="F28">
            <v>84631.3</v>
          </cell>
          <cell r="H28">
            <v>-125203.52</v>
          </cell>
          <cell r="J28">
            <v>84368.01</v>
          </cell>
          <cell r="L28">
            <v>-27815.58</v>
          </cell>
          <cell r="N28">
            <v>17925.95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-68690.530000000072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347369.67</v>
          </cell>
          <cell r="C31">
            <v>7244.25</v>
          </cell>
          <cell r="D31">
            <v>1697.68</v>
          </cell>
          <cell r="F31">
            <v>1151.1400000000001</v>
          </cell>
          <cell r="H31">
            <v>-56.2</v>
          </cell>
          <cell r="J31">
            <v>35429.339999999997</v>
          </cell>
          <cell r="L31">
            <v>65473.95</v>
          </cell>
          <cell r="N31">
            <v>15585.42</v>
          </cell>
          <cell r="P31">
            <v>48080.45</v>
          </cell>
          <cell r="R31">
            <v>19216.009999999998</v>
          </cell>
          <cell r="T31">
            <v>19777.82</v>
          </cell>
          <cell r="V31">
            <v>20502.28</v>
          </cell>
          <cell r="X31">
            <v>20685.77</v>
          </cell>
          <cell r="Z31">
            <v>254787.90999999997</v>
          </cell>
        </row>
        <row r="32">
          <cell r="A32" t="str">
            <v>System Improvements</v>
          </cell>
          <cell r="B32">
            <v>1245880.92</v>
          </cell>
          <cell r="C32">
            <v>8868.65</v>
          </cell>
          <cell r="D32">
            <v>36753.15</v>
          </cell>
          <cell r="F32">
            <v>61526.27</v>
          </cell>
          <cell r="H32">
            <v>30458.46</v>
          </cell>
          <cell r="J32">
            <v>14580.14</v>
          </cell>
          <cell r="L32">
            <v>16803.509999999998</v>
          </cell>
          <cell r="N32">
            <v>-296380.52</v>
          </cell>
          <cell r="P32">
            <v>149071.56</v>
          </cell>
          <cell r="R32">
            <v>179024.99</v>
          </cell>
          <cell r="T32">
            <v>153742.1</v>
          </cell>
          <cell r="V32">
            <v>140634.23999999999</v>
          </cell>
          <cell r="X32">
            <v>117720.84</v>
          </cell>
          <cell r="Z32">
            <v>612803.3899999999</v>
          </cell>
        </row>
        <row r="33">
          <cell r="Z33">
            <v>0</v>
          </cell>
        </row>
        <row r="34">
          <cell r="A34" t="str">
            <v>PlainviewOfficeBldg.ST: CB10.Plainview Office Building</v>
          </cell>
          <cell r="B34">
            <v>2250644.4900000002</v>
          </cell>
          <cell r="C34">
            <v>994912.05</v>
          </cell>
          <cell r="D34">
            <v>1201419.92</v>
          </cell>
          <cell r="F34">
            <v>778313.93</v>
          </cell>
          <cell r="H34">
            <v>-737845.39</v>
          </cell>
          <cell r="J34">
            <v>4539.93</v>
          </cell>
          <cell r="L34">
            <v>126501.51</v>
          </cell>
          <cell r="N34">
            <v>1615.45</v>
          </cell>
          <cell r="P34">
            <v>0.52</v>
          </cell>
          <cell r="R34">
            <v>-0.53</v>
          </cell>
          <cell r="T34">
            <v>-0.04</v>
          </cell>
          <cell r="V34">
            <v>-0.49</v>
          </cell>
          <cell r="X34">
            <v>0.17</v>
          </cell>
          <cell r="Z34">
            <v>2369457.0299999998</v>
          </cell>
        </row>
        <row r="35">
          <cell r="A35" t="str">
            <v>Default FP: Company 030 - 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>
            <v>-43045.37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-43045.37</v>
          </cell>
        </row>
        <row r="36">
          <cell r="Z36">
            <v>0</v>
          </cell>
        </row>
        <row r="37">
          <cell r="Z37">
            <v>0</v>
          </cell>
        </row>
        <row r="38">
          <cell r="A38" t="str">
            <v>Plainview Office Building</v>
          </cell>
          <cell r="B38">
            <v>2250644.4900000002</v>
          </cell>
          <cell r="C38">
            <v>994912.05</v>
          </cell>
          <cell r="D38">
            <v>1201419.92</v>
          </cell>
          <cell r="E38">
            <v>0</v>
          </cell>
          <cell r="F38">
            <v>778313.93</v>
          </cell>
          <cell r="G38">
            <v>0</v>
          </cell>
          <cell r="H38">
            <v>-737845.39</v>
          </cell>
          <cell r="I38">
            <v>0</v>
          </cell>
          <cell r="J38">
            <v>4539.93</v>
          </cell>
          <cell r="K38">
            <v>0</v>
          </cell>
          <cell r="L38">
            <v>126501.51</v>
          </cell>
          <cell r="M38">
            <v>0</v>
          </cell>
          <cell r="N38">
            <v>-41429.920000000006</v>
          </cell>
          <cell r="O38">
            <v>0</v>
          </cell>
          <cell r="P38">
            <v>0.52</v>
          </cell>
          <cell r="Q38">
            <v>0</v>
          </cell>
          <cell r="R38">
            <v>-0.53</v>
          </cell>
          <cell r="S38">
            <v>0</v>
          </cell>
          <cell r="T38">
            <v>-0.04</v>
          </cell>
          <cell r="U38">
            <v>0</v>
          </cell>
          <cell r="V38">
            <v>-0.49</v>
          </cell>
          <cell r="W38">
            <v>0</v>
          </cell>
          <cell r="X38">
            <v>0.17</v>
          </cell>
          <cell r="Y38">
            <v>0</v>
          </cell>
          <cell r="Z38">
            <v>2326411.6599999997</v>
          </cell>
        </row>
        <row r="39">
          <cell r="A39" t="str">
            <v>Structures-Other</v>
          </cell>
          <cell r="B39">
            <v>194178</v>
          </cell>
          <cell r="C39">
            <v>0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</row>
        <row r="40">
          <cell r="A40" t="str">
            <v>Structures</v>
          </cell>
          <cell r="B40">
            <v>2444822.4900000002</v>
          </cell>
          <cell r="C40">
            <v>994912.05</v>
          </cell>
          <cell r="D40">
            <v>1201419.92</v>
          </cell>
          <cell r="E40">
            <v>0</v>
          </cell>
          <cell r="F40">
            <v>778313.93</v>
          </cell>
          <cell r="G40">
            <v>0</v>
          </cell>
          <cell r="H40">
            <v>-737845.39</v>
          </cell>
          <cell r="I40">
            <v>0</v>
          </cell>
          <cell r="J40">
            <v>4539.93</v>
          </cell>
          <cell r="K40">
            <v>0</v>
          </cell>
          <cell r="L40">
            <v>126501.51</v>
          </cell>
          <cell r="M40">
            <v>0</v>
          </cell>
          <cell r="N40">
            <v>-41429.919999999998</v>
          </cell>
          <cell r="O40">
            <v>0</v>
          </cell>
          <cell r="P40">
            <v>0.52</v>
          </cell>
          <cell r="Q40">
            <v>0</v>
          </cell>
          <cell r="R40">
            <v>-0.53</v>
          </cell>
          <cell r="S40">
            <v>0</v>
          </cell>
          <cell r="T40">
            <v>-0.04</v>
          </cell>
          <cell r="U40">
            <v>0</v>
          </cell>
          <cell r="V40">
            <v>-0.49</v>
          </cell>
          <cell r="W40">
            <v>0</v>
          </cell>
          <cell r="X40">
            <v>0.17</v>
          </cell>
          <cell r="Y40">
            <v>0</v>
          </cell>
          <cell r="Z40">
            <v>2326411.6599999997</v>
          </cell>
        </row>
        <row r="42">
          <cell r="A42" t="str">
            <v>Texas Rule: CB10.Texas Rule</v>
          </cell>
          <cell r="B42">
            <v>1958275.26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160141.54</v>
          </cell>
          <cell r="R42">
            <v>156007.15</v>
          </cell>
          <cell r="T42">
            <v>161332.72</v>
          </cell>
          <cell r="V42">
            <v>168200.46</v>
          </cell>
          <cell r="X42">
            <v>169832.92</v>
          </cell>
          <cell r="Z42">
            <v>815514.79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A49" t="str">
            <v>Leak Repairs - Compliance (new Texas rule)</v>
          </cell>
          <cell r="B49">
            <v>1958275.26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160141.54</v>
          </cell>
          <cell r="Q49">
            <v>0</v>
          </cell>
          <cell r="R49">
            <v>156007.15</v>
          </cell>
          <cell r="S49">
            <v>0</v>
          </cell>
          <cell r="T49">
            <v>161332.72</v>
          </cell>
          <cell r="U49">
            <v>0</v>
          </cell>
          <cell r="V49">
            <v>168200.46</v>
          </cell>
          <cell r="W49">
            <v>0</v>
          </cell>
          <cell r="X49">
            <v>169832.92</v>
          </cell>
          <cell r="Y49">
            <v>0</v>
          </cell>
          <cell r="Z49">
            <v>815514.79</v>
          </cell>
        </row>
        <row r="50">
          <cell r="A50" t="str">
            <v>System Integrity-Other</v>
          </cell>
          <cell r="B50">
            <v>10389366.09</v>
          </cell>
          <cell r="C50">
            <v>1216998.26</v>
          </cell>
          <cell r="D50">
            <v>1000772.24</v>
          </cell>
          <cell r="F50">
            <v>1137406.6000000001</v>
          </cell>
          <cell r="H50">
            <v>909526.87</v>
          </cell>
          <cell r="J50">
            <v>1055296.69</v>
          </cell>
          <cell r="L50">
            <v>1754388.62</v>
          </cell>
          <cell r="N50">
            <v>1202610.04</v>
          </cell>
          <cell r="P50">
            <v>749082.94</v>
          </cell>
          <cell r="R50">
            <v>1186151</v>
          </cell>
          <cell r="T50">
            <v>818840.58000000007</v>
          </cell>
          <cell r="V50">
            <v>851414.28</v>
          </cell>
          <cell r="X50">
            <v>891186.61</v>
          </cell>
          <cell r="Z50">
            <v>12773674.729999999</v>
          </cell>
        </row>
        <row r="51">
          <cell r="A51" t="str">
            <v>System Integrity</v>
          </cell>
          <cell r="B51">
            <v>12347641.35</v>
          </cell>
          <cell r="C51">
            <v>1216998.26</v>
          </cell>
          <cell r="D51">
            <v>1000772.24</v>
          </cell>
          <cell r="E51">
            <v>0</v>
          </cell>
          <cell r="F51">
            <v>1137406.6000000001</v>
          </cell>
          <cell r="G51">
            <v>0</v>
          </cell>
          <cell r="H51">
            <v>909526.87</v>
          </cell>
          <cell r="I51">
            <v>0</v>
          </cell>
          <cell r="J51">
            <v>1055296.69</v>
          </cell>
          <cell r="K51">
            <v>0</v>
          </cell>
          <cell r="L51">
            <v>1754388.62</v>
          </cell>
          <cell r="M51">
            <v>0</v>
          </cell>
          <cell r="N51">
            <v>1202610.04</v>
          </cell>
          <cell r="O51">
            <v>0</v>
          </cell>
          <cell r="P51">
            <v>909224.48</v>
          </cell>
          <cell r="Q51">
            <v>0</v>
          </cell>
          <cell r="R51">
            <v>1342158.1499999999</v>
          </cell>
          <cell r="S51">
            <v>0</v>
          </cell>
          <cell r="T51">
            <v>980173.3</v>
          </cell>
          <cell r="U51">
            <v>0</v>
          </cell>
          <cell r="V51">
            <v>1019614.74</v>
          </cell>
          <cell r="W51">
            <v>0</v>
          </cell>
          <cell r="X51">
            <v>1061019.53</v>
          </cell>
          <cell r="Y51">
            <v>0</v>
          </cell>
          <cell r="Z51">
            <v>13589189.520000001</v>
          </cell>
        </row>
        <row r="53">
          <cell r="A53" t="str">
            <v>Vehicles</v>
          </cell>
          <cell r="B53" t="str">
            <v xml:space="preserve"> 0</v>
          </cell>
          <cell r="C53" t="str">
            <v xml:space="preserve"> 0</v>
          </cell>
          <cell r="D53" t="str">
            <v xml:space="preserve"> 0</v>
          </cell>
          <cell r="F53" t="str">
            <v xml:space="preserve"> 0</v>
          </cell>
          <cell r="H53" t="str">
            <v xml:space="preserve"> 0</v>
          </cell>
          <cell r="J53" t="str">
            <v xml:space="preserve"> 0</v>
          </cell>
          <cell r="L53">
            <v>-3736.77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-3736.77</v>
          </cell>
        </row>
        <row r="54">
          <cell r="A54" t="str">
            <v>NonGrowth</v>
          </cell>
          <cell r="B54">
            <v>17517367.670000002</v>
          </cell>
          <cell r="C54">
            <v>3048440.28</v>
          </cell>
          <cell r="D54">
            <v>1514703.77</v>
          </cell>
          <cell r="E54">
            <v>0</v>
          </cell>
          <cell r="F54">
            <v>2560451.21</v>
          </cell>
          <cell r="G54">
            <v>0</v>
          </cell>
          <cell r="H54">
            <v>491582.28</v>
          </cell>
          <cell r="I54">
            <v>0</v>
          </cell>
          <cell r="J54">
            <v>1250406.72</v>
          </cell>
          <cell r="K54">
            <v>0</v>
          </cell>
          <cell r="L54">
            <v>2025376.14</v>
          </cell>
          <cell r="M54">
            <v>0</v>
          </cell>
          <cell r="N54">
            <v>958635.3</v>
          </cell>
          <cell r="O54">
            <v>0</v>
          </cell>
          <cell r="P54">
            <v>1129234.06</v>
          </cell>
          <cell r="Q54">
            <v>0</v>
          </cell>
          <cell r="R54">
            <v>1660240.8</v>
          </cell>
          <cell r="S54">
            <v>0</v>
          </cell>
          <cell r="T54">
            <v>1161173.5</v>
          </cell>
          <cell r="U54">
            <v>0</v>
          </cell>
          <cell r="V54">
            <v>1199071.1000000001</v>
          </cell>
          <cell r="W54">
            <v>0</v>
          </cell>
          <cell r="X54">
            <v>1199426.31</v>
          </cell>
          <cell r="Y54">
            <v>0</v>
          </cell>
          <cell r="Z54">
            <v>18198741.470000003</v>
          </cell>
        </row>
        <row r="56">
          <cell r="A56" t="str">
            <v>Capital</v>
          </cell>
          <cell r="B56">
            <v>20578236.939999998</v>
          </cell>
          <cell r="C56">
            <v>3251810.94</v>
          </cell>
          <cell r="D56">
            <v>1710317.74</v>
          </cell>
          <cell r="E56">
            <v>0</v>
          </cell>
          <cell r="F56">
            <v>2696206.13</v>
          </cell>
          <cell r="G56">
            <v>0</v>
          </cell>
          <cell r="H56">
            <v>631459.15999999945</v>
          </cell>
          <cell r="I56">
            <v>0</v>
          </cell>
          <cell r="J56">
            <v>1381606.26</v>
          </cell>
          <cell r="K56">
            <v>0</v>
          </cell>
          <cell r="L56">
            <v>2226659.38</v>
          </cell>
          <cell r="M56">
            <v>0</v>
          </cell>
          <cell r="N56">
            <v>1212410.31</v>
          </cell>
          <cell r="O56">
            <v>0</v>
          </cell>
          <cell r="P56">
            <v>1387734.92</v>
          </cell>
          <cell r="Q56">
            <v>0</v>
          </cell>
          <cell r="R56">
            <v>1913034.96</v>
          </cell>
          <cell r="S56">
            <v>0</v>
          </cell>
          <cell r="T56">
            <v>1421924.99</v>
          </cell>
          <cell r="U56">
            <v>0</v>
          </cell>
          <cell r="V56">
            <v>1470084.3</v>
          </cell>
          <cell r="W56">
            <v>0</v>
          </cell>
          <cell r="X56">
            <v>1472881.32</v>
          </cell>
          <cell r="Y56">
            <v>0</v>
          </cell>
          <cell r="Z56">
            <v>20776130.410000004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5437.14</v>
          </cell>
          <cell r="D17">
            <v>448.56</v>
          </cell>
          <cell r="F17">
            <v>132.63</v>
          </cell>
          <cell r="H17" t="str">
            <v xml:space="preserve"> 0</v>
          </cell>
          <cell r="J17">
            <v>7808</v>
          </cell>
          <cell r="L17">
            <v>1225.73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15052.060000000001</v>
          </cell>
        </row>
        <row r="19">
          <cell r="A19" t="str">
            <v>2002.Data Center Move: CB10.Data Center Move</v>
          </cell>
          <cell r="B19">
            <v>730952.51</v>
          </cell>
          <cell r="C19" t="str">
            <v xml:space="preserve"> 0</v>
          </cell>
          <cell r="D19" t="str">
            <v xml:space="preserve"> 0</v>
          </cell>
          <cell r="F19">
            <v>291488.59999999998</v>
          </cell>
          <cell r="H19" t="str">
            <v xml:space="preserve"> 0</v>
          </cell>
          <cell r="J19">
            <v>5100.9399999999996</v>
          </cell>
          <cell r="L19">
            <v>-7047.03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289542.50999999995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730952.51</v>
          </cell>
          <cell r="C21">
            <v>0</v>
          </cell>
          <cell r="D21">
            <v>0</v>
          </cell>
          <cell r="E21">
            <v>0</v>
          </cell>
          <cell r="F21">
            <v>291488.59999999998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-7047.03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289542.50999999995</v>
          </cell>
        </row>
        <row r="22">
          <cell r="A22" t="str">
            <v>2002.PC/MDT Replacement-Acker: CB10.PC/MDT Replacement-Acker</v>
          </cell>
          <cell r="B22">
            <v>423629.61</v>
          </cell>
          <cell r="C22" t="str">
            <v xml:space="preserve"> 0</v>
          </cell>
          <cell r="D22" t="str">
            <v xml:space="preserve"> 0</v>
          </cell>
          <cell r="F22">
            <v>16738.3</v>
          </cell>
          <cell r="H22">
            <v>1350.47</v>
          </cell>
          <cell r="J22" t="str">
            <v xml:space="preserve"> 0</v>
          </cell>
          <cell r="L22">
            <v>263.58</v>
          </cell>
          <cell r="N22">
            <v>33962.9</v>
          </cell>
          <cell r="P22">
            <v>34633.599999999999</v>
          </cell>
          <cell r="R22">
            <v>33725.550000000003</v>
          </cell>
          <cell r="T22">
            <v>34895.22</v>
          </cell>
          <cell r="V22">
            <v>36403.61</v>
          </cell>
          <cell r="X22">
            <v>36755.1</v>
          </cell>
          <cell r="Z22">
            <v>228728.33</v>
          </cell>
        </row>
        <row r="23">
          <cell r="A23" t="str">
            <v>CB09.2002.09.IT.010: PC Replacement for 010DIV</v>
          </cell>
          <cell r="B23" t="str">
            <v xml:space="preserve"> 0</v>
          </cell>
          <cell r="C23">
            <v>2571.4699999999998</v>
          </cell>
          <cell r="D23">
            <v>554.79</v>
          </cell>
          <cell r="F23">
            <v>137.28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3263.54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A27" t="str">
            <v>PC/MDT Replacement</v>
          </cell>
          <cell r="B27">
            <v>423629.61</v>
          </cell>
          <cell r="C27">
            <v>2571.4699999999998</v>
          </cell>
          <cell r="D27">
            <v>554.79</v>
          </cell>
          <cell r="E27">
            <v>0</v>
          </cell>
          <cell r="F27">
            <v>16875.579999999998</v>
          </cell>
          <cell r="G27">
            <v>0</v>
          </cell>
          <cell r="H27">
            <v>1350.47</v>
          </cell>
          <cell r="I27">
            <v>0</v>
          </cell>
          <cell r="J27">
            <v>0</v>
          </cell>
          <cell r="K27">
            <v>0</v>
          </cell>
          <cell r="L27">
            <v>263.58</v>
          </cell>
          <cell r="M27">
            <v>0</v>
          </cell>
          <cell r="N27">
            <v>33962.9</v>
          </cell>
          <cell r="O27">
            <v>0</v>
          </cell>
          <cell r="P27">
            <v>34633.599999999999</v>
          </cell>
          <cell r="Q27">
            <v>0</v>
          </cell>
          <cell r="R27">
            <v>33725.550000000003</v>
          </cell>
          <cell r="S27">
            <v>0</v>
          </cell>
          <cell r="T27">
            <v>34895.22</v>
          </cell>
          <cell r="U27">
            <v>0</v>
          </cell>
          <cell r="V27">
            <v>36403.61</v>
          </cell>
          <cell r="W27">
            <v>0</v>
          </cell>
          <cell r="X27">
            <v>36755.1</v>
          </cell>
          <cell r="Y27">
            <v>0</v>
          </cell>
          <cell r="Z27">
            <v>231991.87000000002</v>
          </cell>
        </row>
        <row r="28">
          <cell r="A28" t="str">
            <v>Information Technology-Other</v>
          </cell>
          <cell r="B28">
            <v>533733.78999999992</v>
          </cell>
          <cell r="C28">
            <v>199.42000000000007</v>
          </cell>
          <cell r="D28">
            <v>43.019999999999982</v>
          </cell>
          <cell r="F28">
            <v>10.64000000003216</v>
          </cell>
          <cell r="H28">
            <v>0</v>
          </cell>
          <cell r="J28">
            <v>12662.350000000002</v>
          </cell>
          <cell r="L28">
            <v>2471.3999999999996</v>
          </cell>
          <cell r="N28">
            <v>53812.859999999993</v>
          </cell>
          <cell r="P28">
            <v>54177.52</v>
          </cell>
          <cell r="R28">
            <v>35964.979999999996</v>
          </cell>
          <cell r="T28">
            <v>12027.43</v>
          </cell>
          <cell r="V28">
            <v>9689.5</v>
          </cell>
          <cell r="X28">
            <v>9479.989999999998</v>
          </cell>
          <cell r="Z28">
            <v>190539.11</v>
          </cell>
        </row>
        <row r="29">
          <cell r="A29" t="str">
            <v>Information Technology</v>
          </cell>
          <cell r="B29">
            <v>1688315.91</v>
          </cell>
          <cell r="C29">
            <v>2770.89</v>
          </cell>
          <cell r="D29">
            <v>597.80999999999995</v>
          </cell>
          <cell r="E29">
            <v>0</v>
          </cell>
          <cell r="F29">
            <v>308374.82</v>
          </cell>
          <cell r="G29">
            <v>0</v>
          </cell>
          <cell r="H29">
            <v>1350.47</v>
          </cell>
          <cell r="I29">
            <v>0</v>
          </cell>
          <cell r="J29">
            <v>17763.29</v>
          </cell>
          <cell r="K29">
            <v>0</v>
          </cell>
          <cell r="L29">
            <v>-4312.05</v>
          </cell>
          <cell r="M29">
            <v>0</v>
          </cell>
          <cell r="N29">
            <v>87775.76</v>
          </cell>
          <cell r="O29">
            <v>0</v>
          </cell>
          <cell r="P29">
            <v>88811.12</v>
          </cell>
          <cell r="Q29">
            <v>0</v>
          </cell>
          <cell r="R29">
            <v>69690.53</v>
          </cell>
          <cell r="S29">
            <v>0</v>
          </cell>
          <cell r="T29">
            <v>46922.65</v>
          </cell>
          <cell r="U29">
            <v>0</v>
          </cell>
          <cell r="V29">
            <v>46093.11</v>
          </cell>
          <cell r="W29">
            <v>0</v>
          </cell>
          <cell r="X29">
            <v>46235.09</v>
          </cell>
          <cell r="Y29">
            <v>0</v>
          </cell>
          <cell r="Z29">
            <v>712073.49</v>
          </cell>
        </row>
        <row r="31">
          <cell r="A31" t="str">
            <v>Misc</v>
          </cell>
          <cell r="B31" t="str">
            <v xml:space="preserve"> 0</v>
          </cell>
          <cell r="C31">
            <v>-62382.180000000051</v>
          </cell>
          <cell r="D31">
            <v>91568.59</v>
          </cell>
          <cell r="F31">
            <v>-263964.59000000003</v>
          </cell>
          <cell r="H31">
            <v>233477.49</v>
          </cell>
          <cell r="J31">
            <v>148099.16</v>
          </cell>
          <cell r="L31">
            <v>-14478.86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132319.60999999993</v>
          </cell>
        </row>
        <row r="32">
          <cell r="A32" t="str">
            <v>Overhead</v>
          </cell>
          <cell r="B32" t="str">
            <v xml:space="preserve"> 0</v>
          </cell>
          <cell r="C32">
            <v>-27501.939999999944</v>
          </cell>
          <cell r="D32">
            <v>-65689.010000000126</v>
          </cell>
          <cell r="F32">
            <v>93190.950000000186</v>
          </cell>
          <cell r="H32">
            <v>618936.5</v>
          </cell>
          <cell r="J32">
            <v>122084</v>
          </cell>
          <cell r="L32">
            <v>-741020.5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Pipeline Integrity Management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Public Improvements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System Improvements</v>
          </cell>
          <cell r="B36" t="str">
            <v xml:space="preserve"> 0</v>
          </cell>
          <cell r="C36" t="str">
            <v xml:space="preserve"> 0</v>
          </cell>
          <cell r="D36" t="str">
            <v xml:space="preserve"> 0</v>
          </cell>
          <cell r="F36" t="str">
            <v xml:space="preserve"> 0</v>
          </cell>
          <cell r="H36" t="str">
            <v xml:space="preserve"> 0</v>
          </cell>
          <cell r="J36" t="str">
            <v xml:space="preserve"> 0</v>
          </cell>
          <cell r="L36" t="str">
            <v xml:space="preserve"> 0</v>
          </cell>
          <cell r="N36" t="str">
            <v xml:space="preserve"> 0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Z36">
            <v>0</v>
          </cell>
        </row>
        <row r="37">
          <cell r="A37" t="str">
            <v>System Integrity</v>
          </cell>
          <cell r="B37" t="str">
            <v xml:space="preserve"> 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0</v>
          </cell>
        </row>
        <row r="38">
          <cell r="A38" t="str">
            <v>Vehicles</v>
          </cell>
          <cell r="B38" t="str">
            <v xml:space="preserve"> 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 t="str">
            <v xml:space="preserve"> 0</v>
          </cell>
          <cell r="R38" t="str">
            <v xml:space="preserve"> 0</v>
          </cell>
          <cell r="T38" t="str">
            <v xml:space="preserve"> 0</v>
          </cell>
          <cell r="V38" t="str">
            <v xml:space="preserve"> 0</v>
          </cell>
          <cell r="X38" t="str">
            <v xml:space="preserve"> 0</v>
          </cell>
          <cell r="Z38">
            <v>0</v>
          </cell>
        </row>
        <row r="39">
          <cell r="A39" t="str">
            <v>NonGrowth</v>
          </cell>
          <cell r="B39">
            <v>1688315.91</v>
          </cell>
          <cell r="C39">
            <v>-81676.09</v>
          </cell>
          <cell r="D39">
            <v>26925.949999999837</v>
          </cell>
          <cell r="E39">
            <v>0</v>
          </cell>
          <cell r="F39">
            <v>137733.81</v>
          </cell>
          <cell r="G39">
            <v>0</v>
          </cell>
          <cell r="H39">
            <v>853764.46</v>
          </cell>
          <cell r="I39">
            <v>0</v>
          </cell>
          <cell r="J39">
            <v>295754.45</v>
          </cell>
          <cell r="K39">
            <v>0</v>
          </cell>
          <cell r="L39">
            <v>-758585.68</v>
          </cell>
          <cell r="M39">
            <v>0</v>
          </cell>
          <cell r="N39">
            <v>87775.76</v>
          </cell>
          <cell r="O39">
            <v>0</v>
          </cell>
          <cell r="P39">
            <v>88811.12</v>
          </cell>
          <cell r="Q39">
            <v>0</v>
          </cell>
          <cell r="R39">
            <v>69690.53</v>
          </cell>
          <cell r="S39">
            <v>0</v>
          </cell>
          <cell r="T39">
            <v>46922.65</v>
          </cell>
          <cell r="U39">
            <v>0</v>
          </cell>
          <cell r="V39">
            <v>46093.11</v>
          </cell>
          <cell r="W39">
            <v>0</v>
          </cell>
          <cell r="X39">
            <v>46235.09</v>
          </cell>
          <cell r="Y39">
            <v>0</v>
          </cell>
          <cell r="Z39">
            <v>859445.15999999992</v>
          </cell>
        </row>
        <row r="41">
          <cell r="A41" t="str">
            <v>Capital</v>
          </cell>
          <cell r="B41">
            <v>1688315.91</v>
          </cell>
          <cell r="C41">
            <v>-81676.09</v>
          </cell>
          <cell r="D41">
            <v>26925.949999999837</v>
          </cell>
          <cell r="E41">
            <v>0</v>
          </cell>
          <cell r="F41">
            <v>137733.81</v>
          </cell>
          <cell r="G41">
            <v>0</v>
          </cell>
          <cell r="H41">
            <v>853764.46</v>
          </cell>
          <cell r="I41">
            <v>0</v>
          </cell>
          <cell r="J41">
            <v>295754.45</v>
          </cell>
          <cell r="K41">
            <v>0</v>
          </cell>
          <cell r="L41">
            <v>-758585.68</v>
          </cell>
          <cell r="M41">
            <v>0</v>
          </cell>
          <cell r="N41">
            <v>87775.76</v>
          </cell>
          <cell r="O41">
            <v>0</v>
          </cell>
          <cell r="P41">
            <v>88811.12</v>
          </cell>
          <cell r="Q41">
            <v>0</v>
          </cell>
          <cell r="R41">
            <v>69690.53</v>
          </cell>
          <cell r="S41">
            <v>0</v>
          </cell>
          <cell r="T41">
            <v>46922.65</v>
          </cell>
          <cell r="U41">
            <v>0</v>
          </cell>
          <cell r="V41">
            <v>46093.11</v>
          </cell>
          <cell r="W41">
            <v>0</v>
          </cell>
          <cell r="X41">
            <v>46235.09</v>
          </cell>
          <cell r="Y41">
            <v>0</v>
          </cell>
          <cell r="Z41">
            <v>859445.15999999992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180.95</v>
          </cell>
          <cell r="D19">
            <v>88.34</v>
          </cell>
          <cell r="F19">
            <v>12.8</v>
          </cell>
          <cell r="H19">
            <v>-162.07</v>
          </cell>
          <cell r="J19">
            <v>39.65</v>
          </cell>
          <cell r="L19">
            <v>448.12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607.79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34319.19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34319.19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180.95</v>
          </cell>
          <cell r="D27">
            <v>88.34</v>
          </cell>
          <cell r="E27">
            <v>0</v>
          </cell>
          <cell r="F27">
            <v>12.8</v>
          </cell>
          <cell r="G27">
            <v>0</v>
          </cell>
          <cell r="H27">
            <v>-162.07</v>
          </cell>
          <cell r="I27">
            <v>0</v>
          </cell>
          <cell r="J27">
            <v>39.65</v>
          </cell>
          <cell r="K27">
            <v>0</v>
          </cell>
          <cell r="L27">
            <v>34767.31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34926.980000000003</v>
          </cell>
        </row>
        <row r="29">
          <cell r="A29" t="str">
            <v>Capital</v>
          </cell>
          <cell r="B29" t="str">
            <v xml:space="preserve"> 0</v>
          </cell>
          <cell r="C29">
            <v>180.95</v>
          </cell>
          <cell r="D29">
            <v>88.34</v>
          </cell>
          <cell r="E29">
            <v>0</v>
          </cell>
          <cell r="F29">
            <v>12.8</v>
          </cell>
          <cell r="G29">
            <v>0</v>
          </cell>
          <cell r="H29">
            <v>-162.07</v>
          </cell>
          <cell r="I29">
            <v>0</v>
          </cell>
          <cell r="J29">
            <v>39.65</v>
          </cell>
          <cell r="K29">
            <v>0</v>
          </cell>
          <cell r="L29">
            <v>34767.31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34926.980000000003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>
            <v>480.89</v>
          </cell>
          <cell r="D15">
            <v>106.18</v>
          </cell>
          <cell r="F15">
            <v>185.57</v>
          </cell>
          <cell r="H15">
            <v>24.8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797.43999999999983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771.38</v>
          </cell>
          <cell r="D19">
            <v>398.52</v>
          </cell>
          <cell r="F19">
            <v>-255.49</v>
          </cell>
          <cell r="H19">
            <v>-384.49</v>
          </cell>
          <cell r="J19">
            <v>308.52999999999997</v>
          </cell>
          <cell r="L19">
            <v>322.27999999999997</v>
          </cell>
          <cell r="N19">
            <v>506.7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1667.43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>
            <v>1915.2</v>
          </cell>
          <cell r="D25">
            <v>2119.94</v>
          </cell>
          <cell r="F25">
            <v>3504.94</v>
          </cell>
          <cell r="H25">
            <v>2839.45</v>
          </cell>
          <cell r="J25">
            <v>1586.25</v>
          </cell>
          <cell r="L25">
            <v>5780.36</v>
          </cell>
          <cell r="N25">
            <v>5965.9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23712.04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2686.58</v>
          </cell>
          <cell r="D27">
            <v>2518.46</v>
          </cell>
          <cell r="E27">
            <v>0</v>
          </cell>
          <cell r="F27">
            <v>3249.45</v>
          </cell>
          <cell r="G27">
            <v>0</v>
          </cell>
          <cell r="H27">
            <v>2454.96</v>
          </cell>
          <cell r="I27">
            <v>0</v>
          </cell>
          <cell r="J27">
            <v>1894.78</v>
          </cell>
          <cell r="K27">
            <v>0</v>
          </cell>
          <cell r="L27">
            <v>6102.64</v>
          </cell>
          <cell r="M27">
            <v>0</v>
          </cell>
          <cell r="N27">
            <v>6472.6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25379.47</v>
          </cell>
        </row>
        <row r="29">
          <cell r="A29" t="str">
            <v>Capital</v>
          </cell>
          <cell r="B29" t="str">
            <v xml:space="preserve"> 0</v>
          </cell>
          <cell r="C29">
            <v>3167.47</v>
          </cell>
          <cell r="D29">
            <v>2624.64</v>
          </cell>
          <cell r="E29">
            <v>0</v>
          </cell>
          <cell r="F29">
            <v>3435.02</v>
          </cell>
          <cell r="G29">
            <v>0</v>
          </cell>
          <cell r="H29">
            <v>2479.7600000000002</v>
          </cell>
          <cell r="I29">
            <v>0</v>
          </cell>
          <cell r="J29">
            <v>1894.78</v>
          </cell>
          <cell r="K29">
            <v>0</v>
          </cell>
          <cell r="L29">
            <v>6102.64</v>
          </cell>
          <cell r="M29">
            <v>0</v>
          </cell>
          <cell r="N29">
            <v>6472.6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26176.91</v>
          </cell>
        </row>
      </sheetData>
      <sheetData sheetId="11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>
            <v>55.51</v>
          </cell>
          <cell r="J19">
            <v>-55.51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>
            <v>12700.51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12700.51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450.27</v>
          </cell>
          <cell r="N25">
            <v>287.44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737.71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>
            <v>55.51</v>
          </cell>
          <cell r="I27">
            <v>0</v>
          </cell>
          <cell r="J27">
            <v>-55.51</v>
          </cell>
          <cell r="K27">
            <v>0</v>
          </cell>
          <cell r="L27">
            <v>13150.78</v>
          </cell>
          <cell r="M27">
            <v>0</v>
          </cell>
          <cell r="N27">
            <v>287.44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13438.220000000001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>
            <v>55.51</v>
          </cell>
          <cell r="I29">
            <v>0</v>
          </cell>
          <cell r="J29">
            <v>-55.51</v>
          </cell>
          <cell r="K29">
            <v>0</v>
          </cell>
          <cell r="L29">
            <v>13150.78</v>
          </cell>
          <cell r="M29">
            <v>0</v>
          </cell>
          <cell r="N29">
            <v>287.44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13438.220000000001</v>
          </cell>
        </row>
      </sheetData>
      <sheetData sheetId="12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 t="str">
            <v xml:space="preserve"> 0</v>
          </cell>
          <cell r="I27">
            <v>0</v>
          </cell>
          <cell r="J27" t="str">
            <v xml:space="preserve"> 0</v>
          </cell>
          <cell r="K27">
            <v>0</v>
          </cell>
          <cell r="L27" t="str">
            <v xml:space="preserve"> 0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0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 t="str">
            <v xml:space="preserve"> 0</v>
          </cell>
          <cell r="I29">
            <v>0</v>
          </cell>
          <cell r="J29" t="str">
            <v xml:space="preserve"> 0</v>
          </cell>
          <cell r="K29">
            <v>0</v>
          </cell>
          <cell r="L29" t="str">
            <v xml:space="preserve"> 0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0</v>
          </cell>
        </row>
      </sheetData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-Projection"/>
      <sheetName val="APT-Summary"/>
      <sheetName val="APT-Project"/>
      <sheetName val="APT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CB10.9624.03.GR.700: Waha Compression</v>
          </cell>
          <cell r="B15">
            <v>16656177.73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>
            <v>395529.72</v>
          </cell>
          <cell r="Q15">
            <v>-395530</v>
          </cell>
          <cell r="R15">
            <v>129727.57</v>
          </cell>
          <cell r="S15">
            <v>-129728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Y15">
            <v>1</v>
          </cell>
          <cell r="Z15">
            <v>0.28999999997904524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WAHA Compression</v>
          </cell>
          <cell r="B23">
            <v>16656177.73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395529.72</v>
          </cell>
          <cell r="Q23">
            <v>-395530</v>
          </cell>
          <cell r="R23">
            <v>129727.57</v>
          </cell>
          <cell r="S23">
            <v>-129728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0.28999999997904524</v>
          </cell>
        </row>
        <row r="24">
          <cell r="A24" t="str">
            <v>Growth-Other</v>
          </cell>
          <cell r="B24">
            <v>9225907.5399999991</v>
          </cell>
          <cell r="C24">
            <v>157618.51</v>
          </cell>
          <cell r="D24">
            <v>689549.92</v>
          </cell>
          <cell r="F24">
            <v>539508.25</v>
          </cell>
          <cell r="H24">
            <v>342565.14</v>
          </cell>
          <cell r="J24">
            <v>361409.15</v>
          </cell>
          <cell r="L24">
            <v>523030</v>
          </cell>
          <cell r="N24">
            <v>160546.4</v>
          </cell>
          <cell r="P24">
            <v>884071.52</v>
          </cell>
          <cell r="Q24">
            <v>500000</v>
          </cell>
          <cell r="R24">
            <v>2656504.3800000004</v>
          </cell>
          <cell r="S24">
            <v>788664</v>
          </cell>
          <cell r="T24">
            <v>3129562.13</v>
          </cell>
          <cell r="U24">
            <v>500000</v>
          </cell>
          <cell r="V24">
            <v>930778.13</v>
          </cell>
          <cell r="W24">
            <v>500000</v>
          </cell>
          <cell r="X24">
            <v>362100.25</v>
          </cell>
          <cell r="Z24">
            <v>13025907.780000001</v>
          </cell>
        </row>
        <row r="25">
          <cell r="A25" t="str">
            <v>Growth</v>
          </cell>
          <cell r="B25">
            <v>25882085.27</v>
          </cell>
          <cell r="C25">
            <v>157618.51</v>
          </cell>
          <cell r="D25">
            <v>689549.92</v>
          </cell>
          <cell r="E25">
            <v>0</v>
          </cell>
          <cell r="F25">
            <v>539508.25</v>
          </cell>
          <cell r="G25">
            <v>0</v>
          </cell>
          <cell r="H25">
            <v>342565.14</v>
          </cell>
          <cell r="I25">
            <v>0</v>
          </cell>
          <cell r="J25">
            <v>361409.15</v>
          </cell>
          <cell r="K25">
            <v>0</v>
          </cell>
          <cell r="L25">
            <v>523030</v>
          </cell>
          <cell r="M25">
            <v>0</v>
          </cell>
          <cell r="N25">
            <v>160546.4</v>
          </cell>
          <cell r="O25">
            <v>0</v>
          </cell>
          <cell r="P25">
            <v>1279601.24</v>
          </cell>
          <cell r="Q25">
            <v>104470</v>
          </cell>
          <cell r="R25">
            <v>2786231.95</v>
          </cell>
          <cell r="S25">
            <v>658936</v>
          </cell>
          <cell r="T25">
            <v>3129562.13</v>
          </cell>
          <cell r="U25">
            <v>500000</v>
          </cell>
          <cell r="V25">
            <v>930778.13</v>
          </cell>
          <cell r="W25">
            <v>500000</v>
          </cell>
          <cell r="X25">
            <v>362100.25</v>
          </cell>
          <cell r="Y25">
            <v>1</v>
          </cell>
          <cell r="Z25">
            <v>13025908.070000002</v>
          </cell>
        </row>
        <row r="27">
          <cell r="A27" t="str">
            <v>Equipment</v>
          </cell>
          <cell r="B27">
            <v>1108553.98</v>
          </cell>
          <cell r="C27">
            <v>77655.64</v>
          </cell>
          <cell r="D27">
            <v>45583.64</v>
          </cell>
          <cell r="F27">
            <v>40723.65</v>
          </cell>
          <cell r="H27">
            <v>11321.03</v>
          </cell>
          <cell r="J27">
            <v>14623.45</v>
          </cell>
          <cell r="L27">
            <v>44082.29</v>
          </cell>
          <cell r="N27">
            <v>26033.1</v>
          </cell>
          <cell r="P27">
            <v>89620.07</v>
          </cell>
          <cell r="Q27">
            <v>53620</v>
          </cell>
          <cell r="R27">
            <v>87009.79</v>
          </cell>
          <cell r="S27">
            <v>56230</v>
          </cell>
          <cell r="T27">
            <v>88734.88</v>
          </cell>
          <cell r="U27">
            <v>118631</v>
          </cell>
          <cell r="V27">
            <v>94487.94</v>
          </cell>
          <cell r="W27">
            <v>45375</v>
          </cell>
          <cell r="X27">
            <v>111214.51</v>
          </cell>
          <cell r="Y27">
            <v>41261</v>
          </cell>
          <cell r="Z27">
            <v>1046206.99</v>
          </cell>
        </row>
        <row r="29">
          <cell r="A29" t="str">
            <v>CB10.9624.02.IT.700: Data Center Move</v>
          </cell>
          <cell r="B29">
            <v>363894.72</v>
          </cell>
          <cell r="C29" t="str">
            <v xml:space="preserve"> 0</v>
          </cell>
          <cell r="D29" t="str">
            <v xml:space="preserve"> 0</v>
          </cell>
          <cell r="F29">
            <v>132855.24</v>
          </cell>
          <cell r="H29" t="str">
            <v xml:space="preserve"> 0</v>
          </cell>
          <cell r="J29">
            <v>2944.76</v>
          </cell>
          <cell r="L29">
            <v>-2883.07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132916.93</v>
          </cell>
        </row>
        <row r="30">
          <cell r="Z30">
            <v>0</v>
          </cell>
        </row>
        <row r="31">
          <cell r="Z31">
            <v>0</v>
          </cell>
        </row>
        <row r="32">
          <cell r="A32" t="str">
            <v>Data Center</v>
          </cell>
          <cell r="B32">
            <v>363894.72</v>
          </cell>
          <cell r="C32">
            <v>0</v>
          </cell>
          <cell r="D32">
            <v>0</v>
          </cell>
          <cell r="E32">
            <v>0</v>
          </cell>
          <cell r="F32">
            <v>132855.24</v>
          </cell>
          <cell r="G32">
            <v>0</v>
          </cell>
          <cell r="H32">
            <v>0</v>
          </cell>
          <cell r="I32">
            <v>0</v>
          </cell>
          <cell r="J32">
            <v>2944.76</v>
          </cell>
          <cell r="K32">
            <v>0</v>
          </cell>
          <cell r="L32">
            <v>-2883.07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132916.93</v>
          </cell>
        </row>
        <row r="33">
          <cell r="A33" t="str">
            <v>Information Technology-Other</v>
          </cell>
          <cell r="B33">
            <v>165680.09000000008</v>
          </cell>
          <cell r="C33">
            <v>6412.12</v>
          </cell>
          <cell r="D33">
            <v>9695.36</v>
          </cell>
          <cell r="F33">
            <v>-4529.2799999999843</v>
          </cell>
          <cell r="H33">
            <v>7468.22</v>
          </cell>
          <cell r="J33">
            <v>375.80999999999995</v>
          </cell>
          <cell r="L33">
            <v>515.91000000000031</v>
          </cell>
          <cell r="N33">
            <v>65723.08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Y33">
            <v>80019</v>
          </cell>
          <cell r="Z33">
            <v>165680.22000000003</v>
          </cell>
        </row>
        <row r="34">
          <cell r="A34" t="str">
            <v>Information Technology</v>
          </cell>
          <cell r="B34">
            <v>529574.81000000006</v>
          </cell>
          <cell r="C34">
            <v>6412.12</v>
          </cell>
          <cell r="D34">
            <v>9695.36</v>
          </cell>
          <cell r="E34">
            <v>0</v>
          </cell>
          <cell r="F34">
            <v>128325.96</v>
          </cell>
          <cell r="G34">
            <v>0</v>
          </cell>
          <cell r="H34">
            <v>7468.22</v>
          </cell>
          <cell r="I34">
            <v>0</v>
          </cell>
          <cell r="J34">
            <v>3320.57</v>
          </cell>
          <cell r="K34">
            <v>0</v>
          </cell>
          <cell r="L34">
            <v>-2367.16</v>
          </cell>
          <cell r="M34">
            <v>0</v>
          </cell>
          <cell r="N34">
            <v>65723.08</v>
          </cell>
          <cell r="O34">
            <v>0</v>
          </cell>
          <cell r="P34" t="str">
            <v xml:space="preserve"> 0</v>
          </cell>
          <cell r="Q34">
            <v>0</v>
          </cell>
          <cell r="R34" t="str">
            <v xml:space="preserve"> 0</v>
          </cell>
          <cell r="S34">
            <v>0</v>
          </cell>
          <cell r="T34" t="str">
            <v xml:space="preserve"> 0</v>
          </cell>
          <cell r="U34">
            <v>0</v>
          </cell>
          <cell r="V34" t="str">
            <v xml:space="preserve"> 0</v>
          </cell>
          <cell r="W34">
            <v>0</v>
          </cell>
          <cell r="X34" t="str">
            <v xml:space="preserve"> 0</v>
          </cell>
          <cell r="Y34">
            <v>80019</v>
          </cell>
          <cell r="Z34">
            <v>298597.15000000002</v>
          </cell>
        </row>
        <row r="36">
          <cell r="A36" t="str">
            <v>Misc</v>
          </cell>
          <cell r="B36" t="str">
            <v xml:space="preserve"> 0</v>
          </cell>
          <cell r="C36">
            <v>-2826821.91</v>
          </cell>
          <cell r="D36">
            <v>3413336.65</v>
          </cell>
          <cell r="F36">
            <v>-939474.08</v>
          </cell>
          <cell r="H36">
            <v>237550.92000000086</v>
          </cell>
          <cell r="J36">
            <v>767129.89</v>
          </cell>
          <cell r="L36">
            <v>-1332130.6599999999</v>
          </cell>
          <cell r="N36">
            <v>1412413.91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Y36">
            <v>-732005</v>
          </cell>
          <cell r="Z36">
            <v>-0.27999999932944775</v>
          </cell>
        </row>
        <row r="37">
          <cell r="A37" t="str">
            <v>Overhead</v>
          </cell>
          <cell r="B37" t="str">
            <v xml:space="preserve"> 0</v>
          </cell>
          <cell r="C37">
            <v>796479.16</v>
          </cell>
          <cell r="D37">
            <v>-2435657.2599999998</v>
          </cell>
          <cell r="F37">
            <v>1639178.1</v>
          </cell>
          <cell r="H37">
            <v>449864.39</v>
          </cell>
          <cell r="J37">
            <v>175004.52</v>
          </cell>
          <cell r="L37">
            <v>-624868.91</v>
          </cell>
          <cell r="N37">
            <v>261653.24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Y37">
            <v>-261653</v>
          </cell>
          <cell r="Z37">
            <v>0.24000000045634806</v>
          </cell>
        </row>
        <row r="38">
          <cell r="A38" t="str">
            <v>Pipeline Integrity Management</v>
          </cell>
          <cell r="B38">
            <v>14024629.780000001</v>
          </cell>
          <cell r="C38">
            <v>879246.52</v>
          </cell>
          <cell r="D38">
            <v>976012.43</v>
          </cell>
          <cell r="F38">
            <v>1333620.3899999999</v>
          </cell>
          <cell r="H38">
            <v>399740.84</v>
          </cell>
          <cell r="J38">
            <v>835258.31</v>
          </cell>
          <cell r="L38">
            <v>1410177.3</v>
          </cell>
          <cell r="N38">
            <v>831470.07</v>
          </cell>
          <cell r="P38">
            <v>1051015.1599999999</v>
          </cell>
          <cell r="Q38">
            <v>572981</v>
          </cell>
          <cell r="R38">
            <v>2592617.25</v>
          </cell>
          <cell r="S38">
            <v>-1132476</v>
          </cell>
          <cell r="T38">
            <v>2402786.44</v>
          </cell>
          <cell r="U38">
            <v>-1369014</v>
          </cell>
          <cell r="V38">
            <v>2514333.17</v>
          </cell>
          <cell r="W38">
            <v>-1612566</v>
          </cell>
          <cell r="X38">
            <v>2339426.9900000002</v>
          </cell>
          <cell r="Z38">
            <v>14024629.869999999</v>
          </cell>
        </row>
        <row r="39">
          <cell r="A39" t="str">
            <v>Public Improvements</v>
          </cell>
          <cell r="B39">
            <v>3304069.66</v>
          </cell>
          <cell r="C39">
            <v>-95422.52</v>
          </cell>
          <cell r="D39">
            <v>42172.72</v>
          </cell>
          <cell r="F39">
            <v>77840.259999999995</v>
          </cell>
          <cell r="H39">
            <v>324529.57</v>
          </cell>
          <cell r="J39">
            <v>-26910.6</v>
          </cell>
          <cell r="L39">
            <v>375990.25</v>
          </cell>
          <cell r="N39">
            <v>150637.9</v>
          </cell>
          <cell r="P39">
            <v>1771.16</v>
          </cell>
          <cell r="Q39">
            <v>-33049</v>
          </cell>
          <cell r="R39">
            <v>963793.32</v>
          </cell>
          <cell r="S39">
            <v>9287</v>
          </cell>
          <cell r="T39">
            <v>919048.45</v>
          </cell>
          <cell r="U39">
            <v>-481466</v>
          </cell>
          <cell r="V39">
            <v>837213.79</v>
          </cell>
          <cell r="X39">
            <v>238633.25</v>
          </cell>
          <cell r="Z39">
            <v>3304069.55</v>
          </cell>
        </row>
        <row r="40">
          <cell r="A40" t="str">
            <v>Structures</v>
          </cell>
          <cell r="B40" t="str">
            <v xml:space="preserve"> 0</v>
          </cell>
          <cell r="C40">
            <v>65301.04</v>
          </cell>
          <cell r="D40">
            <v>8126.42</v>
          </cell>
          <cell r="F40">
            <v>9322.56</v>
          </cell>
          <cell r="H40">
            <v>1707.35</v>
          </cell>
          <cell r="J40">
            <v>-37110.18</v>
          </cell>
          <cell r="L40">
            <v>8099.79</v>
          </cell>
          <cell r="N40">
            <v>12457.4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67904.38</v>
          </cell>
        </row>
        <row r="42">
          <cell r="A42" t="str">
            <v>CB10.9624.01.SIMP.700: Gas Control-Vector Replacement Project</v>
          </cell>
          <cell r="B42">
            <v>2282383.67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34792.81</v>
          </cell>
          <cell r="Q42">
            <v>-34793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-0.19000000000232831</v>
          </cell>
        </row>
        <row r="43">
          <cell r="A43" t="str">
            <v>CB09.9624.01.SIMP.700: Gas Control - Vector Replacement</v>
          </cell>
          <cell r="B43" t="str">
            <v xml:space="preserve"> 0</v>
          </cell>
          <cell r="C43">
            <v>19972.5</v>
          </cell>
          <cell r="D43">
            <v>30282.75</v>
          </cell>
          <cell r="F43">
            <v>68907.5</v>
          </cell>
          <cell r="H43">
            <v>70545.23</v>
          </cell>
          <cell r="J43">
            <v>33662.879999999997</v>
          </cell>
          <cell r="L43">
            <v>115477.7</v>
          </cell>
          <cell r="N43">
            <v>10676.29</v>
          </cell>
          <cell r="P43" t="str">
            <v xml:space="preserve"> 0</v>
          </cell>
          <cell r="Q43">
            <v>24062</v>
          </cell>
          <cell r="R43" t="str">
            <v xml:space="preserve"> 0</v>
          </cell>
          <cell r="S43">
            <v>366820</v>
          </cell>
          <cell r="T43" t="str">
            <v xml:space="preserve"> 0</v>
          </cell>
          <cell r="U43">
            <v>162824</v>
          </cell>
          <cell r="V43" t="str">
            <v xml:space="preserve"> 0</v>
          </cell>
          <cell r="W43">
            <v>151675</v>
          </cell>
          <cell r="X43" t="str">
            <v xml:space="preserve"> 0</v>
          </cell>
          <cell r="Z43">
            <v>1054905.8500000001</v>
          </cell>
        </row>
        <row r="44">
          <cell r="A44" t="str">
            <v>CB08.9624.01.SIMP.700: Gas Control and SCADA Improvements</v>
          </cell>
          <cell r="B44" t="str">
            <v xml:space="preserve"> 0</v>
          </cell>
          <cell r="C44">
            <v>95715.07</v>
          </cell>
          <cell r="D44">
            <v>69944.05</v>
          </cell>
          <cell r="F44">
            <v>438444.31</v>
          </cell>
          <cell r="H44">
            <v>57284.78</v>
          </cell>
          <cell r="J44">
            <v>49547.13</v>
          </cell>
          <cell r="L44">
            <v>350674.31</v>
          </cell>
          <cell r="N44">
            <v>165868.59</v>
          </cell>
          <cell r="P44" t="str">
            <v xml:space="preserve"> 0</v>
          </cell>
          <cell r="R44" t="str">
            <v xml:space="preserve"> 0</v>
          </cell>
          <cell r="T44" t="str">
            <v xml:space="preserve"> 0</v>
          </cell>
          <cell r="V44" t="str">
            <v xml:space="preserve"> 0</v>
          </cell>
          <cell r="X44" t="str">
            <v xml:space="preserve"> 0</v>
          </cell>
          <cell r="Z44">
            <v>1227478.24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Gas Control-Vector Replacement Project</v>
          </cell>
          <cell r="B51">
            <v>2282383.67</v>
          </cell>
          <cell r="C51">
            <v>115687.57</v>
          </cell>
          <cell r="D51">
            <v>100226.8</v>
          </cell>
          <cell r="E51">
            <v>0</v>
          </cell>
          <cell r="F51">
            <v>507351.81</v>
          </cell>
          <cell r="G51">
            <v>0</v>
          </cell>
          <cell r="H51">
            <v>127830.01</v>
          </cell>
          <cell r="I51">
            <v>0</v>
          </cell>
          <cell r="J51">
            <v>83210.009999999995</v>
          </cell>
          <cell r="K51">
            <v>0</v>
          </cell>
          <cell r="L51">
            <v>466152.01</v>
          </cell>
          <cell r="M51">
            <v>0</v>
          </cell>
          <cell r="N51">
            <v>176544.88</v>
          </cell>
          <cell r="O51">
            <v>0</v>
          </cell>
          <cell r="P51">
            <v>34792.81</v>
          </cell>
          <cell r="Q51">
            <v>-10731</v>
          </cell>
          <cell r="R51">
            <v>0</v>
          </cell>
          <cell r="S51">
            <v>366820</v>
          </cell>
          <cell r="T51">
            <v>0</v>
          </cell>
          <cell r="U51">
            <v>162824</v>
          </cell>
          <cell r="V51">
            <v>0</v>
          </cell>
          <cell r="W51">
            <v>151675</v>
          </cell>
          <cell r="X51">
            <v>0</v>
          </cell>
          <cell r="Y51">
            <v>0</v>
          </cell>
          <cell r="Z51">
            <v>2282383.9000000004</v>
          </cell>
        </row>
        <row r="52">
          <cell r="A52" t="str">
            <v>CB10.9624.02.SIMP.700: Gas Control - TXU Tower Replacements</v>
          </cell>
          <cell r="B52">
            <v>1257808.3500000001</v>
          </cell>
          <cell r="C52" t="str">
            <v xml:space="preserve"> 0</v>
          </cell>
          <cell r="D52" t="str">
            <v xml:space="preserve"> 0</v>
          </cell>
          <cell r="F52" t="str">
            <v xml:space="preserve"> 0</v>
          </cell>
          <cell r="G52">
            <v>0</v>
          </cell>
          <cell r="H52" t="str">
            <v xml:space="preserve"> 0</v>
          </cell>
          <cell r="J52">
            <v>221931.05</v>
          </cell>
          <cell r="L52">
            <v>32099.599999999999</v>
          </cell>
          <cell r="N52">
            <v>28503.040000000001</v>
          </cell>
          <cell r="P52">
            <v>137811.62</v>
          </cell>
          <cell r="Q52">
            <v>0</v>
          </cell>
          <cell r="R52">
            <v>158703.34</v>
          </cell>
          <cell r="S52">
            <v>114790</v>
          </cell>
          <cell r="T52">
            <v>164966.56</v>
          </cell>
          <cell r="U52">
            <v>58204</v>
          </cell>
          <cell r="V52">
            <v>173954.52</v>
          </cell>
          <cell r="W52">
            <v>50000</v>
          </cell>
          <cell r="X52">
            <v>116844.52</v>
          </cell>
          <cell r="Z52">
            <v>1257808.25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0</v>
          </cell>
        </row>
        <row r="56">
          <cell r="Z56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A61" t="str">
            <v>Gas Control - TXU Tower Replacements</v>
          </cell>
          <cell r="B61">
            <v>1257808.3500000001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221931.05</v>
          </cell>
          <cell r="K61">
            <v>0</v>
          </cell>
          <cell r="L61">
            <v>32099.599999999999</v>
          </cell>
          <cell r="M61">
            <v>0</v>
          </cell>
          <cell r="N61">
            <v>28503.040000000001</v>
          </cell>
          <cell r="O61">
            <v>0</v>
          </cell>
          <cell r="P61">
            <v>137811.62</v>
          </cell>
          <cell r="Q61">
            <v>0</v>
          </cell>
          <cell r="R61">
            <v>158703.34</v>
          </cell>
          <cell r="S61">
            <v>114790</v>
          </cell>
          <cell r="T61">
            <v>164966.56</v>
          </cell>
          <cell r="U61">
            <v>58204</v>
          </cell>
          <cell r="V61">
            <v>173954.52</v>
          </cell>
          <cell r="W61">
            <v>50000</v>
          </cell>
          <cell r="X61">
            <v>116844.52</v>
          </cell>
          <cell r="Y61">
            <v>0</v>
          </cell>
          <cell r="Z61">
            <v>1257808.25</v>
          </cell>
        </row>
        <row r="62">
          <cell r="A62" t="str">
            <v>System Improvements-Other</v>
          </cell>
          <cell r="B62">
            <v>3597763.7900000005</v>
          </cell>
          <cell r="C62">
            <v>405605.54</v>
          </cell>
          <cell r="D62">
            <v>1101471.1099999999</v>
          </cell>
          <cell r="F62">
            <v>503705.11000000004</v>
          </cell>
          <cell r="H62">
            <v>210039.12</v>
          </cell>
          <cell r="J62">
            <v>385695.48000000004</v>
          </cell>
          <cell r="L62">
            <v>281069.32999999996</v>
          </cell>
          <cell r="N62">
            <v>344021.64000000007</v>
          </cell>
          <cell r="O62">
            <v>0</v>
          </cell>
          <cell r="P62">
            <v>169818.59000000003</v>
          </cell>
          <cell r="R62">
            <v>519875.06000000006</v>
          </cell>
          <cell r="S62">
            <v>-542158</v>
          </cell>
          <cell r="T62">
            <v>490637.05</v>
          </cell>
          <cell r="U62">
            <v>-390637</v>
          </cell>
          <cell r="V62">
            <v>456349.45999999996</v>
          </cell>
          <cell r="W62">
            <v>-411638</v>
          </cell>
          <cell r="X62">
            <v>238908.99</v>
          </cell>
          <cell r="Y62">
            <v>-165000</v>
          </cell>
          <cell r="Z62">
            <v>3597763.4799999995</v>
          </cell>
        </row>
        <row r="63">
          <cell r="A63" t="str">
            <v>System Improvements</v>
          </cell>
          <cell r="B63">
            <v>7137955.8100000005</v>
          </cell>
          <cell r="C63">
            <v>521293.11</v>
          </cell>
          <cell r="D63">
            <v>1201697.9099999999</v>
          </cell>
          <cell r="E63">
            <v>0</v>
          </cell>
          <cell r="F63">
            <v>1011056.92</v>
          </cell>
          <cell r="G63">
            <v>0</v>
          </cell>
          <cell r="H63">
            <v>337869.13</v>
          </cell>
          <cell r="I63">
            <v>0</v>
          </cell>
          <cell r="J63">
            <v>690836.54</v>
          </cell>
          <cell r="K63">
            <v>0</v>
          </cell>
          <cell r="L63">
            <v>779320.94</v>
          </cell>
          <cell r="M63">
            <v>0</v>
          </cell>
          <cell r="N63">
            <v>549069.56000000006</v>
          </cell>
          <cell r="O63">
            <v>0</v>
          </cell>
          <cell r="P63">
            <v>342423.02</v>
          </cell>
          <cell r="Q63">
            <v>-10731</v>
          </cell>
          <cell r="R63">
            <v>678578.4</v>
          </cell>
          <cell r="S63">
            <v>-60548</v>
          </cell>
          <cell r="T63">
            <v>655603.61</v>
          </cell>
          <cell r="U63">
            <v>-169609</v>
          </cell>
          <cell r="V63">
            <v>630303.98</v>
          </cell>
          <cell r="W63">
            <v>-209963</v>
          </cell>
          <cell r="X63">
            <v>355753.51</v>
          </cell>
          <cell r="Y63">
            <v>-165000</v>
          </cell>
          <cell r="Z63">
            <v>7137955.629999999</v>
          </cell>
        </row>
        <row r="65">
          <cell r="A65" t="str">
            <v>CB10.9624.01.SINT.700: Howard Unit #3 Turbine Exchange</v>
          </cell>
          <cell r="B65">
            <v>1531242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S65">
            <v>773629</v>
          </cell>
          <cell r="T65" t="str">
            <v xml:space="preserve"> 0</v>
          </cell>
          <cell r="U65">
            <v>757613</v>
          </cell>
          <cell r="V65" t="str">
            <v xml:space="preserve"> 0</v>
          </cell>
          <cell r="X65" t="str">
            <v xml:space="preserve"> 0</v>
          </cell>
          <cell r="Z65">
            <v>1531242</v>
          </cell>
        </row>
        <row r="66">
          <cell r="Z66">
            <v>0</v>
          </cell>
        </row>
        <row r="67">
          <cell r="Z67">
            <v>0</v>
          </cell>
        </row>
        <row r="68">
          <cell r="Z68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0</v>
          </cell>
        </row>
        <row r="74">
          <cell r="A74" t="str">
            <v>Howard Unit #3 Turbine Exchange</v>
          </cell>
          <cell r="B74">
            <v>1531242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773629</v>
          </cell>
          <cell r="T74">
            <v>0</v>
          </cell>
          <cell r="U74">
            <v>757613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1531242</v>
          </cell>
        </row>
        <row r="75">
          <cell r="A75" t="str">
            <v>CB10.9624.03.SINT.700: Tri-Cities Worthington Unit Replacements</v>
          </cell>
          <cell r="B75">
            <v>14028726.08</v>
          </cell>
          <cell r="C75">
            <v>196193.73</v>
          </cell>
          <cell r="D75">
            <v>314761.31</v>
          </cell>
          <cell r="F75">
            <v>573167.77</v>
          </cell>
          <cell r="H75">
            <v>577360.4</v>
          </cell>
          <cell r="J75">
            <v>284894.62</v>
          </cell>
          <cell r="L75">
            <v>5526578.8400000008</v>
          </cell>
          <cell r="N75">
            <v>811760.47</v>
          </cell>
          <cell r="P75">
            <v>694719.71</v>
          </cell>
          <cell r="Q75">
            <v>1143824</v>
          </cell>
          <cell r="R75">
            <v>675315.63</v>
          </cell>
          <cell r="S75">
            <v>762549</v>
          </cell>
          <cell r="T75">
            <v>137588.95000000001</v>
          </cell>
          <cell r="U75">
            <v>1143824</v>
          </cell>
          <cell r="V75" t="str">
            <v xml:space="preserve"> 0</v>
          </cell>
          <cell r="W75">
            <v>720185</v>
          </cell>
          <cell r="X75" t="str">
            <v xml:space="preserve"> 0</v>
          </cell>
          <cell r="Y75">
            <v>466003</v>
          </cell>
          <cell r="Z75">
            <v>14028726.430000002</v>
          </cell>
        </row>
        <row r="76">
          <cell r="Z76">
            <v>0</v>
          </cell>
        </row>
        <row r="77">
          <cell r="Z77">
            <v>0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0</v>
          </cell>
        </row>
        <row r="82">
          <cell r="Z82">
            <v>0</v>
          </cell>
        </row>
        <row r="83">
          <cell r="Z83">
            <v>0</v>
          </cell>
        </row>
        <row r="84">
          <cell r="A84" t="str">
            <v>Tri-Cities Worthington Unit Replacements</v>
          </cell>
          <cell r="B84">
            <v>14028726.08</v>
          </cell>
          <cell r="C84">
            <v>196193.73</v>
          </cell>
          <cell r="D84">
            <v>314761.31</v>
          </cell>
          <cell r="E84">
            <v>0</v>
          </cell>
          <cell r="F84">
            <v>573167.77</v>
          </cell>
          <cell r="G84">
            <v>0</v>
          </cell>
          <cell r="H84">
            <v>577360.4</v>
          </cell>
          <cell r="I84">
            <v>0</v>
          </cell>
          <cell r="J84">
            <v>284894.62</v>
          </cell>
          <cell r="K84">
            <v>0</v>
          </cell>
          <cell r="L84">
            <v>5526578.8400000008</v>
          </cell>
          <cell r="M84">
            <v>0</v>
          </cell>
          <cell r="N84">
            <v>811760.47</v>
          </cell>
          <cell r="O84">
            <v>0</v>
          </cell>
          <cell r="P84">
            <v>694719.71</v>
          </cell>
          <cell r="Q84">
            <v>1143824</v>
          </cell>
          <cell r="R84">
            <v>675315.63</v>
          </cell>
          <cell r="S84">
            <v>762549</v>
          </cell>
          <cell r="T84">
            <v>137588.95000000001</v>
          </cell>
          <cell r="U84">
            <v>1143824</v>
          </cell>
          <cell r="V84">
            <v>0</v>
          </cell>
          <cell r="W84">
            <v>720185</v>
          </cell>
          <cell r="X84">
            <v>0</v>
          </cell>
          <cell r="Y84">
            <v>466003</v>
          </cell>
          <cell r="Z84">
            <v>14028726.430000002</v>
          </cell>
        </row>
        <row r="85">
          <cell r="A85" t="str">
            <v>CB10.9624.04.SINT.700: Tri-Cities Dehydration Project</v>
          </cell>
          <cell r="B85">
            <v>8950013.4499999993</v>
          </cell>
          <cell r="C85" t="str">
            <v xml:space="preserve"> 0</v>
          </cell>
          <cell r="D85" t="str">
            <v xml:space="preserve"> 0</v>
          </cell>
          <cell r="F85" t="str">
            <v xml:space="preserve"> 0</v>
          </cell>
          <cell r="H85" t="str">
            <v xml:space="preserve"> 0</v>
          </cell>
          <cell r="J85" t="str">
            <v xml:space="preserve"> 0</v>
          </cell>
          <cell r="L85" t="str">
            <v xml:space="preserve"> 0</v>
          </cell>
          <cell r="N85" t="str">
            <v xml:space="preserve"> 0</v>
          </cell>
          <cell r="P85">
            <v>1076921.21</v>
          </cell>
          <cell r="Q85">
            <v>-1076921</v>
          </cell>
          <cell r="R85">
            <v>418114.01</v>
          </cell>
          <cell r="S85">
            <v>-418114</v>
          </cell>
          <cell r="T85">
            <v>432959.23</v>
          </cell>
          <cell r="U85">
            <v>-432959</v>
          </cell>
          <cell r="V85">
            <v>510752.22</v>
          </cell>
          <cell r="W85">
            <v>-510752</v>
          </cell>
          <cell r="X85">
            <v>76259.03</v>
          </cell>
          <cell r="Y85">
            <v>-76260</v>
          </cell>
          <cell r="Z85">
            <v>-0.30000000007566996</v>
          </cell>
        </row>
        <row r="86">
          <cell r="A86" t="str">
            <v>180.700.9643.NA.2057.TRICITDP</v>
          </cell>
          <cell r="B86" t="str">
            <v xml:space="preserve"> 0</v>
          </cell>
          <cell r="C86">
            <v>37806.03</v>
          </cell>
          <cell r="D86">
            <v>7974.31</v>
          </cell>
          <cell r="F86">
            <v>-6647.95</v>
          </cell>
          <cell r="H86" t="str">
            <v xml:space="preserve"> 0</v>
          </cell>
          <cell r="J86" t="str">
            <v xml:space="preserve"> 0</v>
          </cell>
          <cell r="L86" t="str">
            <v xml:space="preserve"> 0</v>
          </cell>
          <cell r="N86" t="str">
            <v xml:space="preserve"> 0</v>
          </cell>
          <cell r="P86" t="str">
            <v xml:space="preserve"> 0</v>
          </cell>
          <cell r="R86" t="str">
            <v xml:space="preserve"> 0</v>
          </cell>
          <cell r="T86" t="str">
            <v xml:space="preserve"> 0</v>
          </cell>
          <cell r="V86" t="str">
            <v xml:space="preserve"> 0</v>
          </cell>
          <cell r="X86" t="str">
            <v xml:space="preserve"> 0</v>
          </cell>
          <cell r="Z86">
            <v>39132.39</v>
          </cell>
        </row>
        <row r="87">
          <cell r="A87" t="str">
            <v>180.700.9643.NA.2042.TCHDR</v>
          </cell>
          <cell r="B87" t="str">
            <v xml:space="preserve"> 0</v>
          </cell>
          <cell r="C87">
            <v>3964.98</v>
          </cell>
          <cell r="D87">
            <v>3873.56</v>
          </cell>
          <cell r="F87">
            <v>-2806.79</v>
          </cell>
          <cell r="H87" t="str">
            <v xml:space="preserve"> 0</v>
          </cell>
          <cell r="J87" t="str">
            <v xml:space="preserve"> 0</v>
          </cell>
          <cell r="L87" t="str">
            <v xml:space="preserve"> 0</v>
          </cell>
          <cell r="N87" t="str">
            <v xml:space="preserve"> 0</v>
          </cell>
          <cell r="P87" t="str">
            <v xml:space="preserve"> 0</v>
          </cell>
          <cell r="Q87">
            <v>2849872</v>
          </cell>
          <cell r="R87" t="str">
            <v xml:space="preserve"> 0</v>
          </cell>
          <cell r="S87">
            <v>1513994</v>
          </cell>
          <cell r="T87" t="str">
            <v xml:space="preserve"> 0</v>
          </cell>
          <cell r="U87">
            <v>1513995</v>
          </cell>
          <cell r="V87" t="str">
            <v xml:space="preserve"> 0</v>
          </cell>
          <cell r="W87">
            <v>1959287</v>
          </cell>
          <cell r="X87" t="str">
            <v xml:space="preserve"> 0</v>
          </cell>
          <cell r="Y87">
            <v>1068702</v>
          </cell>
          <cell r="Z87">
            <v>8910881.75</v>
          </cell>
        </row>
        <row r="88">
          <cell r="Z88">
            <v>0</v>
          </cell>
        </row>
        <row r="89">
          <cell r="Z89">
            <v>0</v>
          </cell>
        </row>
        <row r="90">
          <cell r="Z90">
            <v>0</v>
          </cell>
        </row>
        <row r="91">
          <cell r="Z91">
            <v>0</v>
          </cell>
        </row>
        <row r="92">
          <cell r="Z92">
            <v>0</v>
          </cell>
        </row>
        <row r="93">
          <cell r="Z93">
            <v>0</v>
          </cell>
        </row>
        <row r="94">
          <cell r="A94" t="str">
            <v>Tri-Cities Dehydration Project</v>
          </cell>
          <cell r="B94">
            <v>8950013.4499999993</v>
          </cell>
          <cell r="C94">
            <v>41771.01</v>
          </cell>
          <cell r="D94">
            <v>11847.87</v>
          </cell>
          <cell r="E94">
            <v>0</v>
          </cell>
          <cell r="F94">
            <v>-9454.74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1076921.21</v>
          </cell>
          <cell r="Q94">
            <v>1772951</v>
          </cell>
          <cell r="R94">
            <v>418114.01</v>
          </cell>
          <cell r="S94">
            <v>1095880</v>
          </cell>
          <cell r="T94">
            <v>432959.23</v>
          </cell>
          <cell r="U94">
            <v>1081036</v>
          </cell>
          <cell r="V94">
            <v>510752.22</v>
          </cell>
          <cell r="W94">
            <v>1448535</v>
          </cell>
          <cell r="X94">
            <v>76259.03</v>
          </cell>
          <cell r="Y94">
            <v>992442</v>
          </cell>
          <cell r="Z94">
            <v>8950013.8399999999</v>
          </cell>
        </row>
        <row r="95">
          <cell r="A95" t="str">
            <v>CB10.9624.05.SINT.700: Bethel Rule 3.97 Rule Project</v>
          </cell>
          <cell r="B95">
            <v>1648835.52</v>
          </cell>
          <cell r="C95" t="str">
            <v xml:space="preserve"> 0</v>
          </cell>
          <cell r="D95" t="str">
            <v xml:space="preserve"> 0</v>
          </cell>
          <cell r="F95" t="str">
            <v xml:space="preserve"> 0</v>
          </cell>
          <cell r="H95" t="str">
            <v xml:space="preserve"> 0</v>
          </cell>
          <cell r="J95" t="str">
            <v xml:space="preserve"> 0</v>
          </cell>
          <cell r="L95">
            <v>892.13</v>
          </cell>
          <cell r="N95">
            <v>32665.75</v>
          </cell>
          <cell r="P95">
            <v>559349.62</v>
          </cell>
          <cell r="Q95">
            <v>108774</v>
          </cell>
          <cell r="R95">
            <v>219805.43</v>
          </cell>
          <cell r="S95">
            <v>491893</v>
          </cell>
          <cell r="T95">
            <v>38160.79</v>
          </cell>
          <cell r="U95">
            <v>-9113</v>
          </cell>
          <cell r="V95" t="str">
            <v xml:space="preserve"> 0</v>
          </cell>
          <cell r="W95">
            <v>29050</v>
          </cell>
          <cell r="X95" t="str">
            <v xml:space="preserve"> 0</v>
          </cell>
          <cell r="Y95">
            <v>14524</v>
          </cell>
          <cell r="Z95">
            <v>1486001.72</v>
          </cell>
        </row>
        <row r="96">
          <cell r="A96" t="str">
            <v>CB08.9624.01.SINT.700: Bethel Storage Improvements</v>
          </cell>
          <cell r="B96" t="str">
            <v xml:space="preserve"> 0</v>
          </cell>
          <cell r="C96">
            <v>139601.87</v>
          </cell>
          <cell r="D96">
            <v>88995.56</v>
          </cell>
          <cell r="F96">
            <v>114029.73</v>
          </cell>
          <cell r="H96">
            <v>78613.48</v>
          </cell>
          <cell r="J96">
            <v>42638.3</v>
          </cell>
          <cell r="L96">
            <v>29378.75</v>
          </cell>
          <cell r="N96">
            <v>21765.56</v>
          </cell>
          <cell r="P96" t="str">
            <v xml:space="preserve"> 0</v>
          </cell>
          <cell r="R96" t="str">
            <v xml:space="preserve"> 0</v>
          </cell>
          <cell r="T96" t="str">
            <v xml:space="preserve"> 0</v>
          </cell>
          <cell r="V96" t="str">
            <v xml:space="preserve"> 0</v>
          </cell>
          <cell r="X96" t="str">
            <v xml:space="preserve"> 0</v>
          </cell>
          <cell r="Z96">
            <v>515023.24999999994</v>
          </cell>
        </row>
        <row r="97">
          <cell r="Z97">
            <v>0</v>
          </cell>
        </row>
        <row r="98">
          <cell r="Z98">
            <v>0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0</v>
          </cell>
        </row>
        <row r="103">
          <cell r="Z103">
            <v>0</v>
          </cell>
        </row>
        <row r="104">
          <cell r="A104" t="str">
            <v>Bethel Rule 3.97 Rule Project</v>
          </cell>
          <cell r="B104">
            <v>1648835.52</v>
          </cell>
          <cell r="C104">
            <v>139601.87</v>
          </cell>
          <cell r="D104">
            <v>88995.56</v>
          </cell>
          <cell r="E104">
            <v>0</v>
          </cell>
          <cell r="F104">
            <v>114029.73</v>
          </cell>
          <cell r="G104">
            <v>0</v>
          </cell>
          <cell r="H104">
            <v>78613.48</v>
          </cell>
          <cell r="I104">
            <v>0</v>
          </cell>
          <cell r="J104">
            <v>42638.3</v>
          </cell>
          <cell r="K104">
            <v>0</v>
          </cell>
          <cell r="L104">
            <v>30270.880000000001</v>
          </cell>
          <cell r="M104">
            <v>0</v>
          </cell>
          <cell r="N104">
            <v>54431.31</v>
          </cell>
          <cell r="O104">
            <v>0</v>
          </cell>
          <cell r="P104">
            <v>559349.62</v>
          </cell>
          <cell r="Q104">
            <v>108774</v>
          </cell>
          <cell r="R104">
            <v>219805.43</v>
          </cell>
          <cell r="S104">
            <v>491893</v>
          </cell>
          <cell r="T104">
            <v>38160.79</v>
          </cell>
          <cell r="U104">
            <v>-9113</v>
          </cell>
          <cell r="V104">
            <v>0</v>
          </cell>
          <cell r="W104">
            <v>29050</v>
          </cell>
          <cell r="X104">
            <v>0</v>
          </cell>
          <cell r="Y104">
            <v>14524</v>
          </cell>
          <cell r="Z104">
            <v>2001024.97</v>
          </cell>
        </row>
        <row r="105">
          <cell r="A105" t="str">
            <v>System Integrity-Other</v>
          </cell>
          <cell r="B105">
            <v>15744566.439999998</v>
          </cell>
          <cell r="C105">
            <v>1319590.04</v>
          </cell>
          <cell r="D105">
            <v>1870263.19</v>
          </cell>
          <cell r="F105">
            <v>1725702.8099999998</v>
          </cell>
          <cell r="H105">
            <v>574052.11</v>
          </cell>
          <cell r="J105">
            <v>3483875.44</v>
          </cell>
          <cell r="L105">
            <v>3387037.6799999997</v>
          </cell>
          <cell r="N105">
            <v>-3452508.19</v>
          </cell>
          <cell r="P105">
            <v>4366041.79</v>
          </cell>
          <cell r="Q105">
            <v>800000</v>
          </cell>
          <cell r="R105">
            <v>2942315.65</v>
          </cell>
          <cell r="S105">
            <v>1773298</v>
          </cell>
          <cell r="T105">
            <v>2083487.2899999996</v>
          </cell>
          <cell r="U105">
            <v>2746597</v>
          </cell>
          <cell r="V105">
            <v>1000508.8400000001</v>
          </cell>
          <cell r="W105">
            <v>1773298</v>
          </cell>
          <cell r="X105">
            <v>322048.32999999996</v>
          </cell>
          <cell r="Y105">
            <v>1758366</v>
          </cell>
          <cell r="Z105">
            <v>28473973.979999997</v>
          </cell>
        </row>
        <row r="106">
          <cell r="A106" t="str">
            <v>System Integrity</v>
          </cell>
          <cell r="B106">
            <v>41903383.489999995</v>
          </cell>
          <cell r="C106">
            <v>1697156.65</v>
          </cell>
          <cell r="D106">
            <v>2285867.9300000002</v>
          </cell>
          <cell r="E106">
            <v>0</v>
          </cell>
          <cell r="F106">
            <v>2403445.5699999998</v>
          </cell>
          <cell r="G106">
            <v>0</v>
          </cell>
          <cell r="H106">
            <v>1230025.99</v>
          </cell>
          <cell r="I106">
            <v>0</v>
          </cell>
          <cell r="J106">
            <v>3811408.36</v>
          </cell>
          <cell r="K106">
            <v>0</v>
          </cell>
          <cell r="L106">
            <v>8943887.4000000004</v>
          </cell>
          <cell r="M106">
            <v>0</v>
          </cell>
          <cell r="N106">
            <v>-2586316.41</v>
          </cell>
          <cell r="O106">
            <v>0</v>
          </cell>
          <cell r="P106">
            <v>6697032.3300000001</v>
          </cell>
          <cell r="Q106">
            <v>3825549</v>
          </cell>
          <cell r="R106">
            <v>4255550.72</v>
          </cell>
          <cell r="S106">
            <v>4897249</v>
          </cell>
          <cell r="T106">
            <v>2692196.26</v>
          </cell>
          <cell r="U106">
            <v>5719957</v>
          </cell>
          <cell r="V106">
            <v>1511261.06</v>
          </cell>
          <cell r="W106">
            <v>3971068</v>
          </cell>
          <cell r="X106">
            <v>398307.36</v>
          </cell>
          <cell r="Y106">
            <v>3231335</v>
          </cell>
          <cell r="Z106">
            <v>54984981.219999999</v>
          </cell>
        </row>
        <row r="108">
          <cell r="A108" t="str">
            <v>Vehicles</v>
          </cell>
          <cell r="B108" t="str">
            <v xml:space="preserve"> 0</v>
          </cell>
          <cell r="C108" t="str">
            <v xml:space="preserve"> 0</v>
          </cell>
          <cell r="D108" t="str">
            <v xml:space="preserve"> 0</v>
          </cell>
          <cell r="F108" t="str">
            <v xml:space="preserve"> 0</v>
          </cell>
          <cell r="H108" t="str">
            <v xml:space="preserve"> 0</v>
          </cell>
          <cell r="J108" t="str">
            <v xml:space="preserve"> 0</v>
          </cell>
          <cell r="L108" t="str">
            <v xml:space="preserve"> 0</v>
          </cell>
          <cell r="N108" t="str">
            <v xml:space="preserve"> 0</v>
          </cell>
          <cell r="P108" t="str">
            <v xml:space="preserve"> 0</v>
          </cell>
          <cell r="R108" t="str">
            <v xml:space="preserve"> 0</v>
          </cell>
          <cell r="T108" t="str">
            <v xml:space="preserve"> 0</v>
          </cell>
          <cell r="V108" t="str">
            <v xml:space="preserve"> 0</v>
          </cell>
          <cell r="X108" t="str">
            <v xml:space="preserve"> 0</v>
          </cell>
          <cell r="Z108">
            <v>0</v>
          </cell>
        </row>
        <row r="109">
          <cell r="A109" t="str">
            <v>NonGrowth</v>
          </cell>
          <cell r="B109">
            <v>68008167.530000001</v>
          </cell>
          <cell r="C109">
            <v>1121299.81</v>
          </cell>
          <cell r="D109">
            <v>5546835.8000000007</v>
          </cell>
          <cell r="E109">
            <v>0</v>
          </cell>
          <cell r="F109">
            <v>5704039.3299999991</v>
          </cell>
          <cell r="G109">
            <v>0</v>
          </cell>
          <cell r="H109">
            <v>3000077.44</v>
          </cell>
          <cell r="I109">
            <v>0</v>
          </cell>
          <cell r="J109">
            <v>6233560.8599999985</v>
          </cell>
          <cell r="K109">
            <v>0</v>
          </cell>
          <cell r="L109">
            <v>9602191.2400000002</v>
          </cell>
          <cell r="M109">
            <v>0</v>
          </cell>
          <cell r="N109">
            <v>723141.85</v>
          </cell>
          <cell r="O109">
            <v>0</v>
          </cell>
          <cell r="P109">
            <v>8181861.7400000002</v>
          </cell>
          <cell r="Q109">
            <v>4408370</v>
          </cell>
          <cell r="R109">
            <v>8577549.4800000004</v>
          </cell>
          <cell r="S109">
            <v>3769742</v>
          </cell>
          <cell r="T109">
            <v>6758369.6399999987</v>
          </cell>
          <cell r="U109">
            <v>3818499</v>
          </cell>
          <cell r="V109">
            <v>5587599.9400000004</v>
          </cell>
          <cell r="W109">
            <v>2193914</v>
          </cell>
          <cell r="X109">
            <v>3443335.62</v>
          </cell>
          <cell r="Y109">
            <v>2193957</v>
          </cell>
          <cell r="Z109">
            <v>80864344.75</v>
          </cell>
        </row>
        <row r="111">
          <cell r="A111" t="str">
            <v>Capital</v>
          </cell>
          <cell r="B111">
            <v>93890252.799999997</v>
          </cell>
          <cell r="C111">
            <v>1278918.32</v>
          </cell>
          <cell r="D111">
            <v>6236385.7200000007</v>
          </cell>
          <cell r="E111">
            <v>0</v>
          </cell>
          <cell r="F111">
            <v>6243547.5800000001</v>
          </cell>
          <cell r="G111">
            <v>0</v>
          </cell>
          <cell r="H111">
            <v>3342642.58</v>
          </cell>
          <cell r="I111">
            <v>0</v>
          </cell>
          <cell r="J111">
            <v>6594970.0099999988</v>
          </cell>
          <cell r="K111">
            <v>0</v>
          </cell>
          <cell r="L111">
            <v>10125221.24</v>
          </cell>
          <cell r="M111">
            <v>0</v>
          </cell>
          <cell r="N111">
            <v>883688.25</v>
          </cell>
          <cell r="O111">
            <v>0</v>
          </cell>
          <cell r="P111">
            <v>9461462.9800000004</v>
          </cell>
          <cell r="Q111">
            <v>4512840</v>
          </cell>
          <cell r="R111">
            <v>11363781.43</v>
          </cell>
          <cell r="S111">
            <v>4428678</v>
          </cell>
          <cell r="T111">
            <v>9887931.7699999996</v>
          </cell>
          <cell r="U111">
            <v>4318499</v>
          </cell>
          <cell r="V111">
            <v>6518378.0700000003</v>
          </cell>
          <cell r="W111">
            <v>2693914</v>
          </cell>
          <cell r="X111">
            <v>3805435.87</v>
          </cell>
          <cell r="Y111">
            <v>2193958</v>
          </cell>
          <cell r="Z111">
            <v>93890252.820000023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11749</v>
          </cell>
          <cell r="G14">
            <v>9752</v>
          </cell>
          <cell r="I14">
            <v>13644</v>
          </cell>
          <cell r="K14">
            <v>17856</v>
          </cell>
          <cell r="M14">
            <v>18251</v>
          </cell>
          <cell r="O14">
            <v>17471</v>
          </cell>
          <cell r="Q14">
            <v>65441</v>
          </cell>
          <cell r="S14">
            <v>0</v>
          </cell>
          <cell r="U14">
            <v>154164</v>
          </cell>
        </row>
        <row r="15">
          <cell r="D15" t="str">
            <v xml:space="preserve">  Transportation</v>
          </cell>
          <cell r="E15">
            <v>498</v>
          </cell>
          <cell r="G15">
            <v>729</v>
          </cell>
          <cell r="I15">
            <v>77</v>
          </cell>
          <cell r="K15">
            <v>728</v>
          </cell>
          <cell r="M15">
            <v>85</v>
          </cell>
          <cell r="O15">
            <v>115</v>
          </cell>
          <cell r="Q15">
            <v>2207</v>
          </cell>
          <cell r="S15">
            <v>0</v>
          </cell>
          <cell r="U15">
            <v>4439</v>
          </cell>
        </row>
        <row r="16">
          <cell r="D16" t="str">
            <v xml:space="preserve">  Other revenue</v>
          </cell>
          <cell r="E16">
            <v>203</v>
          </cell>
          <cell r="G16">
            <v>161</v>
          </cell>
          <cell r="I16">
            <v>331</v>
          </cell>
          <cell r="K16">
            <v>226</v>
          </cell>
          <cell r="M16">
            <v>252</v>
          </cell>
          <cell r="O16">
            <v>356</v>
          </cell>
          <cell r="Q16">
            <v>1572</v>
          </cell>
          <cell r="S16">
            <v>150</v>
          </cell>
          <cell r="U16">
            <v>3251</v>
          </cell>
        </row>
        <row r="17">
          <cell r="D17" t="str">
            <v xml:space="preserve">    Total operating revenues</v>
          </cell>
          <cell r="E17">
            <v>12450</v>
          </cell>
          <cell r="G17">
            <v>10642</v>
          </cell>
          <cell r="I17">
            <v>14052</v>
          </cell>
          <cell r="K17">
            <v>18810</v>
          </cell>
          <cell r="M17">
            <v>18588</v>
          </cell>
          <cell r="O17">
            <v>17942</v>
          </cell>
          <cell r="Q17">
            <v>69220</v>
          </cell>
          <cell r="S17">
            <v>150</v>
          </cell>
          <cell r="U17">
            <v>161854</v>
          </cell>
        </row>
        <row r="18">
          <cell r="D18" t="str">
            <v>Purchased gas cost</v>
          </cell>
          <cell r="E18">
            <v>8107</v>
          </cell>
          <cell r="G18">
            <v>7354</v>
          </cell>
          <cell r="I18">
            <v>7498</v>
          </cell>
          <cell r="K18">
            <v>13130</v>
          </cell>
          <cell r="M18">
            <v>13187</v>
          </cell>
          <cell r="O18">
            <v>12145</v>
          </cell>
          <cell r="Q18">
            <v>42654</v>
          </cell>
          <cell r="S18">
            <v>0</v>
          </cell>
          <cell r="U18">
            <v>104075</v>
          </cell>
        </row>
        <row r="19">
          <cell r="D19" t="str">
            <v>Gross profit</v>
          </cell>
          <cell r="E19">
            <v>4343</v>
          </cell>
          <cell r="G19">
            <v>3288</v>
          </cell>
          <cell r="I19">
            <v>6554</v>
          </cell>
          <cell r="K19">
            <v>5680</v>
          </cell>
          <cell r="M19">
            <v>5401</v>
          </cell>
          <cell r="O19">
            <v>5797</v>
          </cell>
          <cell r="Q19">
            <v>26566</v>
          </cell>
          <cell r="S19">
            <v>150</v>
          </cell>
          <cell r="U19">
            <v>57779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1552</v>
          </cell>
          <cell r="G22">
            <v>1264</v>
          </cell>
          <cell r="I22">
            <v>2468</v>
          </cell>
          <cell r="K22">
            <v>2631</v>
          </cell>
          <cell r="M22">
            <v>4079</v>
          </cell>
          <cell r="O22">
            <v>2090</v>
          </cell>
          <cell r="Q22">
            <v>13014</v>
          </cell>
          <cell r="S22">
            <v>0</v>
          </cell>
          <cell r="U22">
            <v>27098</v>
          </cell>
        </row>
        <row r="23">
          <cell r="D23" t="str">
            <v xml:space="preserve">  Provision for bad debts</v>
          </cell>
          <cell r="E23">
            <v>87</v>
          </cell>
          <cell r="G23">
            <v>65</v>
          </cell>
          <cell r="I23">
            <v>101</v>
          </cell>
          <cell r="K23">
            <v>79</v>
          </cell>
          <cell r="M23">
            <v>51</v>
          </cell>
          <cell r="O23">
            <v>74</v>
          </cell>
          <cell r="Q23">
            <v>641</v>
          </cell>
          <cell r="S23">
            <v>0</v>
          </cell>
          <cell r="U23">
            <v>1098</v>
          </cell>
        </row>
        <row r="24">
          <cell r="D24" t="str">
            <v xml:space="preserve">  Depreciation &amp; amortization</v>
          </cell>
          <cell r="E24">
            <v>1117</v>
          </cell>
          <cell r="G24">
            <v>812</v>
          </cell>
          <cell r="I24">
            <v>1801</v>
          </cell>
          <cell r="K24">
            <v>1872</v>
          </cell>
          <cell r="M24">
            <v>925</v>
          </cell>
          <cell r="O24">
            <v>1090</v>
          </cell>
          <cell r="Q24">
            <v>5199</v>
          </cell>
          <cell r="S24">
            <v>0</v>
          </cell>
          <cell r="U24">
            <v>12816</v>
          </cell>
        </row>
        <row r="25">
          <cell r="D25" t="str">
            <v xml:space="preserve">  Taxes, other than income</v>
          </cell>
          <cell r="E25">
            <v>528</v>
          </cell>
          <cell r="G25">
            <v>262</v>
          </cell>
          <cell r="I25">
            <v>787</v>
          </cell>
          <cell r="K25">
            <v>823</v>
          </cell>
          <cell r="M25">
            <v>875</v>
          </cell>
          <cell r="O25">
            <v>1034</v>
          </cell>
          <cell r="Q25">
            <v>9936</v>
          </cell>
          <cell r="S25">
            <v>0</v>
          </cell>
          <cell r="U25">
            <v>14245</v>
          </cell>
        </row>
        <row r="26">
          <cell r="D26" t="str">
            <v xml:space="preserve">    Total operating expenses</v>
          </cell>
          <cell r="E26">
            <v>3284</v>
          </cell>
          <cell r="G26">
            <v>2403</v>
          </cell>
          <cell r="I26">
            <v>5157</v>
          </cell>
          <cell r="K26">
            <v>5405</v>
          </cell>
          <cell r="M26">
            <v>5930</v>
          </cell>
          <cell r="O26">
            <v>4288</v>
          </cell>
          <cell r="Q26">
            <v>28790</v>
          </cell>
          <cell r="S26">
            <v>0</v>
          </cell>
          <cell r="U26">
            <v>55257</v>
          </cell>
        </row>
        <row r="28">
          <cell r="D28" t="str">
            <v>Operating income</v>
          </cell>
          <cell r="E28">
            <v>1059</v>
          </cell>
          <cell r="G28">
            <v>885</v>
          </cell>
          <cell r="I28">
            <v>1397</v>
          </cell>
          <cell r="K28">
            <v>275</v>
          </cell>
          <cell r="M28">
            <v>-529</v>
          </cell>
          <cell r="O28">
            <v>1509</v>
          </cell>
          <cell r="Q28">
            <v>-2224</v>
          </cell>
          <cell r="S28">
            <v>150</v>
          </cell>
          <cell r="U28">
            <v>2522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-724</v>
          </cell>
          <cell r="G31">
            <v>-506</v>
          </cell>
          <cell r="I31">
            <v>-1470</v>
          </cell>
          <cell r="K31">
            <v>-1151</v>
          </cell>
          <cell r="M31">
            <v>-1064</v>
          </cell>
          <cell r="O31">
            <v>-749</v>
          </cell>
          <cell r="Q31">
            <v>-4085</v>
          </cell>
          <cell r="S31">
            <v>0</v>
          </cell>
          <cell r="U31">
            <v>-9749</v>
          </cell>
        </row>
        <row r="32">
          <cell r="D32" t="str">
            <v xml:space="preserve">  Miscellaneous income, net</v>
          </cell>
          <cell r="E32">
            <v>41</v>
          </cell>
          <cell r="G32">
            <v>53</v>
          </cell>
          <cell r="I32">
            <v>123</v>
          </cell>
          <cell r="K32">
            <v>131</v>
          </cell>
          <cell r="M32">
            <v>96</v>
          </cell>
          <cell r="O32">
            <v>68</v>
          </cell>
          <cell r="Q32">
            <v>408</v>
          </cell>
          <cell r="S32">
            <v>0</v>
          </cell>
          <cell r="U32">
            <v>920</v>
          </cell>
        </row>
        <row r="33">
          <cell r="D33" t="str">
            <v xml:space="preserve">    Total other income (expense)</v>
          </cell>
          <cell r="E33">
            <v>-683</v>
          </cell>
          <cell r="G33">
            <v>-453</v>
          </cell>
          <cell r="I33">
            <v>-1347</v>
          </cell>
          <cell r="K33">
            <v>-1020</v>
          </cell>
          <cell r="M33">
            <v>-968</v>
          </cell>
          <cell r="O33">
            <v>-681</v>
          </cell>
          <cell r="Q33">
            <v>-3677</v>
          </cell>
          <cell r="S33">
            <v>0</v>
          </cell>
          <cell r="U33">
            <v>-8829</v>
          </cell>
        </row>
        <row r="35">
          <cell r="D35" t="str">
            <v>Income before income taxes</v>
          </cell>
          <cell r="E35">
            <v>376</v>
          </cell>
          <cell r="G35">
            <v>432</v>
          </cell>
          <cell r="I35">
            <v>50</v>
          </cell>
          <cell r="K35">
            <v>-745</v>
          </cell>
          <cell r="M35">
            <v>-1497</v>
          </cell>
          <cell r="O35">
            <v>828</v>
          </cell>
          <cell r="Q35">
            <v>-5901</v>
          </cell>
          <cell r="S35">
            <v>150</v>
          </cell>
          <cell r="U35">
            <v>-6307</v>
          </cell>
        </row>
        <row r="36">
          <cell r="D36" t="str">
            <v xml:space="preserve">  Provision for income taxes</v>
          </cell>
          <cell r="E36">
            <v>139.13199999999961</v>
          </cell>
          <cell r="G36">
            <v>163.26149999999961</v>
          </cell>
          <cell r="I36">
            <v>19.029599999999846</v>
          </cell>
          <cell r="K36">
            <v>-277.50400000000081</v>
          </cell>
          <cell r="M36">
            <v>-603.03580000000056</v>
          </cell>
          <cell r="O36">
            <v>289.54719999999998</v>
          </cell>
          <cell r="Q36">
            <v>-2063.3090000000011</v>
          </cell>
          <cell r="S36">
            <v>24</v>
          </cell>
          <cell r="U36">
            <v>-2308.8785000000034</v>
          </cell>
        </row>
        <row r="37">
          <cell r="D37" t="str">
            <v xml:space="preserve">  Net income</v>
          </cell>
          <cell r="E37">
            <v>236.86800000000039</v>
          </cell>
          <cell r="G37">
            <v>268.73850000000039</v>
          </cell>
          <cell r="I37">
            <v>30.970400000000154</v>
          </cell>
          <cell r="K37">
            <v>-467.49599999999919</v>
          </cell>
          <cell r="M37">
            <v>-893.96419999999944</v>
          </cell>
          <cell r="O37">
            <v>538.45280000000002</v>
          </cell>
          <cell r="Q37">
            <v>-3837.6909999999989</v>
          </cell>
          <cell r="S37">
            <v>126</v>
          </cell>
          <cell r="U37">
            <v>-3998.1214999999966</v>
          </cell>
        </row>
        <row r="39">
          <cell r="D39" t="str">
            <v xml:space="preserve">  Budget</v>
          </cell>
          <cell r="E39">
            <v>-308</v>
          </cell>
          <cell r="G39">
            <v>41</v>
          </cell>
          <cell r="I39">
            <v>-261</v>
          </cell>
          <cell r="K39">
            <v>-491</v>
          </cell>
          <cell r="M39">
            <v>-1261</v>
          </cell>
          <cell r="O39">
            <v>176</v>
          </cell>
          <cell r="Q39">
            <v>-3458</v>
          </cell>
          <cell r="S39">
            <v>-1</v>
          </cell>
          <cell r="U39">
            <v>-5563</v>
          </cell>
        </row>
      </sheetData>
      <sheetData sheetId="3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198727</v>
          </cell>
          <cell r="G14">
            <v>164260</v>
          </cell>
          <cell r="I14">
            <v>207470</v>
          </cell>
          <cell r="K14">
            <v>310276</v>
          </cell>
          <cell r="M14">
            <v>278575</v>
          </cell>
          <cell r="O14">
            <v>245697</v>
          </cell>
          <cell r="Q14">
            <v>1036763</v>
          </cell>
          <cell r="S14">
            <v>0</v>
          </cell>
          <cell r="U14">
            <v>2441768</v>
          </cell>
        </row>
        <row r="15">
          <cell r="D15" t="str">
            <v xml:space="preserve">  Transportation</v>
          </cell>
          <cell r="E15">
            <v>4278</v>
          </cell>
          <cell r="G15">
            <v>6708</v>
          </cell>
          <cell r="I15">
            <v>812</v>
          </cell>
          <cell r="K15">
            <v>9905</v>
          </cell>
          <cell r="M15">
            <v>777</v>
          </cell>
          <cell r="O15">
            <v>1037</v>
          </cell>
          <cell r="Q15">
            <v>19999</v>
          </cell>
          <cell r="S15">
            <v>0</v>
          </cell>
          <cell r="U15">
            <v>43516</v>
          </cell>
        </row>
        <row r="16">
          <cell r="D16" t="str">
            <v xml:space="preserve">  Other revenue</v>
          </cell>
          <cell r="E16">
            <v>923</v>
          </cell>
          <cell r="G16">
            <v>1834</v>
          </cell>
          <cell r="I16">
            <v>2939</v>
          </cell>
          <cell r="K16">
            <v>2194</v>
          </cell>
          <cell r="M16">
            <v>2325</v>
          </cell>
          <cell r="O16">
            <v>2805</v>
          </cell>
          <cell r="Q16">
            <v>14938</v>
          </cell>
          <cell r="S16">
            <v>150</v>
          </cell>
          <cell r="U16">
            <v>28108</v>
          </cell>
        </row>
        <row r="17">
          <cell r="D17" t="str">
            <v xml:space="preserve">    Total operating revenues</v>
          </cell>
          <cell r="E17">
            <v>203928</v>
          </cell>
          <cell r="G17">
            <v>172802</v>
          </cell>
          <cell r="I17">
            <v>211221</v>
          </cell>
          <cell r="K17">
            <v>322375</v>
          </cell>
          <cell r="M17">
            <v>281677</v>
          </cell>
          <cell r="O17">
            <v>249539</v>
          </cell>
          <cell r="Q17">
            <v>1071700</v>
          </cell>
          <cell r="S17">
            <v>150</v>
          </cell>
          <cell r="U17">
            <v>2513392</v>
          </cell>
        </row>
        <row r="18">
          <cell r="D18" t="str">
            <v>Purchased gas cost</v>
          </cell>
          <cell r="E18">
            <v>147142</v>
          </cell>
          <cell r="G18">
            <v>132412</v>
          </cell>
          <cell r="I18">
            <v>138739</v>
          </cell>
          <cell r="K18">
            <v>233650</v>
          </cell>
          <cell r="M18">
            <v>206371</v>
          </cell>
          <cell r="O18">
            <v>179479</v>
          </cell>
          <cell r="Q18">
            <v>773570</v>
          </cell>
          <cell r="S18">
            <v>0</v>
          </cell>
          <cell r="U18">
            <v>1811363</v>
          </cell>
        </row>
        <row r="19">
          <cell r="D19" t="str">
            <v>Gross profit</v>
          </cell>
          <cell r="E19">
            <v>56786</v>
          </cell>
          <cell r="G19">
            <v>40390</v>
          </cell>
          <cell r="I19">
            <v>72482</v>
          </cell>
          <cell r="K19">
            <v>88725</v>
          </cell>
          <cell r="M19">
            <v>75306</v>
          </cell>
          <cell r="O19">
            <v>70060</v>
          </cell>
          <cell r="Q19">
            <v>298130</v>
          </cell>
          <cell r="S19">
            <v>150</v>
          </cell>
          <cell r="U19">
            <v>702029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16566</v>
          </cell>
          <cell r="G22">
            <v>11934</v>
          </cell>
          <cell r="I22">
            <v>24163</v>
          </cell>
          <cell r="K22">
            <v>26455</v>
          </cell>
          <cell r="M22">
            <v>31498</v>
          </cell>
          <cell r="O22">
            <v>20240</v>
          </cell>
          <cell r="Q22">
            <v>94188</v>
          </cell>
          <cell r="S22">
            <v>-1149</v>
          </cell>
          <cell r="U22">
            <v>223895</v>
          </cell>
        </row>
        <row r="23">
          <cell r="D23" t="str">
            <v xml:space="preserve">  Provision for bad debts</v>
          </cell>
          <cell r="E23">
            <v>166</v>
          </cell>
          <cell r="G23">
            <v>95</v>
          </cell>
          <cell r="I23">
            <v>1385</v>
          </cell>
          <cell r="K23">
            <v>166</v>
          </cell>
          <cell r="M23">
            <v>1459</v>
          </cell>
          <cell r="O23">
            <v>359</v>
          </cell>
          <cell r="Q23">
            <v>8623</v>
          </cell>
          <cell r="S23">
            <v>0</v>
          </cell>
          <cell r="U23">
            <v>12253</v>
          </cell>
        </row>
        <row r="24">
          <cell r="D24" t="str">
            <v xml:space="preserve">  Depreciation &amp; amortization</v>
          </cell>
          <cell r="E24">
            <v>9161</v>
          </cell>
          <cell r="G24">
            <v>7736</v>
          </cell>
          <cell r="I24">
            <v>14583</v>
          </cell>
          <cell r="K24">
            <v>15595</v>
          </cell>
          <cell r="M24">
            <v>7000</v>
          </cell>
          <cell r="O24">
            <v>8686</v>
          </cell>
          <cell r="Q24">
            <v>43239</v>
          </cell>
          <cell r="S24">
            <v>0</v>
          </cell>
          <cell r="U24">
            <v>106000</v>
          </cell>
        </row>
        <row r="25">
          <cell r="D25" t="str">
            <v xml:space="preserve">  Taxes, other than income</v>
          </cell>
          <cell r="E25">
            <v>3359</v>
          </cell>
          <cell r="G25">
            <v>2188</v>
          </cell>
          <cell r="I25">
            <v>6400</v>
          </cell>
          <cell r="K25">
            <v>8696</v>
          </cell>
          <cell r="M25">
            <v>8978</v>
          </cell>
          <cell r="O25">
            <v>15595</v>
          </cell>
          <cell r="Q25">
            <v>74909</v>
          </cell>
          <cell r="S25">
            <v>0</v>
          </cell>
          <cell r="U25">
            <v>120125</v>
          </cell>
        </row>
        <row r="26">
          <cell r="D26" t="str">
            <v xml:space="preserve">    Total operating expenses</v>
          </cell>
          <cell r="E26">
            <v>29252</v>
          </cell>
          <cell r="G26">
            <v>21953</v>
          </cell>
          <cell r="I26">
            <v>46531</v>
          </cell>
          <cell r="K26">
            <v>50912</v>
          </cell>
          <cell r="M26">
            <v>48935</v>
          </cell>
          <cell r="O26">
            <v>44880</v>
          </cell>
          <cell r="Q26">
            <v>220959</v>
          </cell>
          <cell r="S26">
            <v>-1149</v>
          </cell>
          <cell r="U26">
            <v>462273</v>
          </cell>
        </row>
        <row r="28">
          <cell r="D28" t="str">
            <v>Operating income</v>
          </cell>
          <cell r="E28">
            <v>27534</v>
          </cell>
          <cell r="G28">
            <v>18437</v>
          </cell>
          <cell r="I28">
            <v>25951</v>
          </cell>
          <cell r="K28">
            <v>37813</v>
          </cell>
          <cell r="M28">
            <v>26371</v>
          </cell>
          <cell r="O28">
            <v>25180</v>
          </cell>
          <cell r="Q28">
            <v>77171</v>
          </cell>
          <cell r="S28">
            <v>1299</v>
          </cell>
          <cell r="U28">
            <v>239756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-5427</v>
          </cell>
          <cell r="G31">
            <v>-3804</v>
          </cell>
          <cell r="I31">
            <v>-11020</v>
          </cell>
          <cell r="K31">
            <v>-8963</v>
          </cell>
          <cell r="M31">
            <v>-8030</v>
          </cell>
          <cell r="O31">
            <v>-5612</v>
          </cell>
          <cell r="Q31">
            <v>-31491</v>
          </cell>
          <cell r="S31">
            <v>0</v>
          </cell>
          <cell r="U31">
            <v>-74347</v>
          </cell>
        </row>
        <row r="32">
          <cell r="D32" t="str">
            <v xml:space="preserve">  Miscellaneous income, net</v>
          </cell>
          <cell r="E32">
            <v>-15</v>
          </cell>
          <cell r="G32">
            <v>564</v>
          </cell>
          <cell r="I32">
            <v>248</v>
          </cell>
          <cell r="K32">
            <v>1430</v>
          </cell>
          <cell r="M32">
            <v>513</v>
          </cell>
          <cell r="O32">
            <v>168</v>
          </cell>
          <cell r="Q32">
            <v>1661</v>
          </cell>
          <cell r="S32">
            <v>15</v>
          </cell>
          <cell r="U32">
            <v>4584</v>
          </cell>
        </row>
        <row r="33">
          <cell r="D33" t="str">
            <v xml:space="preserve">    Total other income (expense)</v>
          </cell>
          <cell r="E33">
            <v>-5442</v>
          </cell>
          <cell r="G33">
            <v>-3240</v>
          </cell>
          <cell r="I33">
            <v>-10772</v>
          </cell>
          <cell r="K33">
            <v>-7533</v>
          </cell>
          <cell r="M33">
            <v>-7517</v>
          </cell>
          <cell r="O33">
            <v>-5444</v>
          </cell>
          <cell r="Q33">
            <v>-29830</v>
          </cell>
          <cell r="S33">
            <v>15</v>
          </cell>
          <cell r="U33">
            <v>-69763</v>
          </cell>
        </row>
        <row r="35">
          <cell r="D35" t="str">
            <v xml:space="preserve"> Income before income taxes</v>
          </cell>
          <cell r="E35">
            <v>22092</v>
          </cell>
          <cell r="G35">
            <v>15197</v>
          </cell>
          <cell r="I35">
            <v>15179</v>
          </cell>
          <cell r="K35">
            <v>30280</v>
          </cell>
          <cell r="M35">
            <v>18854</v>
          </cell>
          <cell r="O35">
            <v>19736</v>
          </cell>
          <cell r="Q35">
            <v>47341</v>
          </cell>
          <cell r="S35">
            <v>1314</v>
          </cell>
          <cell r="U35">
            <v>169993</v>
          </cell>
        </row>
        <row r="36">
          <cell r="D36" t="str">
            <v xml:space="preserve">  Provision for income taxes</v>
          </cell>
          <cell r="E36">
            <v>8195.1319999999996</v>
          </cell>
          <cell r="G36">
            <v>5767.2614999999996</v>
          </cell>
          <cell r="I36">
            <v>6108.0295999999998</v>
          </cell>
          <cell r="K36">
            <v>11301.495999999999</v>
          </cell>
          <cell r="M36">
            <v>7584.9641999999994</v>
          </cell>
          <cell r="O36">
            <v>6911.5472</v>
          </cell>
          <cell r="Q36">
            <v>16623.690999999999</v>
          </cell>
          <cell r="S36">
            <v>454.18</v>
          </cell>
          <cell r="U36">
            <v>62946.301500000001</v>
          </cell>
        </row>
        <row r="37">
          <cell r="D37" t="str">
            <v xml:space="preserve">  Net income</v>
          </cell>
          <cell r="E37">
            <v>13896.868</v>
          </cell>
          <cell r="G37">
            <v>9429.7384999999995</v>
          </cell>
          <cell r="I37">
            <v>9070.9704000000002</v>
          </cell>
          <cell r="K37">
            <v>18978.504000000001</v>
          </cell>
          <cell r="M37">
            <v>11269.035800000001</v>
          </cell>
          <cell r="O37">
            <v>12824.452799999999</v>
          </cell>
          <cell r="Q37">
            <v>30717.309000000001</v>
          </cell>
          <cell r="S37">
            <v>859.81999999999994</v>
          </cell>
          <cell r="U37">
            <v>107046.6985</v>
          </cell>
        </row>
        <row r="39">
          <cell r="D39" t="str">
            <v xml:space="preserve">  Budget</v>
          </cell>
          <cell r="E39">
            <v>11642</v>
          </cell>
          <cell r="G39">
            <v>8996</v>
          </cell>
          <cell r="I39">
            <v>13500</v>
          </cell>
          <cell r="K39">
            <v>21791</v>
          </cell>
          <cell r="M39">
            <v>11969</v>
          </cell>
          <cell r="O39">
            <v>10342</v>
          </cell>
          <cell r="Q39">
            <v>44286</v>
          </cell>
          <cell r="S39">
            <v>-3</v>
          </cell>
          <cell r="U39">
            <v>122523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A4" t="str">
            <v>Total PP&amp;E</v>
          </cell>
          <cell r="B4">
            <v>349666073.06999999</v>
          </cell>
          <cell r="C4">
            <v>276796353.46999997</v>
          </cell>
          <cell r="D4">
            <v>514868874.06999999</v>
          </cell>
          <cell r="E4">
            <v>621720015.68999994</v>
          </cell>
          <cell r="F4">
            <v>319305639.18000001</v>
          </cell>
          <cell r="G4">
            <v>374572046.81</v>
          </cell>
          <cell r="H4">
            <v>1759786640.3200026</v>
          </cell>
        </row>
        <row r="5">
          <cell r="A5" t="str">
            <v>Net Prop, Plant and Equip</v>
          </cell>
          <cell r="B5">
            <v>224603429.99000001</v>
          </cell>
          <cell r="C5">
            <v>157046557.76999995</v>
          </cell>
          <cell r="D5">
            <v>309776245.83000004</v>
          </cell>
          <cell r="E5">
            <v>371206358.96999997</v>
          </cell>
          <cell r="F5">
            <v>178718240.53000003</v>
          </cell>
          <cell r="G5">
            <v>249870933.00999999</v>
          </cell>
          <cell r="H5">
            <v>976646034.81000185</v>
          </cell>
        </row>
        <row r="6">
          <cell r="A6" t="str">
            <v>Construction Work in Progress</v>
          </cell>
          <cell r="B6">
            <v>3383858.32</v>
          </cell>
          <cell r="C6">
            <v>2156376.7799999998</v>
          </cell>
          <cell r="D6">
            <v>8385712.7699999996</v>
          </cell>
          <cell r="E6">
            <v>17097785.5</v>
          </cell>
          <cell r="F6">
            <v>5670170.9800000004</v>
          </cell>
          <cell r="G6">
            <v>5245681.17</v>
          </cell>
          <cell r="H6">
            <v>26471327.999999974</v>
          </cell>
        </row>
        <row r="7">
          <cell r="A7" t="str">
            <v>Deferred Gas Costs</v>
          </cell>
          <cell r="B7">
            <v>-4331405.5</v>
          </cell>
          <cell r="C7">
            <v>4106908.25</v>
          </cell>
          <cell r="D7">
            <v>-16970906.09</v>
          </cell>
          <cell r="E7">
            <v>-2048780.84</v>
          </cell>
          <cell r="F7">
            <v>2883791.44</v>
          </cell>
          <cell r="G7">
            <v>7804474.6200000001</v>
          </cell>
          <cell r="H7">
            <v>-21926224.690000001</v>
          </cell>
        </row>
        <row r="8">
          <cell r="A8" t="str">
            <v>Accts Rec, Less Allow for Doubtful Accts</v>
          </cell>
          <cell r="B8">
            <v>21706002.860000007</v>
          </cell>
          <cell r="C8">
            <v>13131431.359999999</v>
          </cell>
          <cell r="D8">
            <v>18089141.780000001</v>
          </cell>
          <cell r="E8">
            <v>22656069.399999995</v>
          </cell>
          <cell r="F8">
            <v>25079514.030000035</v>
          </cell>
          <cell r="G8">
            <v>22803539.339999996</v>
          </cell>
          <cell r="H8">
            <v>52723659.579999924</v>
          </cell>
        </row>
        <row r="9">
          <cell r="A9" t="str">
            <v>Inventories</v>
          </cell>
          <cell r="B9">
            <v>99789.119999999995</v>
          </cell>
          <cell r="C9">
            <v>136060.91</v>
          </cell>
          <cell r="D9">
            <v>134922.16</v>
          </cell>
          <cell r="E9">
            <v>452227.84000000003</v>
          </cell>
          <cell r="F9">
            <v>967701.41</v>
          </cell>
          <cell r="G9">
            <v>252419.47</v>
          </cell>
          <cell r="H9">
            <v>2657888.54</v>
          </cell>
        </row>
        <row r="10">
          <cell r="A10" t="str">
            <v>Gas Stored Underground</v>
          </cell>
          <cell r="B10">
            <v>6022284.25</v>
          </cell>
          <cell r="C10">
            <v>16966930.960000001</v>
          </cell>
          <cell r="D10">
            <v>10772144.09</v>
          </cell>
          <cell r="E10">
            <v>21265803.350000001</v>
          </cell>
          <cell r="F10">
            <v>13307315</v>
          </cell>
          <cell r="G10">
            <v>906538.98</v>
          </cell>
          <cell r="H10">
            <v>133644225.89</v>
          </cell>
        </row>
        <row r="11">
          <cell r="A11" t="str">
            <v>Customers' Deposits</v>
          </cell>
          <cell r="B11">
            <v>7397335.3000000007</v>
          </cell>
          <cell r="C11">
            <v>3942224.2500000075</v>
          </cell>
          <cell r="D11">
            <v>9212622.3799999934</v>
          </cell>
          <cell r="E11">
            <v>11833963.690000001</v>
          </cell>
          <cell r="F11">
            <v>11779204.219999999</v>
          </cell>
          <cell r="G11">
            <v>5918556.5399999972</v>
          </cell>
          <cell r="H11">
            <v>20497674.549999986</v>
          </cell>
        </row>
      </sheetData>
      <sheetData sheetId="46"/>
      <sheetData sheetId="47">
        <row r="9">
          <cell r="C9" t="str">
            <v>Utility Sales Customers - Regulated (1)</v>
          </cell>
          <cell r="G9" t="str">
            <v>updated formulaes</v>
          </cell>
          <cell r="M9" t="str">
            <v>updated formulaes</v>
          </cell>
        </row>
        <row r="10">
          <cell r="C10" t="str">
            <v xml:space="preserve">  Residential</v>
          </cell>
          <cell r="E10">
            <v>2824008</v>
          </cell>
          <cell r="G10">
            <v>2859000</v>
          </cell>
          <cell r="I10">
            <v>335300</v>
          </cell>
          <cell r="K10">
            <v>2776288.5</v>
          </cell>
          <cell r="M10">
            <v>2865661.625</v>
          </cell>
          <cell r="R10">
            <v>0</v>
          </cell>
          <cell r="T10">
            <v>0</v>
          </cell>
        </row>
        <row r="11">
          <cell r="C11" t="str">
            <v xml:space="preserve">  Commercial</v>
          </cell>
          <cell r="E11">
            <v>265121</v>
          </cell>
          <cell r="G11">
            <v>266133</v>
          </cell>
          <cell r="I11">
            <v>20996</v>
          </cell>
          <cell r="K11">
            <v>262285.25</v>
          </cell>
          <cell r="M11">
            <v>266984.25</v>
          </cell>
          <cell r="R11">
            <v>0</v>
          </cell>
          <cell r="T11">
            <v>0</v>
          </cell>
        </row>
        <row r="12">
          <cell r="C12" t="str">
            <v xml:space="preserve">  Industrial</v>
          </cell>
          <cell r="E12">
            <v>2736</v>
          </cell>
          <cell r="G12">
            <v>2962</v>
          </cell>
          <cell r="I12">
            <v>1612</v>
          </cell>
          <cell r="K12">
            <v>2739</v>
          </cell>
          <cell r="M12">
            <v>2960.625</v>
          </cell>
          <cell r="R12">
            <v>0</v>
          </cell>
          <cell r="T12">
            <v>0</v>
          </cell>
        </row>
        <row r="13">
          <cell r="C13" t="str">
            <v xml:space="preserve">  Public Authorities</v>
          </cell>
          <cell r="E13">
            <v>9178</v>
          </cell>
          <cell r="G13">
            <v>8764</v>
          </cell>
          <cell r="I13">
            <v>945</v>
          </cell>
          <cell r="K13">
            <v>8915.125</v>
          </cell>
          <cell r="M13">
            <v>8884.5</v>
          </cell>
          <cell r="R13">
            <v>0</v>
          </cell>
          <cell r="T13">
            <v>0</v>
          </cell>
        </row>
        <row r="14">
          <cell r="C14" t="str">
            <v xml:space="preserve">  Agricultural</v>
          </cell>
          <cell r="E14">
            <v>4127</v>
          </cell>
          <cell r="G14">
            <v>4961</v>
          </cell>
          <cell r="I14">
            <v>0</v>
          </cell>
          <cell r="K14">
            <v>3923.125</v>
          </cell>
          <cell r="M14">
            <v>4663.875</v>
          </cell>
          <cell r="R14">
            <v>0</v>
          </cell>
          <cell r="T14">
            <v>0</v>
          </cell>
        </row>
        <row r="15">
          <cell r="C15" t="str">
            <v xml:space="preserve">          Total Regulated Sales Customers</v>
          </cell>
          <cell r="E15">
            <v>3105170</v>
          </cell>
          <cell r="G15">
            <v>3141820</v>
          </cell>
          <cell r="I15">
            <v>358853</v>
          </cell>
          <cell r="K15">
            <v>3054151</v>
          </cell>
          <cell r="M15">
            <v>3149154.875</v>
          </cell>
          <cell r="R15">
            <v>0</v>
          </cell>
          <cell r="T15">
            <v>0</v>
          </cell>
        </row>
        <row r="17">
          <cell r="C17" t="str">
            <v>Utility Gas Volumes Sold - Regulated (mcf as metered)</v>
          </cell>
        </row>
        <row r="18">
          <cell r="C18" t="str">
            <v xml:space="preserve">  Residential</v>
          </cell>
          <cell r="E18">
            <v>8078762</v>
          </cell>
          <cell r="G18">
            <v>8068576</v>
          </cell>
          <cell r="I18">
            <v>15887570</v>
          </cell>
          <cell r="K18">
            <v>144192815</v>
          </cell>
          <cell r="M18">
            <v>168855365</v>
          </cell>
          <cell r="R18">
            <v>9392529</v>
          </cell>
          <cell r="T18">
            <v>8544580</v>
          </cell>
        </row>
        <row r="19">
          <cell r="C19" t="str">
            <v xml:space="preserve">  Commercial</v>
          </cell>
          <cell r="E19">
            <v>5643013</v>
          </cell>
          <cell r="G19">
            <v>6101441</v>
          </cell>
          <cell r="I19">
            <v>15887570</v>
          </cell>
          <cell r="K19">
            <v>75322837</v>
          </cell>
          <cell r="M19">
            <v>84485551</v>
          </cell>
          <cell r="R19">
            <v>6088072</v>
          </cell>
          <cell r="T19">
            <v>6027080</v>
          </cell>
        </row>
        <row r="20">
          <cell r="C20" t="str">
            <v xml:space="preserve">  Industrial</v>
          </cell>
          <cell r="E20">
            <v>1850165</v>
          </cell>
          <cell r="G20">
            <v>2226034</v>
          </cell>
          <cell r="I20">
            <v>15887570</v>
          </cell>
          <cell r="K20">
            <v>21994291</v>
          </cell>
          <cell r="M20">
            <v>22077632</v>
          </cell>
          <cell r="R20">
            <v>4566041</v>
          </cell>
          <cell r="T20">
            <v>5250672</v>
          </cell>
        </row>
        <row r="21">
          <cell r="C21" t="str">
            <v xml:space="preserve">  Public Authorities</v>
          </cell>
          <cell r="E21">
            <v>563389</v>
          </cell>
          <cell r="G21">
            <v>450539</v>
          </cell>
          <cell r="I21">
            <v>15887570</v>
          </cell>
          <cell r="K21">
            <v>8034511</v>
          </cell>
          <cell r="M21">
            <v>7805659</v>
          </cell>
          <cell r="R21">
            <v>1228905</v>
          </cell>
          <cell r="T21">
            <v>898397</v>
          </cell>
        </row>
        <row r="22">
          <cell r="C22" t="str">
            <v xml:space="preserve">  Agricultural</v>
          </cell>
          <cell r="E22">
            <v>379777</v>
          </cell>
          <cell r="G22">
            <v>653655</v>
          </cell>
          <cell r="I22">
            <v>15887570</v>
          </cell>
          <cell r="K22">
            <v>541055</v>
          </cell>
          <cell r="M22">
            <v>1856188</v>
          </cell>
          <cell r="R22">
            <v>2335411</v>
          </cell>
          <cell r="T22">
            <v>6042433</v>
          </cell>
        </row>
        <row r="23">
          <cell r="C23" t="str">
            <v xml:space="preserve">  Unbilled</v>
          </cell>
          <cell r="E23">
            <v>-2200529</v>
          </cell>
          <cell r="G23">
            <v>-2437707</v>
          </cell>
          <cell r="I23">
            <v>15887570</v>
          </cell>
          <cell r="K23">
            <v>1280000</v>
          </cell>
          <cell r="M23">
            <v>140299</v>
          </cell>
          <cell r="R23">
            <v>-1607878</v>
          </cell>
          <cell r="T23">
            <v>-1552803</v>
          </cell>
        </row>
        <row r="24">
          <cell r="C24" t="str">
            <v xml:space="preserve">         Total Regulated Gas Volumes</v>
          </cell>
          <cell r="E24">
            <v>14314577</v>
          </cell>
          <cell r="G24">
            <v>15062538</v>
          </cell>
          <cell r="I24">
            <v>95325420</v>
          </cell>
          <cell r="K24">
            <v>251365509</v>
          </cell>
          <cell r="M24">
            <v>285220694</v>
          </cell>
          <cell r="R24">
            <v>22003080</v>
          </cell>
          <cell r="T24">
            <v>25210359</v>
          </cell>
        </row>
        <row r="52">
          <cell r="C52" t="str">
            <v>Utility Sales Customers - Regulated (1)</v>
          </cell>
        </row>
        <row r="53">
          <cell r="C53" t="str">
            <v xml:space="preserve">  Residential</v>
          </cell>
          <cell r="E53">
            <v>0</v>
          </cell>
          <cell r="G53">
            <v>0</v>
          </cell>
          <cell r="I53">
            <v>72395</v>
          </cell>
          <cell r="K53">
            <v>0</v>
          </cell>
          <cell r="M53">
            <v>0</v>
          </cell>
        </row>
        <row r="54">
          <cell r="C54" t="str">
            <v xml:space="preserve">  Commercial</v>
          </cell>
          <cell r="E54">
            <v>0</v>
          </cell>
          <cell r="G54">
            <v>0</v>
          </cell>
          <cell r="I54">
            <v>5286</v>
          </cell>
          <cell r="K54">
            <v>0</v>
          </cell>
          <cell r="M54">
            <v>0</v>
          </cell>
        </row>
        <row r="55">
          <cell r="C55" t="str">
            <v xml:space="preserve">  Industrial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</row>
        <row r="56">
          <cell r="C56" t="str">
            <v xml:space="preserve">  Public Authorities</v>
          </cell>
          <cell r="E56">
            <v>0</v>
          </cell>
          <cell r="G56">
            <v>0</v>
          </cell>
          <cell r="I56">
            <v>945</v>
          </cell>
          <cell r="K56">
            <v>0</v>
          </cell>
          <cell r="M56">
            <v>0</v>
          </cell>
        </row>
        <row r="57">
          <cell r="C57" t="str">
            <v xml:space="preserve">  Agricultural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</row>
        <row r="58">
          <cell r="C58" t="str">
            <v xml:space="preserve">          Total Regulated Sales Customers</v>
          </cell>
          <cell r="E58">
            <v>0</v>
          </cell>
          <cell r="G58">
            <v>0</v>
          </cell>
          <cell r="I58">
            <v>78626</v>
          </cell>
          <cell r="K58">
            <v>0</v>
          </cell>
          <cell r="M58">
            <v>0</v>
          </cell>
        </row>
        <row r="60">
          <cell r="C60" t="str">
            <v>Utility Gas Volumes Sold - Regulated (mcf as metered)</v>
          </cell>
        </row>
        <row r="61">
          <cell r="C61" t="str">
            <v xml:space="preserve">  Residential</v>
          </cell>
          <cell r="G61">
            <v>0</v>
          </cell>
          <cell r="I61">
            <v>102797</v>
          </cell>
          <cell r="R61">
            <v>206640</v>
          </cell>
          <cell r="T61">
            <v>234766</v>
          </cell>
        </row>
        <row r="62">
          <cell r="C62" t="str">
            <v xml:space="preserve">  Commercial</v>
          </cell>
          <cell r="G62">
            <v>0</v>
          </cell>
          <cell r="I62">
            <v>85885</v>
          </cell>
          <cell r="R62">
            <v>171674</v>
          </cell>
          <cell r="T62">
            <v>243632</v>
          </cell>
        </row>
        <row r="63">
          <cell r="C63" t="str">
            <v xml:space="preserve">  Industrial</v>
          </cell>
          <cell r="G63">
            <v>0</v>
          </cell>
          <cell r="I63">
            <v>0</v>
          </cell>
          <cell r="M63">
            <v>0</v>
          </cell>
          <cell r="R63">
            <v>0</v>
          </cell>
          <cell r="T63">
            <v>0</v>
          </cell>
        </row>
        <row r="64">
          <cell r="C64" t="str">
            <v xml:space="preserve">  Public Authorities</v>
          </cell>
          <cell r="G64">
            <v>0</v>
          </cell>
          <cell r="I64">
            <v>37067</v>
          </cell>
          <cell r="M64">
            <v>0</v>
          </cell>
          <cell r="R64">
            <v>70207</v>
          </cell>
          <cell r="T64">
            <v>0</v>
          </cell>
        </row>
        <row r="65">
          <cell r="C65" t="str">
            <v xml:space="preserve">  Agricultural</v>
          </cell>
          <cell r="G65">
            <v>0</v>
          </cell>
          <cell r="I65">
            <v>0</v>
          </cell>
          <cell r="M65">
            <v>0</v>
          </cell>
          <cell r="R65">
            <v>0</v>
          </cell>
          <cell r="T65">
            <v>0</v>
          </cell>
        </row>
        <row r="66">
          <cell r="C66" t="str">
            <v xml:space="preserve">  Unbilled</v>
          </cell>
          <cell r="G66">
            <v>0</v>
          </cell>
          <cell r="I66">
            <v>16682</v>
          </cell>
          <cell r="M66">
            <v>0</v>
          </cell>
          <cell r="R66">
            <v>-7739</v>
          </cell>
          <cell r="T66">
            <v>-19253</v>
          </cell>
        </row>
        <row r="67">
          <cell r="C67" t="str">
            <v xml:space="preserve">         Total Regulated Gas Volumes</v>
          </cell>
          <cell r="E67">
            <v>0</v>
          </cell>
          <cell r="G67">
            <v>0</v>
          </cell>
          <cell r="I67">
            <v>242431</v>
          </cell>
          <cell r="K67">
            <v>0</v>
          </cell>
          <cell r="M67">
            <v>0</v>
          </cell>
          <cell r="R67">
            <v>440782</v>
          </cell>
          <cell r="T67">
            <v>459145</v>
          </cell>
        </row>
        <row r="95">
          <cell r="C95" t="str">
            <v>Utility Sales Customers - Regulated (1)</v>
          </cell>
          <cell r="G95" t="str">
            <v>updated</v>
          </cell>
          <cell r="M95" t="str">
            <v>updated</v>
          </cell>
        </row>
        <row r="96">
          <cell r="C96" t="str">
            <v xml:space="preserve">  Residential</v>
          </cell>
          <cell r="E96">
            <v>336569</v>
          </cell>
          <cell r="G96">
            <v>338035</v>
          </cell>
          <cell r="I96">
            <v>262905</v>
          </cell>
          <cell r="K96">
            <v>284470.75</v>
          </cell>
          <cell r="M96">
            <v>338600.625</v>
          </cell>
        </row>
        <row r="97">
          <cell r="C97" t="str">
            <v xml:space="preserve">  Commercial</v>
          </cell>
          <cell r="E97">
            <v>21732</v>
          </cell>
          <cell r="G97">
            <v>21871</v>
          </cell>
          <cell r="I97">
            <v>15710</v>
          </cell>
          <cell r="K97">
            <v>17419</v>
          </cell>
          <cell r="M97">
            <v>21884.75</v>
          </cell>
        </row>
        <row r="98">
          <cell r="C98" t="str">
            <v xml:space="preserve">  Industrial</v>
          </cell>
          <cell r="E98">
            <v>0</v>
          </cell>
          <cell r="G98">
            <v>0</v>
          </cell>
          <cell r="I98">
            <v>1612</v>
          </cell>
          <cell r="K98">
            <v>0</v>
          </cell>
          <cell r="M98">
            <v>0</v>
          </cell>
        </row>
        <row r="99">
          <cell r="C99" t="str">
            <v xml:space="preserve">  Public Authorities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</row>
        <row r="100">
          <cell r="C100" t="str">
            <v xml:space="preserve">  Agricultural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</row>
        <row r="101">
          <cell r="C101" t="str">
            <v xml:space="preserve">          Total Regulated Sales Customers</v>
          </cell>
          <cell r="E101">
            <v>358301</v>
          </cell>
          <cell r="G101">
            <v>359906</v>
          </cell>
          <cell r="I101">
            <v>280227</v>
          </cell>
          <cell r="K101">
            <v>301889.75</v>
          </cell>
          <cell r="M101">
            <v>360485.375</v>
          </cell>
        </row>
        <row r="103">
          <cell r="C103" t="str">
            <v>Utility Gas Volumes Sold - Regulated (mcf as metered)</v>
          </cell>
        </row>
        <row r="104">
          <cell r="C104" t="str">
            <v xml:space="preserve">  Residential</v>
          </cell>
          <cell r="E104">
            <v>718243</v>
          </cell>
          <cell r="G104">
            <v>681811</v>
          </cell>
          <cell r="I104">
            <v>424797</v>
          </cell>
          <cell r="K104">
            <v>11427235</v>
          </cell>
          <cell r="M104">
            <v>13719202</v>
          </cell>
          <cell r="R104">
            <v>1591761</v>
          </cell>
          <cell r="T104">
            <v>1507688</v>
          </cell>
        </row>
        <row r="105">
          <cell r="C105" t="str">
            <v xml:space="preserve">  Commercial</v>
          </cell>
          <cell r="E105">
            <v>488905</v>
          </cell>
          <cell r="G105">
            <v>493245</v>
          </cell>
          <cell r="I105">
            <v>281894</v>
          </cell>
          <cell r="K105">
            <v>5109346</v>
          </cell>
          <cell r="M105">
            <v>5976062</v>
          </cell>
          <cell r="R105">
            <v>1067384</v>
          </cell>
          <cell r="T105">
            <v>1041179</v>
          </cell>
        </row>
        <row r="106">
          <cell r="C106" t="str">
            <v xml:space="preserve">  Industrial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R106">
            <v>0</v>
          </cell>
          <cell r="T106">
            <v>0</v>
          </cell>
        </row>
        <row r="107">
          <cell r="C107" t="str">
            <v xml:space="preserve">  Public Authorities</v>
          </cell>
          <cell r="E107">
            <v>14223</v>
          </cell>
          <cell r="G107">
            <v>0</v>
          </cell>
          <cell r="I107">
            <v>0</v>
          </cell>
          <cell r="K107">
            <v>336566</v>
          </cell>
          <cell r="R107">
            <v>0</v>
          </cell>
          <cell r="T107">
            <v>0</v>
          </cell>
        </row>
        <row r="108">
          <cell r="C108" t="str">
            <v xml:space="preserve">  Agricultural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  <cell r="R108">
            <v>0</v>
          </cell>
          <cell r="T108">
            <v>0</v>
          </cell>
        </row>
        <row r="109">
          <cell r="C109" t="str">
            <v xml:space="preserve">  Unbilled</v>
          </cell>
          <cell r="E109">
            <v>-251832</v>
          </cell>
          <cell r="G109">
            <v>-322906</v>
          </cell>
          <cell r="I109">
            <v>83504</v>
          </cell>
          <cell r="K109">
            <v>-7446</v>
          </cell>
          <cell r="M109">
            <v>113116</v>
          </cell>
          <cell r="R109">
            <v>-289457</v>
          </cell>
          <cell r="T109">
            <v>-388632</v>
          </cell>
        </row>
        <row r="110">
          <cell r="C110" t="str">
            <v xml:space="preserve">         Total Regulated Gas Volumes</v>
          </cell>
          <cell r="E110">
            <v>969539</v>
          </cell>
          <cell r="G110">
            <v>852150</v>
          </cell>
          <cell r="I110">
            <v>790195</v>
          </cell>
          <cell r="K110">
            <v>16865701</v>
          </cell>
          <cell r="M110">
            <v>19808380</v>
          </cell>
          <cell r="R110">
            <v>2369688</v>
          </cell>
          <cell r="T110">
            <v>2160235</v>
          </cell>
        </row>
        <row r="138">
          <cell r="C138" t="str">
            <v>Utility Sales Customers - Regulated (1)</v>
          </cell>
          <cell r="G138" t="str">
            <v>updated</v>
          </cell>
          <cell r="M138" t="str">
            <v>updated</v>
          </cell>
        </row>
        <row r="139">
          <cell r="C139" t="str">
            <v xml:space="preserve">  Residential</v>
          </cell>
          <cell r="E139">
            <v>267674</v>
          </cell>
          <cell r="G139">
            <v>269583</v>
          </cell>
          <cell r="K139">
            <v>268240.625</v>
          </cell>
          <cell r="M139">
            <v>271139.75</v>
          </cell>
        </row>
        <row r="140">
          <cell r="C140" t="str">
            <v xml:space="preserve">  Commercial</v>
          </cell>
          <cell r="E140">
            <v>24595</v>
          </cell>
          <cell r="G140">
            <v>25009</v>
          </cell>
          <cell r="K140">
            <v>24760.75</v>
          </cell>
          <cell r="M140">
            <v>23624.5</v>
          </cell>
        </row>
        <row r="141">
          <cell r="C141" t="str">
            <v xml:space="preserve">  Industrial</v>
          </cell>
          <cell r="E141">
            <v>438</v>
          </cell>
          <cell r="G141">
            <v>472</v>
          </cell>
          <cell r="K141">
            <v>456.625</v>
          </cell>
          <cell r="M141">
            <v>488.75</v>
          </cell>
        </row>
        <row r="142">
          <cell r="C142" t="str">
            <v xml:space="preserve">  Public Authorities</v>
          </cell>
          <cell r="E142">
            <v>2261</v>
          </cell>
          <cell r="G142">
            <v>2127</v>
          </cell>
          <cell r="K142">
            <v>2063.125</v>
          </cell>
          <cell r="M142">
            <v>2154.875</v>
          </cell>
        </row>
        <row r="143">
          <cell r="C143" t="str">
            <v xml:space="preserve">  Agricultural</v>
          </cell>
          <cell r="E143">
            <v>3847</v>
          </cell>
          <cell r="G143">
            <v>4646</v>
          </cell>
          <cell r="K143">
            <v>3642.125</v>
          </cell>
          <cell r="M143">
            <v>4311.625</v>
          </cell>
        </row>
        <row r="144">
          <cell r="C144" t="str">
            <v xml:space="preserve">          Total Regulated Sales Customers</v>
          </cell>
          <cell r="E144">
            <v>298815</v>
          </cell>
          <cell r="G144">
            <v>301837</v>
          </cell>
          <cell r="K144">
            <v>299163.25</v>
          </cell>
          <cell r="M144">
            <v>301719.5</v>
          </cell>
        </row>
        <row r="146">
          <cell r="C146" t="str">
            <v>Utility Gas Volumes Sold - Regulated (mcf as metered)</v>
          </cell>
        </row>
        <row r="147">
          <cell r="C147" t="str">
            <v xml:space="preserve">  Residential</v>
          </cell>
          <cell r="E147">
            <v>1051182</v>
          </cell>
          <cell r="G147">
            <v>1003397</v>
          </cell>
          <cell r="K147">
            <v>16853552</v>
          </cell>
          <cell r="M147">
            <v>18918306</v>
          </cell>
          <cell r="R147">
            <v>2072723</v>
          </cell>
          <cell r="T147">
            <v>2094538</v>
          </cell>
        </row>
        <row r="148">
          <cell r="C148" t="str">
            <v xml:space="preserve">  Commercial</v>
          </cell>
          <cell r="E148">
            <v>417070</v>
          </cell>
          <cell r="G148">
            <v>455558</v>
          </cell>
          <cell r="K148">
            <v>6210648</v>
          </cell>
          <cell r="M148">
            <v>6814228</v>
          </cell>
          <cell r="R148">
            <v>941005</v>
          </cell>
          <cell r="T148">
            <v>974125</v>
          </cell>
        </row>
        <row r="149">
          <cell r="C149" t="str">
            <v xml:space="preserve">  Industrial</v>
          </cell>
          <cell r="E149">
            <v>159370</v>
          </cell>
          <cell r="G149">
            <v>430566</v>
          </cell>
          <cell r="K149">
            <v>3360429</v>
          </cell>
          <cell r="M149">
            <v>4386103</v>
          </cell>
          <cell r="R149">
            <v>583732</v>
          </cell>
          <cell r="T149">
            <v>1017170</v>
          </cell>
        </row>
        <row r="150">
          <cell r="C150" t="str">
            <v xml:space="preserve">  Public Authorities</v>
          </cell>
          <cell r="E150">
            <v>121352</v>
          </cell>
          <cell r="G150">
            <v>111783</v>
          </cell>
          <cell r="K150">
            <v>2008085</v>
          </cell>
          <cell r="M150">
            <v>2059835</v>
          </cell>
          <cell r="R150">
            <v>227659</v>
          </cell>
          <cell r="T150">
            <v>183361</v>
          </cell>
        </row>
        <row r="151">
          <cell r="C151" t="str">
            <v xml:space="preserve">  Agricultural</v>
          </cell>
          <cell r="E151">
            <v>353798</v>
          </cell>
          <cell r="G151">
            <v>552114</v>
          </cell>
          <cell r="K151">
            <v>492559</v>
          </cell>
          <cell r="M151">
            <v>1563619</v>
          </cell>
          <cell r="R151">
            <v>2190928</v>
          </cell>
          <cell r="T151">
            <v>5415110</v>
          </cell>
        </row>
        <row r="152">
          <cell r="C152" t="str">
            <v xml:space="preserve">  Unbilled</v>
          </cell>
          <cell r="E152">
            <v>-203993</v>
          </cell>
          <cell r="G152">
            <v>-408231</v>
          </cell>
          <cell r="K152">
            <v>647950</v>
          </cell>
          <cell r="M152">
            <v>68729</v>
          </cell>
          <cell r="R152">
            <v>-200659</v>
          </cell>
          <cell r="T152">
            <v>-414985</v>
          </cell>
        </row>
        <row r="153">
          <cell r="C153" t="str">
            <v xml:space="preserve">         Total Regulated Gas Volumes</v>
          </cell>
          <cell r="E153">
            <v>1898779</v>
          </cell>
          <cell r="G153">
            <v>2145187</v>
          </cell>
          <cell r="K153">
            <v>29573223</v>
          </cell>
          <cell r="M153">
            <v>33810820</v>
          </cell>
          <cell r="R153">
            <v>5815388</v>
          </cell>
          <cell r="T153">
            <v>9269319</v>
          </cell>
        </row>
        <row r="174">
          <cell r="H174" t="str">
            <v>KENTUCKYDIVISION</v>
          </cell>
        </row>
        <row r="175">
          <cell r="H175" t="str">
            <v>CONSOLIDATED OPERATING REVENUE AND STATISTICS</v>
          </cell>
        </row>
        <row r="178">
          <cell r="G178" t="str">
            <v>Current Month</v>
          </cell>
          <cell r="M178" t="str">
            <v>Year to Date</v>
          </cell>
          <cell r="T178" t="str">
            <v>Current Month</v>
          </cell>
        </row>
        <row r="179">
          <cell r="C179" t="str">
            <v>Description</v>
          </cell>
          <cell r="E179" t="str">
            <v>Actual</v>
          </cell>
          <cell r="G179" t="str">
            <v xml:space="preserve">Budget </v>
          </cell>
          <cell r="I179" t="str">
            <v>Prior Year Actual</v>
          </cell>
          <cell r="K179" t="str">
            <v>Actual</v>
          </cell>
          <cell r="M179" t="str">
            <v xml:space="preserve">Budget </v>
          </cell>
          <cell r="R179" t="str">
            <v>Actual</v>
          </cell>
          <cell r="T179" t="str">
            <v xml:space="preserve">Budget </v>
          </cell>
        </row>
        <row r="180">
          <cell r="C180" t="str">
            <v>(a)</v>
          </cell>
          <cell r="E180" t="str">
            <v>(b)</v>
          </cell>
          <cell r="G180" t="str">
            <v>(c)</v>
          </cell>
          <cell r="I180" t="str">
            <v>(d)</v>
          </cell>
          <cell r="K180" t="str">
            <v>(e)</v>
          </cell>
          <cell r="M180" t="str">
            <v>(f)</v>
          </cell>
          <cell r="R180" t="str">
            <v>(b)</v>
          </cell>
          <cell r="T180" t="str">
            <v>(c)</v>
          </cell>
        </row>
        <row r="181">
          <cell r="C181" t="str">
            <v>Utility Sales Customers - Regulated (1)</v>
          </cell>
          <cell r="G181" t="str">
            <v>updated</v>
          </cell>
          <cell r="M181" t="str">
            <v>updated</v>
          </cell>
        </row>
        <row r="182">
          <cell r="C182" t="str">
            <v xml:space="preserve">  Residential</v>
          </cell>
          <cell r="E182">
            <v>155943</v>
          </cell>
          <cell r="G182">
            <v>155793</v>
          </cell>
          <cell r="K182">
            <v>156140</v>
          </cell>
          <cell r="M182">
            <v>157299.75</v>
          </cell>
        </row>
        <row r="183">
          <cell r="C183" t="str">
            <v xml:space="preserve">  Commercial</v>
          </cell>
          <cell r="E183">
            <v>17455</v>
          </cell>
          <cell r="G183">
            <v>17467</v>
          </cell>
          <cell r="K183">
            <v>17617.875</v>
          </cell>
          <cell r="M183">
            <v>17675.375</v>
          </cell>
        </row>
        <row r="184">
          <cell r="C184" t="str">
            <v xml:space="preserve">  Industrial</v>
          </cell>
          <cell r="E184">
            <v>229</v>
          </cell>
          <cell r="G184">
            <v>235</v>
          </cell>
          <cell r="K184">
            <v>240.625</v>
          </cell>
          <cell r="M184">
            <v>235</v>
          </cell>
        </row>
        <row r="185">
          <cell r="C185" t="str">
            <v xml:space="preserve">  Public Authorities</v>
          </cell>
          <cell r="E185">
            <v>1635</v>
          </cell>
          <cell r="G185">
            <v>1660</v>
          </cell>
          <cell r="K185">
            <v>1643</v>
          </cell>
          <cell r="M185">
            <v>1646.25</v>
          </cell>
        </row>
        <row r="186">
          <cell r="C186" t="str">
            <v xml:space="preserve">  Agricultural</v>
          </cell>
          <cell r="E186">
            <v>0</v>
          </cell>
          <cell r="G186">
            <v>0</v>
          </cell>
          <cell r="K186">
            <v>0</v>
          </cell>
          <cell r="M186">
            <v>0</v>
          </cell>
        </row>
        <row r="187">
          <cell r="C187" t="str">
            <v xml:space="preserve">          Total Regulated Sales Customers</v>
          </cell>
          <cell r="E187">
            <v>175262</v>
          </cell>
          <cell r="G187">
            <v>175155</v>
          </cell>
          <cell r="K187">
            <v>175641.5</v>
          </cell>
          <cell r="M187">
            <v>176856.375</v>
          </cell>
        </row>
        <row r="189">
          <cell r="C189" t="str">
            <v>Utility Gas Volumes Sold - Regulated (mcf as metered)</v>
          </cell>
        </row>
        <row r="190">
          <cell r="C190" t="str">
            <v xml:space="preserve">  Residential</v>
          </cell>
          <cell r="E190">
            <v>600648</v>
          </cell>
          <cell r="G190">
            <v>449822</v>
          </cell>
          <cell r="K190">
            <v>9688588</v>
          </cell>
          <cell r="M190">
            <v>10869727</v>
          </cell>
          <cell r="R190">
            <v>1003109</v>
          </cell>
          <cell r="T190">
            <v>816858</v>
          </cell>
        </row>
        <row r="191">
          <cell r="C191" t="str">
            <v xml:space="preserve">  Commercial</v>
          </cell>
          <cell r="E191">
            <v>264982</v>
          </cell>
          <cell r="G191">
            <v>233694</v>
          </cell>
          <cell r="K191">
            <v>4137104</v>
          </cell>
          <cell r="M191">
            <v>4493163</v>
          </cell>
          <cell r="R191">
            <v>557956</v>
          </cell>
          <cell r="T191">
            <v>498712</v>
          </cell>
        </row>
        <row r="192">
          <cell r="C192" t="str">
            <v xml:space="preserve">  Industrial</v>
          </cell>
          <cell r="E192">
            <v>127017</v>
          </cell>
          <cell r="G192">
            <v>60000</v>
          </cell>
          <cell r="K192">
            <v>1518253</v>
          </cell>
          <cell r="M192">
            <v>1220000</v>
          </cell>
          <cell r="R192">
            <v>281117</v>
          </cell>
          <cell r="T192">
            <v>220000</v>
          </cell>
        </row>
        <row r="193">
          <cell r="C193" t="str">
            <v xml:space="preserve">  Public Authorities</v>
          </cell>
          <cell r="E193">
            <v>73089</v>
          </cell>
          <cell r="G193">
            <v>64185</v>
          </cell>
          <cell r="K193">
            <v>1213230</v>
          </cell>
          <cell r="M193">
            <v>1329697</v>
          </cell>
          <cell r="R193">
            <v>175979</v>
          </cell>
          <cell r="T193">
            <v>125587</v>
          </cell>
        </row>
        <row r="194">
          <cell r="C194" t="str">
            <v xml:space="preserve">  Agricultural</v>
          </cell>
          <cell r="E194">
            <v>0</v>
          </cell>
          <cell r="G194">
            <v>0</v>
          </cell>
          <cell r="K194">
            <v>0</v>
          </cell>
          <cell r="R194">
            <v>0</v>
          </cell>
          <cell r="T194">
            <v>0</v>
          </cell>
        </row>
        <row r="195">
          <cell r="C195" t="str">
            <v xml:space="preserve">  Unbilled</v>
          </cell>
          <cell r="E195">
            <v>-276795</v>
          </cell>
          <cell r="G195">
            <v>-236681</v>
          </cell>
          <cell r="K195">
            <v>-135833</v>
          </cell>
          <cell r="M195">
            <v>4189</v>
          </cell>
          <cell r="R195">
            <v>-274111</v>
          </cell>
          <cell r="T195">
            <v>-236681</v>
          </cell>
        </row>
        <row r="196">
          <cell r="C196" t="str">
            <v xml:space="preserve">         Total Regulated Gas Volumes</v>
          </cell>
          <cell r="E196">
            <v>788941</v>
          </cell>
          <cell r="G196">
            <v>571020</v>
          </cell>
          <cell r="K196">
            <v>16421342</v>
          </cell>
          <cell r="M196">
            <v>17916776</v>
          </cell>
          <cell r="N196">
            <v>0</v>
          </cell>
          <cell r="R196">
            <v>1744050</v>
          </cell>
          <cell r="T196">
            <v>1424476</v>
          </cell>
        </row>
        <row r="224">
          <cell r="C224" t="str">
            <v>Utility Sales Customers - Regulated (1)</v>
          </cell>
          <cell r="G224" t="str">
            <v>updated</v>
          </cell>
          <cell r="M224" t="str">
            <v>updated</v>
          </cell>
        </row>
        <row r="225">
          <cell r="C225" t="str">
            <v xml:space="preserve">  Residential</v>
          </cell>
          <cell r="E225">
            <v>262234</v>
          </cell>
          <cell r="G225">
            <v>263106</v>
          </cell>
          <cell r="K225">
            <v>261625.75</v>
          </cell>
          <cell r="M225">
            <v>264093.75</v>
          </cell>
        </row>
        <row r="226">
          <cell r="C226" t="str">
            <v xml:space="preserve">  Commercial</v>
          </cell>
          <cell r="E226">
            <v>33885</v>
          </cell>
          <cell r="G226">
            <v>34078</v>
          </cell>
          <cell r="K226">
            <v>33985.875</v>
          </cell>
          <cell r="M226">
            <v>34138</v>
          </cell>
        </row>
        <row r="227">
          <cell r="C227" t="str">
            <v xml:space="preserve">  Industrial</v>
          </cell>
          <cell r="E227">
            <v>618</v>
          </cell>
          <cell r="G227">
            <v>601</v>
          </cell>
          <cell r="K227">
            <v>607</v>
          </cell>
          <cell r="M227">
            <v>601</v>
          </cell>
        </row>
        <row r="228">
          <cell r="C228" t="str">
            <v xml:space="preserve">  Public Authorities</v>
          </cell>
          <cell r="E228">
            <v>865</v>
          </cell>
          <cell r="G228">
            <v>749</v>
          </cell>
          <cell r="K228">
            <v>831.75</v>
          </cell>
          <cell r="M228">
            <v>738.875</v>
          </cell>
        </row>
        <row r="229">
          <cell r="C229" t="str">
            <v xml:space="preserve">  Agricultural</v>
          </cell>
          <cell r="E229">
            <v>0</v>
          </cell>
          <cell r="G229">
            <v>0</v>
          </cell>
          <cell r="K229">
            <v>0</v>
          </cell>
          <cell r="M229">
            <v>0</v>
          </cell>
        </row>
        <row r="230">
          <cell r="C230" t="str">
            <v xml:space="preserve">          Total Regulated Sales Customers</v>
          </cell>
          <cell r="E230">
            <v>297602</v>
          </cell>
          <cell r="G230">
            <v>298534</v>
          </cell>
          <cell r="K230">
            <v>297050.375</v>
          </cell>
          <cell r="M230">
            <v>299571.625</v>
          </cell>
        </row>
        <row r="232">
          <cell r="C232" t="str">
            <v>Utility Gas Volumes Sold - Regulated (mcf as metered)</v>
          </cell>
        </row>
        <row r="233">
          <cell r="C233" t="str">
            <v xml:space="preserve">  Residential</v>
          </cell>
          <cell r="E233">
            <v>832782</v>
          </cell>
          <cell r="G233">
            <v>671347</v>
          </cell>
          <cell r="K233">
            <v>14765450</v>
          </cell>
          <cell r="M233">
            <v>17087837</v>
          </cell>
          <cell r="R233">
            <v>1505648</v>
          </cell>
          <cell r="T233">
            <v>1321035</v>
          </cell>
        </row>
        <row r="234">
          <cell r="C234" t="str">
            <v xml:space="preserve">  Commercial</v>
          </cell>
          <cell r="E234">
            <v>646916</v>
          </cell>
          <cell r="G234">
            <v>778060</v>
          </cell>
          <cell r="K234">
            <v>10014319</v>
          </cell>
          <cell r="M234">
            <v>11179919</v>
          </cell>
          <cell r="R234">
            <v>1535752</v>
          </cell>
          <cell r="T234">
            <v>1697162</v>
          </cell>
        </row>
        <row r="235">
          <cell r="C235" t="str">
            <v xml:space="preserve">  Industrial</v>
          </cell>
          <cell r="E235">
            <v>548960</v>
          </cell>
          <cell r="G235">
            <v>525799</v>
          </cell>
          <cell r="K235">
            <v>6334537</v>
          </cell>
          <cell r="M235">
            <v>5402285</v>
          </cell>
          <cell r="R235">
            <v>1543046</v>
          </cell>
          <cell r="T235">
            <v>1650786</v>
          </cell>
        </row>
        <row r="236">
          <cell r="C236" t="str">
            <v xml:space="preserve">  Public Authorities</v>
          </cell>
          <cell r="E236">
            <v>12624</v>
          </cell>
          <cell r="G236">
            <v>16694</v>
          </cell>
          <cell r="K236">
            <v>184748</v>
          </cell>
          <cell r="M236">
            <v>228258</v>
          </cell>
          <cell r="R236">
            <v>29462</v>
          </cell>
          <cell r="T236">
            <v>46455</v>
          </cell>
        </row>
        <row r="237">
          <cell r="C237" t="str">
            <v xml:space="preserve">  Agricultural</v>
          </cell>
          <cell r="E237">
            <v>0</v>
          </cell>
          <cell r="G237">
            <v>0</v>
          </cell>
          <cell r="K237">
            <v>7615</v>
          </cell>
          <cell r="R237">
            <v>0</v>
          </cell>
          <cell r="T237">
            <v>0</v>
          </cell>
        </row>
        <row r="238">
          <cell r="C238" t="str">
            <v xml:space="preserve">  Unbilled</v>
          </cell>
          <cell r="E238">
            <v>-417951</v>
          </cell>
          <cell r="G238">
            <v>-352920</v>
          </cell>
          <cell r="K238">
            <v>-167602</v>
          </cell>
          <cell r="M238">
            <v>-139475</v>
          </cell>
          <cell r="R238">
            <v>-452047</v>
          </cell>
          <cell r="T238">
            <v>-383889</v>
          </cell>
        </row>
        <row r="239">
          <cell r="C239" t="str">
            <v xml:space="preserve">         Total Regulated Gas Volumes</v>
          </cell>
          <cell r="E239">
            <v>1623331</v>
          </cell>
          <cell r="G239">
            <v>1638980</v>
          </cell>
          <cell r="K239">
            <v>31139067</v>
          </cell>
          <cell r="M239">
            <v>33758824</v>
          </cell>
          <cell r="R239">
            <v>4161861</v>
          </cell>
          <cell r="T239">
            <v>4331549</v>
          </cell>
        </row>
        <row r="260">
          <cell r="H260" t="str">
            <v>COLORADO KANSAS DIVISION</v>
          </cell>
        </row>
        <row r="261">
          <cell r="H261" t="str">
            <v>CONSOLIDATED OPERATING REVENUE AND STATISTICS</v>
          </cell>
        </row>
        <row r="264">
          <cell r="G264" t="str">
            <v>Current Month</v>
          </cell>
          <cell r="M264" t="str">
            <v>Year to Date</v>
          </cell>
          <cell r="T264" t="str">
            <v>Current Month</v>
          </cell>
        </row>
        <row r="265">
          <cell r="C265" t="str">
            <v>Description</v>
          </cell>
          <cell r="E265" t="str">
            <v>Actual</v>
          </cell>
          <cell r="G265" t="str">
            <v xml:space="preserve">Budget </v>
          </cell>
          <cell r="K265" t="str">
            <v>Actual</v>
          </cell>
          <cell r="M265" t="str">
            <v xml:space="preserve">Budget </v>
          </cell>
          <cell r="R265" t="str">
            <v>Actual</v>
          </cell>
          <cell r="T265" t="str">
            <v xml:space="preserve">Budget </v>
          </cell>
        </row>
        <row r="266">
          <cell r="C266" t="str">
            <v>(a)</v>
          </cell>
          <cell r="E266" t="str">
            <v>(b)</v>
          </cell>
          <cell r="G266" t="str">
            <v>(c)</v>
          </cell>
          <cell r="K266" t="str">
            <v>(e)</v>
          </cell>
          <cell r="M266" t="str">
            <v>(f)</v>
          </cell>
          <cell r="R266" t="str">
            <v>(b)</v>
          </cell>
          <cell r="T266" t="str">
            <v>(c)</v>
          </cell>
        </row>
        <row r="267">
          <cell r="C267" t="str">
            <v>Utility Sales Customers - Regulated (1)</v>
          </cell>
          <cell r="G267" t="str">
            <v>updated</v>
          </cell>
          <cell r="M267" t="str">
            <v>updated</v>
          </cell>
        </row>
        <row r="268">
          <cell r="C268" t="str">
            <v xml:space="preserve">  Residential</v>
          </cell>
          <cell r="E268">
            <v>208132</v>
          </cell>
          <cell r="G268">
            <v>205361</v>
          </cell>
          <cell r="K268">
            <v>206611</v>
          </cell>
          <cell r="M268">
            <v>206974</v>
          </cell>
        </row>
        <row r="269">
          <cell r="C269" t="str">
            <v xml:space="preserve">  Commercial</v>
          </cell>
          <cell r="E269">
            <v>18952</v>
          </cell>
          <cell r="G269">
            <v>18896</v>
          </cell>
          <cell r="K269">
            <v>18933.25</v>
          </cell>
          <cell r="M269">
            <v>18938.625</v>
          </cell>
        </row>
        <row r="270">
          <cell r="C270" t="str">
            <v xml:space="preserve">  Industrial</v>
          </cell>
          <cell r="E270">
            <v>76</v>
          </cell>
          <cell r="G270">
            <v>30</v>
          </cell>
          <cell r="K270">
            <v>77</v>
          </cell>
          <cell r="M270">
            <v>30.875</v>
          </cell>
        </row>
        <row r="271">
          <cell r="C271" t="str">
            <v xml:space="preserve">  Public Authorities</v>
          </cell>
          <cell r="E271">
            <v>1748</v>
          </cell>
          <cell r="G271">
            <v>1655</v>
          </cell>
          <cell r="K271">
            <v>1741</v>
          </cell>
          <cell r="M271">
            <v>1705.125</v>
          </cell>
        </row>
        <row r="272">
          <cell r="C272" t="str">
            <v xml:space="preserve">  Agricultural</v>
          </cell>
          <cell r="E272">
            <v>280</v>
          </cell>
          <cell r="G272">
            <v>315</v>
          </cell>
          <cell r="K272">
            <v>281</v>
          </cell>
          <cell r="M272">
            <v>352.25</v>
          </cell>
        </row>
        <row r="273">
          <cell r="C273" t="str">
            <v xml:space="preserve">          Total Regulated Sales Customers</v>
          </cell>
          <cell r="E273">
            <v>229188</v>
          </cell>
          <cell r="G273">
            <v>226257</v>
          </cell>
          <cell r="K273">
            <v>227643.25</v>
          </cell>
          <cell r="M273">
            <v>228000.875</v>
          </cell>
        </row>
        <row r="275">
          <cell r="C275" t="str">
            <v>Utility Gas Volumes Sold - Regulated (mcf as metered)</v>
          </cell>
        </row>
        <row r="276">
          <cell r="C276" t="str">
            <v xml:space="preserve">  Residential</v>
          </cell>
          <cell r="E276">
            <v>918858</v>
          </cell>
          <cell r="G276">
            <v>626428</v>
          </cell>
          <cell r="K276">
            <v>14692757</v>
          </cell>
          <cell r="M276">
            <v>16057350</v>
          </cell>
          <cell r="R276">
            <v>1630570</v>
          </cell>
          <cell r="T276">
            <v>1240354</v>
          </cell>
        </row>
        <row r="277">
          <cell r="C277" t="str">
            <v xml:space="preserve">  Commercial</v>
          </cell>
          <cell r="E277">
            <v>329335</v>
          </cell>
          <cell r="G277">
            <v>271008</v>
          </cell>
          <cell r="K277">
            <v>5091412</v>
          </cell>
          <cell r="M277">
            <v>5660066</v>
          </cell>
          <cell r="R277">
            <v>689247</v>
          </cell>
          <cell r="T277">
            <v>586753</v>
          </cell>
        </row>
        <row r="278">
          <cell r="C278" t="str">
            <v xml:space="preserve">  Industrial</v>
          </cell>
          <cell r="E278">
            <v>24042</v>
          </cell>
          <cell r="G278">
            <v>19851</v>
          </cell>
          <cell r="K278">
            <v>253308</v>
          </cell>
          <cell r="M278">
            <v>223659</v>
          </cell>
          <cell r="R278">
            <v>65862</v>
          </cell>
          <cell r="T278">
            <v>55526</v>
          </cell>
        </row>
        <row r="279">
          <cell r="C279" t="str">
            <v xml:space="preserve">  Public Authorities</v>
          </cell>
          <cell r="E279">
            <v>97086</v>
          </cell>
          <cell r="G279">
            <v>74362</v>
          </cell>
          <cell r="K279">
            <v>1189097</v>
          </cell>
          <cell r="M279">
            <v>1287356</v>
          </cell>
          <cell r="R279">
            <v>167119</v>
          </cell>
          <cell r="T279">
            <v>119861</v>
          </cell>
        </row>
        <row r="280">
          <cell r="C280" t="str">
            <v xml:space="preserve">  Agricultural</v>
          </cell>
          <cell r="E280">
            <v>25979</v>
          </cell>
          <cell r="G280">
            <v>101541</v>
          </cell>
          <cell r="K280">
            <v>61484</v>
          </cell>
          <cell r="M280">
            <v>292569</v>
          </cell>
          <cell r="R280">
            <v>144483</v>
          </cell>
          <cell r="T280">
            <v>627323</v>
          </cell>
        </row>
        <row r="281">
          <cell r="C281" t="str">
            <v xml:space="preserve">  Unbilled</v>
          </cell>
          <cell r="E281">
            <v>-288392</v>
          </cell>
          <cell r="G281">
            <v>-23925</v>
          </cell>
          <cell r="K281">
            <v>510725</v>
          </cell>
          <cell r="M281">
            <v>-147991</v>
          </cell>
          <cell r="R281">
            <v>-295333</v>
          </cell>
          <cell r="T281">
            <v>-22712</v>
          </cell>
        </row>
        <row r="282">
          <cell r="C282" t="str">
            <v xml:space="preserve">         Total Regulated Gas Volumes</v>
          </cell>
          <cell r="E282">
            <v>1106908</v>
          </cell>
          <cell r="G282">
            <v>1069265</v>
          </cell>
          <cell r="K282">
            <v>21798783</v>
          </cell>
          <cell r="M282">
            <v>23373009</v>
          </cell>
          <cell r="R282">
            <v>2401948</v>
          </cell>
          <cell r="T282">
            <v>2607105</v>
          </cell>
        </row>
        <row r="310">
          <cell r="C310" t="str">
            <v>Utility Sales Customers - Regulated (1)</v>
          </cell>
          <cell r="G310" t="str">
            <v>updated</v>
          </cell>
          <cell r="M310" t="str">
            <v>updated</v>
          </cell>
        </row>
        <row r="311">
          <cell r="C311" t="str">
            <v xml:space="preserve">  Residential</v>
          </cell>
          <cell r="E311">
            <v>230999</v>
          </cell>
          <cell r="G311">
            <v>229672</v>
          </cell>
          <cell r="K311">
            <v>233010.375</v>
          </cell>
          <cell r="M311">
            <v>231796.75</v>
          </cell>
        </row>
        <row r="312">
          <cell r="C312" t="str">
            <v xml:space="preserve">  Commercial</v>
          </cell>
          <cell r="E312">
            <v>25494</v>
          </cell>
          <cell r="G312">
            <v>25917</v>
          </cell>
          <cell r="K312">
            <v>25846.5</v>
          </cell>
          <cell r="M312">
            <v>26171</v>
          </cell>
        </row>
        <row r="313">
          <cell r="C313" t="str">
            <v xml:space="preserve">  Industrial</v>
          </cell>
          <cell r="E313">
            <v>550</v>
          </cell>
          <cell r="G313">
            <v>514</v>
          </cell>
          <cell r="K313">
            <v>493.75</v>
          </cell>
          <cell r="M313">
            <v>495</v>
          </cell>
        </row>
        <row r="314">
          <cell r="C314" t="str">
            <v xml:space="preserve">  Public Authorities</v>
          </cell>
          <cell r="E314">
            <v>2669</v>
          </cell>
          <cell r="G314">
            <v>2573</v>
          </cell>
          <cell r="K314">
            <v>2636.25</v>
          </cell>
          <cell r="M314">
            <v>2639.375</v>
          </cell>
        </row>
        <row r="315">
          <cell r="C315" t="str">
            <v xml:space="preserve">  Agricultural</v>
          </cell>
          <cell r="E315">
            <v>0</v>
          </cell>
          <cell r="G315">
            <v>0</v>
          </cell>
          <cell r="K315">
            <v>0</v>
          </cell>
          <cell r="M315">
            <v>0</v>
          </cell>
        </row>
        <row r="316">
          <cell r="C316" t="str">
            <v xml:space="preserve">          Total Regulated Sales Customers</v>
          </cell>
          <cell r="E316">
            <v>259712</v>
          </cell>
          <cell r="G316">
            <v>258676</v>
          </cell>
          <cell r="K316">
            <v>261986.875</v>
          </cell>
          <cell r="M316">
            <v>261102.125</v>
          </cell>
        </row>
        <row r="318">
          <cell r="C318" t="str">
            <v>Utility Gas Volumes Sold - Regulated (mcf as metered)</v>
          </cell>
        </row>
        <row r="319">
          <cell r="C319" t="str">
            <v xml:space="preserve">  Residential</v>
          </cell>
          <cell r="E319">
            <v>621497</v>
          </cell>
          <cell r="G319">
            <v>539771</v>
          </cell>
          <cell r="K319">
            <v>11707991</v>
          </cell>
          <cell r="M319">
            <v>13284943</v>
          </cell>
          <cell r="R319">
            <v>1382078</v>
          </cell>
          <cell r="T319">
            <v>1329341</v>
          </cell>
        </row>
        <row r="320">
          <cell r="C320" t="str">
            <v xml:space="preserve">  Commercial</v>
          </cell>
          <cell r="E320">
            <v>414520</v>
          </cell>
          <cell r="G320">
            <v>382876</v>
          </cell>
          <cell r="K320">
            <v>5465524</v>
          </cell>
          <cell r="M320">
            <v>5749113</v>
          </cell>
          <cell r="R320">
            <v>1125054</v>
          </cell>
          <cell r="T320">
            <v>985517</v>
          </cell>
        </row>
        <row r="321">
          <cell r="C321" t="str">
            <v xml:space="preserve">  Industrial</v>
          </cell>
          <cell r="E321">
            <v>684849</v>
          </cell>
          <cell r="G321">
            <v>781818</v>
          </cell>
          <cell r="K321">
            <v>6251569</v>
          </cell>
          <cell r="M321">
            <v>6239585</v>
          </cell>
          <cell r="R321">
            <v>2092284</v>
          </cell>
          <cell r="T321">
            <v>2307190</v>
          </cell>
        </row>
        <row r="322">
          <cell r="C322" t="str">
            <v xml:space="preserve">  Public Authorities</v>
          </cell>
          <cell r="E322">
            <v>245015</v>
          </cell>
          <cell r="G322">
            <v>183515</v>
          </cell>
          <cell r="K322">
            <v>3102785</v>
          </cell>
          <cell r="M322">
            <v>2900513</v>
          </cell>
          <cell r="R322">
            <v>558479</v>
          </cell>
          <cell r="T322">
            <v>423133</v>
          </cell>
        </row>
        <row r="323">
          <cell r="C323" t="str">
            <v xml:space="preserve">  Agricultural</v>
          </cell>
          <cell r="E323">
            <v>0</v>
          </cell>
          <cell r="G323">
            <v>0</v>
          </cell>
          <cell r="K323">
            <v>-20603</v>
          </cell>
          <cell r="R323">
            <v>0</v>
          </cell>
          <cell r="T323">
            <v>0</v>
          </cell>
        </row>
        <row r="324">
          <cell r="C324" t="str">
            <v xml:space="preserve">  Unbilled</v>
          </cell>
          <cell r="E324">
            <v>-91886</v>
          </cell>
          <cell r="G324">
            <v>-86651</v>
          </cell>
          <cell r="K324">
            <v>-200340</v>
          </cell>
          <cell r="M324">
            <v>-261</v>
          </cell>
          <cell r="R324">
            <v>-88532</v>
          </cell>
          <cell r="T324">
            <v>-86651</v>
          </cell>
        </row>
        <row r="325">
          <cell r="C325" t="str">
            <v xml:space="preserve">         Total Regulated Gas Volumes</v>
          </cell>
          <cell r="E325">
            <v>1873995</v>
          </cell>
          <cell r="G325">
            <v>1801329</v>
          </cell>
          <cell r="K325">
            <v>26306926</v>
          </cell>
          <cell r="M325">
            <v>28173893</v>
          </cell>
          <cell r="R325">
            <v>5069363</v>
          </cell>
          <cell r="T325">
            <v>4958530</v>
          </cell>
        </row>
        <row r="350">
          <cell r="G350" t="str">
            <v>Current Month</v>
          </cell>
          <cell r="M350" t="str">
            <v>Year to Date</v>
          </cell>
          <cell r="T350" t="str">
            <v>Current Month</v>
          </cell>
        </row>
        <row r="351">
          <cell r="C351" t="str">
            <v>Description</v>
          </cell>
          <cell r="E351" t="str">
            <v>Actual</v>
          </cell>
          <cell r="G351" t="str">
            <v xml:space="preserve">Budget </v>
          </cell>
          <cell r="K351" t="str">
            <v>Actual</v>
          </cell>
          <cell r="M351" t="str">
            <v xml:space="preserve">Budget </v>
          </cell>
          <cell r="R351" t="str">
            <v>Actual</v>
          </cell>
          <cell r="T351" t="str">
            <v xml:space="preserve">Budget </v>
          </cell>
        </row>
        <row r="352">
          <cell r="C352" t="str">
            <v>(a)</v>
          </cell>
          <cell r="E352" t="str">
            <v>(b)</v>
          </cell>
          <cell r="G352" t="str">
            <v>(c)</v>
          </cell>
          <cell r="K352" t="str">
            <v>(e)</v>
          </cell>
          <cell r="M352" t="str">
            <v>(f)</v>
          </cell>
          <cell r="R352" t="str">
            <v>(b)</v>
          </cell>
          <cell r="T352" t="str">
            <v>(c)</v>
          </cell>
        </row>
        <row r="353">
          <cell r="C353" t="str">
            <v>Utility Sales Customers - Regulated (1)</v>
          </cell>
          <cell r="G353" t="str">
            <v>updated</v>
          </cell>
          <cell r="M353" t="str">
            <v>updated</v>
          </cell>
        </row>
        <row r="354">
          <cell r="C354" t="str">
            <v xml:space="preserve">  Residential</v>
          </cell>
          <cell r="E354">
            <v>1362457</v>
          </cell>
          <cell r="G354">
            <v>1397450</v>
          </cell>
          <cell r="K354">
            <v>1366190</v>
          </cell>
          <cell r="M354">
            <v>1395757</v>
          </cell>
        </row>
        <row r="355">
          <cell r="C355" t="str">
            <v xml:space="preserve">  Commercial</v>
          </cell>
          <cell r="E355">
            <v>123008</v>
          </cell>
          <cell r="G355">
            <v>122895</v>
          </cell>
          <cell r="K355">
            <v>123722</v>
          </cell>
          <cell r="M355">
            <v>124552</v>
          </cell>
        </row>
        <row r="356">
          <cell r="C356" t="str">
            <v xml:space="preserve">  Industrial</v>
          </cell>
          <cell r="E356">
            <v>825</v>
          </cell>
          <cell r="G356">
            <v>1110</v>
          </cell>
          <cell r="K356">
            <v>864</v>
          </cell>
          <cell r="M356">
            <v>1110</v>
          </cell>
        </row>
        <row r="357">
          <cell r="C357" t="str">
            <v xml:space="preserve">  Public Authorities</v>
          </cell>
          <cell r="E357">
            <v>0</v>
          </cell>
          <cell r="K357">
            <v>0</v>
          </cell>
          <cell r="M357">
            <v>0</v>
          </cell>
        </row>
        <row r="358">
          <cell r="C358" t="str">
            <v xml:space="preserve">  Agricultural</v>
          </cell>
          <cell r="E358">
            <v>0</v>
          </cell>
          <cell r="K358">
            <v>0</v>
          </cell>
          <cell r="M358">
            <v>0</v>
          </cell>
        </row>
        <row r="359">
          <cell r="C359" t="str">
            <v xml:space="preserve">          Total Regulated Sales Customers</v>
          </cell>
          <cell r="E359">
            <v>1486290</v>
          </cell>
          <cell r="G359">
            <v>1521455</v>
          </cell>
          <cell r="K359">
            <v>1490776</v>
          </cell>
          <cell r="M359">
            <v>1521419</v>
          </cell>
        </row>
        <row r="361">
          <cell r="C361" t="str">
            <v>Utility Gas Volumes Sold - Regulated (mcf as metered)</v>
          </cell>
        </row>
        <row r="362">
          <cell r="C362" t="str">
            <v xml:space="preserve">  Residential</v>
          </cell>
          <cell r="E362">
            <v>3335552</v>
          </cell>
          <cell r="G362">
            <v>4096000</v>
          </cell>
          <cell r="K362">
            <v>65057242</v>
          </cell>
          <cell r="M362">
            <v>78918000</v>
          </cell>
          <cell r="R362">
            <v>4096133</v>
          </cell>
          <cell r="T362">
            <v>4885570</v>
          </cell>
        </row>
        <row r="363">
          <cell r="C363" t="str">
            <v xml:space="preserve">  Commercial</v>
          </cell>
          <cell r="E363">
            <v>3081285</v>
          </cell>
          <cell r="G363">
            <v>3487000</v>
          </cell>
          <cell r="K363">
            <v>39294484</v>
          </cell>
          <cell r="M363">
            <v>44613000</v>
          </cell>
          <cell r="R363">
            <v>3791819</v>
          </cell>
          <cell r="T363">
            <v>4089641</v>
          </cell>
        </row>
        <row r="364">
          <cell r="C364" t="str">
            <v xml:space="preserve">  Industrial</v>
          </cell>
          <cell r="E364">
            <v>305927</v>
          </cell>
          <cell r="G364">
            <v>408000</v>
          </cell>
          <cell r="K364">
            <v>4276195</v>
          </cell>
          <cell r="M364">
            <v>4606000</v>
          </cell>
          <cell r="R364">
            <v>1713362</v>
          </cell>
          <cell r="T364">
            <v>1933372</v>
          </cell>
        </row>
        <row r="365">
          <cell r="C365" t="str">
            <v xml:space="preserve">  Public Authorities</v>
          </cell>
          <cell r="E365">
            <v>0</v>
          </cell>
          <cell r="G365">
            <v>0</v>
          </cell>
          <cell r="K365">
            <v>0</v>
          </cell>
          <cell r="M365">
            <v>0</v>
          </cell>
          <cell r="R365">
            <v>313464</v>
          </cell>
          <cell r="T365">
            <v>239618</v>
          </cell>
        </row>
        <row r="366">
          <cell r="C366" t="str">
            <v xml:space="preserve">  Agricultural</v>
          </cell>
          <cell r="E366">
            <v>0</v>
          </cell>
          <cell r="G366">
            <v>0</v>
          </cell>
          <cell r="K366">
            <v>0</v>
          </cell>
          <cell r="R366">
            <v>0</v>
          </cell>
          <cell r="T366">
            <v>0</v>
          </cell>
        </row>
        <row r="367">
          <cell r="C367" t="str">
            <v xml:space="preserve">  Unbilled</v>
          </cell>
          <cell r="E367">
            <v>-669680</v>
          </cell>
          <cell r="G367">
            <v>-1006393</v>
          </cell>
          <cell r="K367">
            <v>632546</v>
          </cell>
          <cell r="M367">
            <v>241992</v>
          </cell>
          <cell r="R367">
            <v>-666326</v>
          </cell>
          <cell r="T367">
            <v>-1006393</v>
          </cell>
        </row>
        <row r="368">
          <cell r="C368" t="str">
            <v xml:space="preserve">         Total Regulated Gas Volumes</v>
          </cell>
          <cell r="E368">
            <v>6053084</v>
          </cell>
          <cell r="G368">
            <v>6984607</v>
          </cell>
          <cell r="K368">
            <v>109260467</v>
          </cell>
          <cell r="M368">
            <v>128378992</v>
          </cell>
          <cell r="R368">
            <v>9248452</v>
          </cell>
          <cell r="T368">
            <v>10141808</v>
          </cell>
        </row>
      </sheetData>
      <sheetData sheetId="48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2005 FINAL Budget</v>
          </cell>
          <cell r="C21" t="str">
            <v>Oct FY2004</v>
          </cell>
          <cell r="D21" t="str">
            <v>Nov FY2004</v>
          </cell>
          <cell r="E21" t="str">
            <v>Dec FY2004</v>
          </cell>
          <cell r="F21" t="str">
            <v>Jan FY2005</v>
          </cell>
          <cell r="G21" t="str">
            <v>Feb FY2005</v>
          </cell>
          <cell r="H21" t="str">
            <v>Mar FY2005</v>
          </cell>
          <cell r="I21" t="str">
            <v>Apr FY2005</v>
          </cell>
          <cell r="J21" t="str">
            <v>May FY2005</v>
          </cell>
          <cell r="K21" t="str">
            <v>Jun FY2005</v>
          </cell>
          <cell r="L21" t="str">
            <v>Jul FY2005</v>
          </cell>
          <cell r="M21" t="str">
            <v>Aug FY2005</v>
          </cell>
          <cell r="N21" t="str">
            <v>Sep FY2005</v>
          </cell>
          <cell r="O21" t="str">
            <v>2005 FINAL Budget</v>
          </cell>
          <cell r="P21" t="str">
            <v>Oct FY2004</v>
          </cell>
          <cell r="Q21" t="str">
            <v>Nov FY2004</v>
          </cell>
          <cell r="R21" t="str">
            <v>Dec FY2004</v>
          </cell>
          <cell r="S21" t="str">
            <v>Jan FY2005</v>
          </cell>
          <cell r="T21" t="str">
            <v>Feb FY2005</v>
          </cell>
          <cell r="U21" t="str">
            <v>Mar FY2005</v>
          </cell>
          <cell r="V21" t="str">
            <v>Apr FY2005</v>
          </cell>
          <cell r="W21" t="str">
            <v>May FY2005</v>
          </cell>
          <cell r="X21" t="str">
            <v>Jun FY2005</v>
          </cell>
          <cell r="Y21" t="str">
            <v>Jul FY2005</v>
          </cell>
          <cell r="Z21" t="str">
            <v>Aug FY2005</v>
          </cell>
          <cell r="AA21" t="str">
            <v>Sep FY2005</v>
          </cell>
          <cell r="AB21" t="str">
            <v>2005 FINAL Budget</v>
          </cell>
          <cell r="AC21" t="str">
            <v>Oct FY2004</v>
          </cell>
          <cell r="AD21" t="str">
            <v>Nov FY2004</v>
          </cell>
          <cell r="AE21" t="str">
            <v>Dec FY2004</v>
          </cell>
          <cell r="AF21" t="str">
            <v>Jan FY2005</v>
          </cell>
          <cell r="AG21" t="str">
            <v>Feb FY2005</v>
          </cell>
          <cell r="AH21" t="str">
            <v>Mar FY2005</v>
          </cell>
          <cell r="AI21" t="str">
            <v>Apr FY2005</v>
          </cell>
          <cell r="AJ21" t="str">
            <v>May FY2005</v>
          </cell>
          <cell r="AK21" t="str">
            <v>Jun FY2005</v>
          </cell>
          <cell r="AL21" t="str">
            <v>Jul FY2005</v>
          </cell>
          <cell r="AM21" t="str">
            <v>Aug FY2005</v>
          </cell>
          <cell r="AN21" t="str">
            <v>Sep FY2005</v>
          </cell>
          <cell r="AO21" t="str">
            <v>2005 FINAL Budget</v>
          </cell>
          <cell r="AP21" t="str">
            <v>Oct FY2004</v>
          </cell>
          <cell r="AQ21" t="str">
            <v>Nov FY2004</v>
          </cell>
          <cell r="AR21" t="str">
            <v>Dec FY2004</v>
          </cell>
          <cell r="AS21" t="str">
            <v>Jan FY2005</v>
          </cell>
          <cell r="AT21" t="str">
            <v>Feb FY2005</v>
          </cell>
          <cell r="AU21" t="str">
            <v>Mar FY2005</v>
          </cell>
          <cell r="AV21" t="str">
            <v>Apr FY2005</v>
          </cell>
          <cell r="AW21" t="str">
            <v>May FY2005</v>
          </cell>
          <cell r="AX21" t="str">
            <v>Jun FY2005</v>
          </cell>
          <cell r="AY21" t="str">
            <v>Jul FY2005</v>
          </cell>
          <cell r="AZ21" t="str">
            <v>Aug FY2005</v>
          </cell>
          <cell r="BA21" t="str">
            <v>Sep FY2005</v>
          </cell>
          <cell r="BB21" t="str">
            <v>2005 FINAL Budget</v>
          </cell>
          <cell r="BC21" t="str">
            <v>Oct FY2004</v>
          </cell>
          <cell r="BD21" t="str">
            <v>Nov FY2004</v>
          </cell>
          <cell r="BE21" t="str">
            <v>Dec FY2004</v>
          </cell>
          <cell r="BF21" t="str">
            <v>Jan FY2005</v>
          </cell>
          <cell r="BG21" t="str">
            <v>Feb FY2005</v>
          </cell>
          <cell r="BH21" t="str">
            <v>Mar FY2005</v>
          </cell>
          <cell r="BI21" t="str">
            <v>Apr FY2005</v>
          </cell>
          <cell r="BJ21" t="str">
            <v>May FY2005</v>
          </cell>
          <cell r="BK21" t="str">
            <v>Jun FY2005</v>
          </cell>
          <cell r="BL21" t="str">
            <v>Jul FY2005</v>
          </cell>
          <cell r="BM21" t="str">
            <v>Aug FY2005</v>
          </cell>
          <cell r="BN21" t="str">
            <v>Sep FY2005</v>
          </cell>
          <cell r="BO21" t="str">
            <v>2005 FINAL Budget</v>
          </cell>
          <cell r="BP21" t="str">
            <v>Oct FY2004</v>
          </cell>
          <cell r="BQ21" t="str">
            <v>Nov FY2004</v>
          </cell>
          <cell r="BR21" t="str">
            <v>Dec FY2004</v>
          </cell>
          <cell r="BS21" t="str">
            <v>Jan FY2005</v>
          </cell>
          <cell r="BT21" t="str">
            <v>Feb FY2005</v>
          </cell>
          <cell r="BU21" t="str">
            <v>Mar FY2005</v>
          </cell>
          <cell r="BV21" t="str">
            <v>Apr FY2005</v>
          </cell>
          <cell r="BW21" t="str">
            <v>May FY2005</v>
          </cell>
          <cell r="BX21" t="str">
            <v>Jun FY2005</v>
          </cell>
          <cell r="BY21" t="str">
            <v>Jul FY2005</v>
          </cell>
          <cell r="BZ21" t="str">
            <v>Aug FY2005</v>
          </cell>
          <cell r="CA21" t="str">
            <v>Sep FY2005</v>
          </cell>
          <cell r="CB21" t="str">
            <v>2005 FINAL Budget</v>
          </cell>
          <cell r="CC21" t="str">
            <v>Oct FY2004</v>
          </cell>
          <cell r="CD21" t="str">
            <v>Nov FY2004</v>
          </cell>
          <cell r="CE21" t="str">
            <v>Dec FY2004</v>
          </cell>
          <cell r="CF21" t="str">
            <v>Jan FY2005</v>
          </cell>
          <cell r="CG21" t="str">
            <v>Feb FY2005</v>
          </cell>
          <cell r="CH21" t="str">
            <v>Mar FY2005</v>
          </cell>
          <cell r="CI21" t="str">
            <v>Apr FY2005</v>
          </cell>
          <cell r="CJ21" t="str">
            <v>May FY2005</v>
          </cell>
          <cell r="CK21" t="str">
            <v>Jun FY2005</v>
          </cell>
          <cell r="CL21" t="str">
            <v>Jul FY2005</v>
          </cell>
          <cell r="CM21" t="str">
            <v>Aug FY2005</v>
          </cell>
          <cell r="CN21" t="str">
            <v>Sep FY2005</v>
          </cell>
          <cell r="CO21" t="str">
            <v>2005 FINAL Budget</v>
          </cell>
          <cell r="CP21" t="str">
            <v>Oct FY2004</v>
          </cell>
          <cell r="CQ21" t="str">
            <v>Nov FY2004</v>
          </cell>
          <cell r="CR21" t="str">
            <v>Dec FY2004</v>
          </cell>
          <cell r="CS21" t="str">
            <v>Jan FY2005</v>
          </cell>
          <cell r="CT21" t="str">
            <v>Feb FY2005</v>
          </cell>
          <cell r="CU21" t="str">
            <v>Mar FY2005</v>
          </cell>
          <cell r="CV21" t="str">
            <v>Apr FY2005</v>
          </cell>
          <cell r="CW21" t="str">
            <v>May FY2005</v>
          </cell>
          <cell r="CX21" t="str">
            <v>Jun FY2005</v>
          </cell>
          <cell r="CY21" t="str">
            <v>Jul FY2005</v>
          </cell>
          <cell r="CZ21" t="str">
            <v>Aug FY2005</v>
          </cell>
          <cell r="DA21" t="str">
            <v>Sep FY2005</v>
          </cell>
          <cell r="DB21" t="str">
            <v>2005 FINAL Budget</v>
          </cell>
          <cell r="DC21" t="str">
            <v>Oct FY2004</v>
          </cell>
          <cell r="DD21" t="str">
            <v>Nov FY2004</v>
          </cell>
          <cell r="DE21" t="str">
            <v>Dec FY2004</v>
          </cell>
          <cell r="DF21" t="str">
            <v>Jan FY2005</v>
          </cell>
          <cell r="DG21" t="str">
            <v>Feb FY2005</v>
          </cell>
          <cell r="DH21" t="str">
            <v>Mar FY2005</v>
          </cell>
          <cell r="DI21" t="str">
            <v>Apr FY2005</v>
          </cell>
          <cell r="DJ21" t="str">
            <v>May FY2005</v>
          </cell>
          <cell r="DK21" t="str">
            <v>Jun FY2005</v>
          </cell>
          <cell r="DL21" t="str">
            <v>Jul FY2005</v>
          </cell>
          <cell r="DM21" t="str">
            <v>Aug FY2005</v>
          </cell>
          <cell r="DN21" t="str">
            <v>Sep FY2005</v>
          </cell>
          <cell r="DO21" t="str">
            <v>2005 FINAL Budget</v>
          </cell>
          <cell r="DP21" t="str">
            <v>Oct FY2004</v>
          </cell>
          <cell r="DQ21" t="str">
            <v>Nov FY2004</v>
          </cell>
          <cell r="DR21" t="str">
            <v>Dec FY2004</v>
          </cell>
          <cell r="DS21" t="str">
            <v>Jan FY2005</v>
          </cell>
          <cell r="DT21" t="str">
            <v>Feb FY2005</v>
          </cell>
          <cell r="DU21" t="str">
            <v>Mar FY2005</v>
          </cell>
          <cell r="DV21" t="str">
            <v>Apr FY2005</v>
          </cell>
          <cell r="DW21" t="str">
            <v>May FY2005</v>
          </cell>
          <cell r="DX21" t="str">
            <v>Jun FY2005</v>
          </cell>
          <cell r="DY21" t="str">
            <v>Jul FY2005</v>
          </cell>
          <cell r="DZ21" t="str">
            <v>Aug FY2005</v>
          </cell>
          <cell r="EA21" t="str">
            <v>Sep FY2005</v>
          </cell>
        </row>
        <row r="23">
          <cell r="A23" t="str">
            <v>Unapplied Overhead</v>
          </cell>
          <cell r="B23">
            <v>-26000.04</v>
          </cell>
          <cell r="C23">
            <v>-407215</v>
          </cell>
          <cell r="D23">
            <v>-509608.41</v>
          </cell>
          <cell r="E23">
            <v>305809.01</v>
          </cell>
          <cell r="F23">
            <v>-461778.28</v>
          </cell>
          <cell r="G23">
            <v>-205070.98</v>
          </cell>
          <cell r="H23">
            <v>293980.99</v>
          </cell>
          <cell r="I23">
            <v>93203.15</v>
          </cell>
          <cell r="J23">
            <v>291561.42</v>
          </cell>
          <cell r="K23">
            <v>145939.51999999999</v>
          </cell>
          <cell r="L23">
            <v>-132332.68</v>
          </cell>
          <cell r="M23">
            <v>236099.57</v>
          </cell>
          <cell r="N23">
            <v>323411.65000000002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-46332.51</v>
          </cell>
          <cell r="AC23">
            <v>3716.06</v>
          </cell>
          <cell r="AD23">
            <v>-403282.56</v>
          </cell>
          <cell r="AE23">
            <v>99090.04</v>
          </cell>
          <cell r="AF23">
            <v>-200589.58</v>
          </cell>
          <cell r="AG23">
            <v>125809.24</v>
          </cell>
          <cell r="AH23">
            <v>92403.66</v>
          </cell>
          <cell r="AI23">
            <v>-7386.14</v>
          </cell>
          <cell r="AJ23">
            <v>110425.81</v>
          </cell>
          <cell r="AK23">
            <v>177297.43</v>
          </cell>
          <cell r="AL23">
            <v>-179185.86</v>
          </cell>
          <cell r="AM23">
            <v>-64981.14</v>
          </cell>
          <cell r="AN23">
            <v>200350.53</v>
          </cell>
          <cell r="AO23">
            <v>-0.41</v>
          </cell>
          <cell r="AP23">
            <v>-13300.82</v>
          </cell>
          <cell r="AQ23">
            <v>-149047.57</v>
          </cell>
          <cell r="AR23">
            <v>81759.39</v>
          </cell>
          <cell r="AS23">
            <v>84936.08</v>
          </cell>
          <cell r="AT23">
            <v>-275536.11</v>
          </cell>
          <cell r="AU23">
            <v>27934.82</v>
          </cell>
          <cell r="AV23">
            <v>24014.54</v>
          </cell>
          <cell r="AW23">
            <v>42323.49</v>
          </cell>
          <cell r="AX23">
            <v>29468.9</v>
          </cell>
          <cell r="AY23">
            <v>46253.26</v>
          </cell>
          <cell r="AZ23">
            <v>39384.120000000003</v>
          </cell>
          <cell r="BA23">
            <v>61809.49</v>
          </cell>
          <cell r="BB23">
            <v>3582.38</v>
          </cell>
          <cell r="BC23">
            <v>87207.34</v>
          </cell>
          <cell r="BD23">
            <v>30532.85</v>
          </cell>
          <cell r="BE23">
            <v>117153.81</v>
          </cell>
          <cell r="BF23">
            <v>-383834.82</v>
          </cell>
          <cell r="BG23">
            <v>-271075.24</v>
          </cell>
          <cell r="BH23">
            <v>149918.45000000001</v>
          </cell>
          <cell r="BI23">
            <v>37218.86</v>
          </cell>
          <cell r="BJ23">
            <v>94730.91</v>
          </cell>
          <cell r="BK23">
            <v>-114706.46</v>
          </cell>
          <cell r="BL23">
            <v>-29858.7</v>
          </cell>
          <cell r="BM23">
            <v>167006.31</v>
          </cell>
          <cell r="BN23">
            <v>119289.07</v>
          </cell>
          <cell r="BO23">
            <v>-12970.8</v>
          </cell>
          <cell r="BP23">
            <v>-173663.7</v>
          </cell>
          <cell r="BQ23">
            <v>-149527.01999999999</v>
          </cell>
          <cell r="BR23">
            <v>-42485.73</v>
          </cell>
          <cell r="BS23">
            <v>-15173.33</v>
          </cell>
          <cell r="BT23">
            <v>55000.87</v>
          </cell>
          <cell r="BU23">
            <v>62626.38</v>
          </cell>
          <cell r="BV23">
            <v>57418.87</v>
          </cell>
          <cell r="BW23">
            <v>41937.050000000003</v>
          </cell>
          <cell r="BX23">
            <v>-5649.51</v>
          </cell>
          <cell r="BY23">
            <v>24676.66</v>
          </cell>
          <cell r="BZ23">
            <v>71714.320000000007</v>
          </cell>
          <cell r="CA23">
            <v>60154.34</v>
          </cell>
          <cell r="CB23">
            <v>3.46</v>
          </cell>
          <cell r="CC23">
            <v>-392114.66</v>
          </cell>
          <cell r="CD23">
            <v>97435.03</v>
          </cell>
          <cell r="CE23">
            <v>-7632.11</v>
          </cell>
          <cell r="CF23">
            <v>54652.62</v>
          </cell>
          <cell r="CG23">
            <v>106434.45</v>
          </cell>
          <cell r="CH23">
            <v>35420.42</v>
          </cell>
          <cell r="CI23">
            <v>15023.54</v>
          </cell>
          <cell r="CJ23">
            <v>-1117.5899999999999</v>
          </cell>
          <cell r="CK23">
            <v>49201.63</v>
          </cell>
          <cell r="CL23">
            <v>46982.57</v>
          </cell>
          <cell r="CM23">
            <v>75519.679999999993</v>
          </cell>
          <cell r="CN23">
            <v>-79802.12</v>
          </cell>
          <cell r="CO23">
            <v>29717.84</v>
          </cell>
          <cell r="CP23">
            <v>80940.78</v>
          </cell>
          <cell r="CQ23">
            <v>64280.86</v>
          </cell>
          <cell r="CR23">
            <v>57923.61</v>
          </cell>
          <cell r="CS23">
            <v>-1769.25</v>
          </cell>
          <cell r="CT23">
            <v>54295.81</v>
          </cell>
          <cell r="CU23">
            <v>-74322.740000000005</v>
          </cell>
          <cell r="CV23">
            <v>-33086.519999999997</v>
          </cell>
          <cell r="CW23">
            <v>3261.75</v>
          </cell>
          <cell r="CX23">
            <v>10327.530000000001</v>
          </cell>
          <cell r="CY23">
            <v>-41200.61</v>
          </cell>
          <cell r="CZ23">
            <v>-52543.72</v>
          </cell>
          <cell r="DA23">
            <v>-38389.660000000003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</row>
        <row r="24">
          <cell r="A24" t="str">
            <v>Unassigned Labor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Unapplied Labor Transfers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 xml:space="preserve">  Growth</v>
          </cell>
          <cell r="B26">
            <v>95167095.231941998</v>
          </cell>
          <cell r="C26">
            <v>6622734.2136222143</v>
          </cell>
          <cell r="D26">
            <v>8806763.5340142958</v>
          </cell>
          <cell r="E26">
            <v>7680679.0395075306</v>
          </cell>
          <cell r="F26">
            <v>6710977.6172922235</v>
          </cell>
          <cell r="G26">
            <v>7267832.4346421752</v>
          </cell>
          <cell r="H26">
            <v>8036035.129547568</v>
          </cell>
          <cell r="I26">
            <v>8245545.1640292834</v>
          </cell>
          <cell r="J26">
            <v>8434900.3053790554</v>
          </cell>
          <cell r="K26">
            <v>8072190.9677720461</v>
          </cell>
          <cell r="L26">
            <v>8275518.8159574512</v>
          </cell>
          <cell r="M26">
            <v>8442421.0647022016</v>
          </cell>
          <cell r="N26">
            <v>8571496.9454759434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4816417.8899999997</v>
          </cell>
          <cell r="AC26">
            <v>510341.8</v>
          </cell>
          <cell r="AD26">
            <v>443378.11</v>
          </cell>
          <cell r="AE26">
            <v>342941.75</v>
          </cell>
          <cell r="AF26">
            <v>640294.5</v>
          </cell>
          <cell r="AG26">
            <v>351554.36</v>
          </cell>
          <cell r="AH26">
            <v>349184.59</v>
          </cell>
          <cell r="AI26">
            <v>434452.65</v>
          </cell>
          <cell r="AJ26">
            <v>398650.78</v>
          </cell>
          <cell r="AK26">
            <v>368971.62</v>
          </cell>
          <cell r="AL26">
            <v>292611.44</v>
          </cell>
          <cell r="AM26">
            <v>322556.24</v>
          </cell>
          <cell r="AN26">
            <v>361480.05</v>
          </cell>
          <cell r="AO26">
            <v>5815141.9519419856</v>
          </cell>
          <cell r="AP26">
            <v>371935.75362221384</v>
          </cell>
          <cell r="AQ26">
            <v>933671.69401429512</v>
          </cell>
          <cell r="AR26">
            <v>528070.51950753061</v>
          </cell>
          <cell r="AS26">
            <v>450901.75729222404</v>
          </cell>
          <cell r="AT26">
            <v>687659.3146421751</v>
          </cell>
          <cell r="AU26">
            <v>427913.67954756768</v>
          </cell>
          <cell r="AV26">
            <v>376659.37402928283</v>
          </cell>
          <cell r="AW26">
            <v>408468.13537905546</v>
          </cell>
          <cell r="AX26">
            <v>400136.54777204577</v>
          </cell>
          <cell r="AY26">
            <v>387903.75595745153</v>
          </cell>
          <cell r="AZ26">
            <v>427063.8347022002</v>
          </cell>
          <cell r="BA26">
            <v>414757.58547594299</v>
          </cell>
          <cell r="BB26">
            <v>8541994.8200000003</v>
          </cell>
          <cell r="BC26">
            <v>573434.61</v>
          </cell>
          <cell r="BD26">
            <v>218702.72</v>
          </cell>
          <cell r="BE26">
            <v>391763.59</v>
          </cell>
          <cell r="BF26">
            <v>659026.05000000005</v>
          </cell>
          <cell r="BG26">
            <v>673789.84</v>
          </cell>
          <cell r="BH26">
            <v>822719.68</v>
          </cell>
          <cell r="BI26">
            <v>922912.93</v>
          </cell>
          <cell r="BJ26">
            <v>987034.18</v>
          </cell>
          <cell r="BK26">
            <v>888378.55</v>
          </cell>
          <cell r="BL26">
            <v>1105717.49</v>
          </cell>
          <cell r="BM26">
            <v>612880.34</v>
          </cell>
          <cell r="BN26">
            <v>685634.84</v>
          </cell>
          <cell r="BO26">
            <v>5083075.7299999995</v>
          </cell>
          <cell r="BP26">
            <v>355932.92</v>
          </cell>
          <cell r="BQ26">
            <v>402031.98</v>
          </cell>
          <cell r="BR26">
            <v>351828.58</v>
          </cell>
          <cell r="BS26">
            <v>376465.25</v>
          </cell>
          <cell r="BT26">
            <v>373190.76</v>
          </cell>
          <cell r="BU26">
            <v>388871.6</v>
          </cell>
          <cell r="BV26">
            <v>487749.47</v>
          </cell>
          <cell r="BW26">
            <v>503846.64</v>
          </cell>
          <cell r="BX26">
            <v>445261.94</v>
          </cell>
          <cell r="BY26">
            <v>435910.78</v>
          </cell>
          <cell r="BZ26">
            <v>453361.21</v>
          </cell>
          <cell r="CA26">
            <v>508624.6</v>
          </cell>
          <cell r="CB26">
            <v>11297970.469999999</v>
          </cell>
          <cell r="CC26">
            <v>1036512.03</v>
          </cell>
          <cell r="CD26">
            <v>1001656.22</v>
          </cell>
          <cell r="CE26">
            <v>973066.05</v>
          </cell>
          <cell r="CF26">
            <v>894573.47</v>
          </cell>
          <cell r="CG26">
            <v>893706.51</v>
          </cell>
          <cell r="CH26">
            <v>903150.06</v>
          </cell>
          <cell r="CI26">
            <v>872328.03</v>
          </cell>
          <cell r="CJ26">
            <v>1004908.18</v>
          </cell>
          <cell r="CK26">
            <v>954493.57</v>
          </cell>
          <cell r="CL26">
            <v>913659.9</v>
          </cell>
          <cell r="CM26">
            <v>939556.49</v>
          </cell>
          <cell r="CN26">
            <v>910359.96</v>
          </cell>
          <cell r="CO26">
            <v>4646429.370000001</v>
          </cell>
          <cell r="CP26">
            <v>371352.1</v>
          </cell>
          <cell r="CQ26">
            <v>426702.81</v>
          </cell>
          <cell r="CR26">
            <v>455599.55</v>
          </cell>
          <cell r="CS26">
            <v>401600.59</v>
          </cell>
          <cell r="CT26">
            <v>412315.65</v>
          </cell>
          <cell r="CU26">
            <v>406786.52</v>
          </cell>
          <cell r="CV26">
            <v>364033.71</v>
          </cell>
          <cell r="CW26">
            <v>375255.39</v>
          </cell>
          <cell r="CX26">
            <v>377539.74</v>
          </cell>
          <cell r="CY26">
            <v>352306.45</v>
          </cell>
          <cell r="CZ26">
            <v>349593.95</v>
          </cell>
          <cell r="DA26">
            <v>353342.91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54966065</v>
          </cell>
          <cell r="DP26">
            <v>3403225</v>
          </cell>
          <cell r="DQ26">
            <v>5380620</v>
          </cell>
          <cell r="DR26">
            <v>4637409</v>
          </cell>
          <cell r="DS26">
            <v>3288116</v>
          </cell>
          <cell r="DT26">
            <v>3875616</v>
          </cell>
          <cell r="DU26">
            <v>4737409</v>
          </cell>
          <cell r="DV26">
            <v>4787409</v>
          </cell>
          <cell r="DW26">
            <v>4756737</v>
          </cell>
          <cell r="DX26">
            <v>4637409</v>
          </cell>
          <cell r="DY26">
            <v>4787409</v>
          </cell>
          <cell r="DZ26">
            <v>5337409</v>
          </cell>
          <cell r="EA26">
            <v>5337297</v>
          </cell>
        </row>
        <row r="28">
          <cell r="A28" t="str">
            <v>Total System Integrity Projects</v>
          </cell>
          <cell r="B28">
            <v>60476152.529999994</v>
          </cell>
          <cell r="C28">
            <v>5180147.7300000004</v>
          </cell>
          <cell r="D28">
            <v>4528581.1399999997</v>
          </cell>
          <cell r="E28">
            <v>4430050.4000000004</v>
          </cell>
          <cell r="F28">
            <v>5191475.58</v>
          </cell>
          <cell r="G28">
            <v>4667295.16</v>
          </cell>
          <cell r="H28">
            <v>5257508.2300000004</v>
          </cell>
          <cell r="I28">
            <v>5035151.04</v>
          </cell>
          <cell r="J28">
            <v>5147624.5</v>
          </cell>
          <cell r="K28">
            <v>5277871.8899999997</v>
          </cell>
          <cell r="L28">
            <v>5768646.7800000003</v>
          </cell>
          <cell r="M28">
            <v>4999704.8499999996</v>
          </cell>
          <cell r="N28">
            <v>4992095.2300000004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13757273.59</v>
          </cell>
          <cell r="AC28">
            <v>996518.24</v>
          </cell>
          <cell r="AD28">
            <v>981815.58</v>
          </cell>
          <cell r="AE28">
            <v>1046408.93</v>
          </cell>
          <cell r="AF28">
            <v>1499532.41</v>
          </cell>
          <cell r="AG28">
            <v>953593.93</v>
          </cell>
          <cell r="AH28">
            <v>1104319.08</v>
          </cell>
          <cell r="AI28">
            <v>1070544.08</v>
          </cell>
          <cell r="AJ28">
            <v>1050777.97</v>
          </cell>
          <cell r="AK28">
            <v>1083531.1100000001</v>
          </cell>
          <cell r="AL28">
            <v>1775295.86</v>
          </cell>
          <cell r="AM28">
            <v>1107395.0900000001</v>
          </cell>
          <cell r="AN28">
            <v>1087541.31</v>
          </cell>
          <cell r="AO28">
            <v>6778702.6100000003</v>
          </cell>
          <cell r="AP28">
            <v>556197.1</v>
          </cell>
          <cell r="AQ28">
            <v>505256.86</v>
          </cell>
          <cell r="AR28">
            <v>577924.38</v>
          </cell>
          <cell r="AS28">
            <v>519558.88</v>
          </cell>
          <cell r="AT28">
            <v>428017.91999999998</v>
          </cell>
          <cell r="AU28">
            <v>632606.91</v>
          </cell>
          <cell r="AV28">
            <v>586250.1</v>
          </cell>
          <cell r="AW28">
            <v>606295.18000000005</v>
          </cell>
          <cell r="AX28">
            <v>603589.32999999996</v>
          </cell>
          <cell r="AY28">
            <v>566338.71</v>
          </cell>
          <cell r="AZ28">
            <v>603245.44999999995</v>
          </cell>
          <cell r="BA28">
            <v>593421.79</v>
          </cell>
          <cell r="BB28">
            <v>9760371.7100000009</v>
          </cell>
          <cell r="BC28">
            <v>384112.89</v>
          </cell>
          <cell r="BD28">
            <v>499304.11</v>
          </cell>
          <cell r="BE28">
            <v>406530.5</v>
          </cell>
          <cell r="BF28">
            <v>908554.52</v>
          </cell>
          <cell r="BG28">
            <v>912468.87</v>
          </cell>
          <cell r="BH28">
            <v>1001961.32</v>
          </cell>
          <cell r="BI28">
            <v>977533.98</v>
          </cell>
          <cell r="BJ28">
            <v>1007349.37</v>
          </cell>
          <cell r="BK28">
            <v>1032231.28</v>
          </cell>
          <cell r="BL28">
            <v>871048.62</v>
          </cell>
          <cell r="BM28">
            <v>889038.2</v>
          </cell>
          <cell r="BN28">
            <v>870238.05</v>
          </cell>
          <cell r="BO28">
            <v>7462847.1399999997</v>
          </cell>
          <cell r="BP28">
            <v>700123.07</v>
          </cell>
          <cell r="BQ28">
            <v>710062.35</v>
          </cell>
          <cell r="BR28">
            <v>649298.79</v>
          </cell>
          <cell r="BS28">
            <v>581455.82999999996</v>
          </cell>
          <cell r="BT28">
            <v>614954.11</v>
          </cell>
          <cell r="BU28">
            <v>605277.93000000005</v>
          </cell>
          <cell r="BV28">
            <v>607073.79</v>
          </cell>
          <cell r="BW28">
            <v>670031.53</v>
          </cell>
          <cell r="BX28">
            <v>753198.99</v>
          </cell>
          <cell r="BY28">
            <v>579568.56999999995</v>
          </cell>
          <cell r="BZ28">
            <v>519739.33</v>
          </cell>
          <cell r="CA28">
            <v>472062.85</v>
          </cell>
          <cell r="CB28">
            <v>14129297.720000001</v>
          </cell>
          <cell r="CC28">
            <v>1943764.4</v>
          </cell>
          <cell r="CD28">
            <v>1147833.93</v>
          </cell>
          <cell r="CE28">
            <v>1033512.24</v>
          </cell>
          <cell r="CF28">
            <v>1020279.15</v>
          </cell>
          <cell r="CG28">
            <v>1138918.31</v>
          </cell>
          <cell r="CH28">
            <v>1122036.17</v>
          </cell>
          <cell r="CI28">
            <v>1139368.8</v>
          </cell>
          <cell r="CJ28">
            <v>1088072.24</v>
          </cell>
          <cell r="CK28">
            <v>1166681.7</v>
          </cell>
          <cell r="CL28">
            <v>1150215.2</v>
          </cell>
          <cell r="CM28">
            <v>1088060.45</v>
          </cell>
          <cell r="CN28">
            <v>1090555.1299999999</v>
          </cell>
          <cell r="CO28">
            <v>8587659.7599999998</v>
          </cell>
          <cell r="CP28">
            <v>599432.03</v>
          </cell>
          <cell r="CQ28">
            <v>684308.31</v>
          </cell>
          <cell r="CR28">
            <v>716375.56</v>
          </cell>
          <cell r="CS28">
            <v>662094.79</v>
          </cell>
          <cell r="CT28">
            <v>619342.02</v>
          </cell>
          <cell r="CU28">
            <v>791306.82</v>
          </cell>
          <cell r="CV28">
            <v>654380.29</v>
          </cell>
          <cell r="CW28">
            <v>725098.21</v>
          </cell>
          <cell r="CX28">
            <v>638639.48</v>
          </cell>
          <cell r="CY28">
            <v>826179.82</v>
          </cell>
          <cell r="CZ28">
            <v>792226.33</v>
          </cell>
          <cell r="DA28">
            <v>878276.1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</row>
        <row r="29">
          <cell r="A29" t="str">
            <v>Total System Improvement Project</v>
          </cell>
          <cell r="B29">
            <v>11985914.23</v>
          </cell>
          <cell r="C29">
            <v>1685634.75</v>
          </cell>
          <cell r="D29">
            <v>1507214.42</v>
          </cell>
          <cell r="E29">
            <v>1330381.6100000001</v>
          </cell>
          <cell r="F29">
            <v>1228280.4099999999</v>
          </cell>
          <cell r="G29">
            <v>691516.48</v>
          </cell>
          <cell r="H29">
            <v>816962.67</v>
          </cell>
          <cell r="I29">
            <v>696353.01</v>
          </cell>
          <cell r="J29">
            <v>798540.78</v>
          </cell>
          <cell r="K29">
            <v>647202.85</v>
          </cell>
          <cell r="L29">
            <v>682408.8</v>
          </cell>
          <cell r="M29">
            <v>921455.49</v>
          </cell>
          <cell r="N29">
            <v>979962.96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4542774.37</v>
          </cell>
          <cell r="AC29">
            <v>425707.57</v>
          </cell>
          <cell r="AD29">
            <v>657606.62</v>
          </cell>
          <cell r="AE29">
            <v>516961.65</v>
          </cell>
          <cell r="AF29">
            <v>487273.47</v>
          </cell>
          <cell r="AG29">
            <v>353261.45</v>
          </cell>
          <cell r="AH29">
            <v>457133.25</v>
          </cell>
          <cell r="AI29">
            <v>253144.41</v>
          </cell>
          <cell r="AJ29">
            <v>346820.62</v>
          </cell>
          <cell r="AK29">
            <v>257901.48</v>
          </cell>
          <cell r="AL29">
            <v>269273.88</v>
          </cell>
          <cell r="AM29">
            <v>275038.31</v>
          </cell>
          <cell r="AN29">
            <v>242651.66</v>
          </cell>
          <cell r="AO29">
            <v>2409691.83</v>
          </cell>
          <cell r="AP29">
            <v>214136.63</v>
          </cell>
          <cell r="AQ29">
            <v>164268.03</v>
          </cell>
          <cell r="AR29">
            <v>164268.03</v>
          </cell>
          <cell r="AS29">
            <v>164268.03</v>
          </cell>
          <cell r="AT29">
            <v>164268.03</v>
          </cell>
          <cell r="AU29">
            <v>172487.19</v>
          </cell>
          <cell r="AV29">
            <v>217842.59</v>
          </cell>
          <cell r="AW29">
            <v>219813.71</v>
          </cell>
          <cell r="AX29">
            <v>248016.67</v>
          </cell>
          <cell r="AY29">
            <v>248016.67</v>
          </cell>
          <cell r="AZ29">
            <v>246642.88</v>
          </cell>
          <cell r="BA29">
            <v>185663.37</v>
          </cell>
          <cell r="BB29">
            <v>1453368.36</v>
          </cell>
          <cell r="BC29">
            <v>196815.58</v>
          </cell>
          <cell r="BD29">
            <v>90579.49</v>
          </cell>
          <cell r="BE29">
            <v>49693.17</v>
          </cell>
          <cell r="BF29">
            <v>0</v>
          </cell>
          <cell r="BG29">
            <v>0</v>
          </cell>
          <cell r="BH29">
            <v>49432.43</v>
          </cell>
          <cell r="BI29">
            <v>63849.13</v>
          </cell>
          <cell r="BJ29">
            <v>99196.33</v>
          </cell>
          <cell r="BK29">
            <v>46174.64</v>
          </cell>
          <cell r="BL29">
            <v>59319.85</v>
          </cell>
          <cell r="BM29">
            <v>317388.44</v>
          </cell>
          <cell r="BN29">
            <v>480919.3</v>
          </cell>
          <cell r="BO29">
            <v>2236479.59</v>
          </cell>
          <cell r="BP29">
            <v>725996.88</v>
          </cell>
          <cell r="BQ29">
            <v>507299.15</v>
          </cell>
          <cell r="BR29">
            <v>448152</v>
          </cell>
          <cell r="BS29">
            <v>386026.25</v>
          </cell>
          <cell r="BT29">
            <v>14626.14</v>
          </cell>
          <cell r="BU29">
            <v>18914.3</v>
          </cell>
          <cell r="BV29">
            <v>14907.52</v>
          </cell>
          <cell r="BW29">
            <v>34295.29</v>
          </cell>
          <cell r="BX29">
            <v>15188.9</v>
          </cell>
          <cell r="BY29">
            <v>23857.46</v>
          </cell>
          <cell r="BZ29">
            <v>28453.37</v>
          </cell>
          <cell r="CA29">
            <v>18762.330000000002</v>
          </cell>
          <cell r="CB29">
            <v>467102.58</v>
          </cell>
          <cell r="CC29">
            <v>85609.23</v>
          </cell>
          <cell r="CD29">
            <v>28843.75</v>
          </cell>
          <cell r="CE29">
            <v>51843.78</v>
          </cell>
          <cell r="CF29">
            <v>45691.97</v>
          </cell>
          <cell r="CG29">
            <v>34157.440000000002</v>
          </cell>
          <cell r="CH29">
            <v>50469.49</v>
          </cell>
          <cell r="CI29">
            <v>71467.679999999993</v>
          </cell>
          <cell r="CJ29">
            <v>23273.15</v>
          </cell>
          <cell r="CK29">
            <v>21293.87</v>
          </cell>
          <cell r="CL29">
            <v>23313.65</v>
          </cell>
          <cell r="CM29">
            <v>16563.63</v>
          </cell>
          <cell r="CN29">
            <v>14574.94</v>
          </cell>
          <cell r="CO29">
            <v>876497.5</v>
          </cell>
          <cell r="CP29">
            <v>37368.86</v>
          </cell>
          <cell r="CQ29">
            <v>58617.38</v>
          </cell>
          <cell r="CR29">
            <v>99462.98</v>
          </cell>
          <cell r="CS29">
            <v>145020.69</v>
          </cell>
          <cell r="CT29">
            <v>125203.42</v>
          </cell>
          <cell r="CU29">
            <v>68526.009999999995</v>
          </cell>
          <cell r="CV29">
            <v>75141.679999999993</v>
          </cell>
          <cell r="CW29">
            <v>75141.679999999993</v>
          </cell>
          <cell r="CX29">
            <v>58627.29</v>
          </cell>
          <cell r="CY29">
            <v>58627.29</v>
          </cell>
          <cell r="CZ29">
            <v>37368.86</v>
          </cell>
          <cell r="DA29">
            <v>37391.360000000001</v>
          </cell>
          <cell r="DB29">
            <v>1000000</v>
          </cell>
          <cell r="DC29">
            <v>1000000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</row>
        <row r="30">
          <cell r="A30" t="str">
            <v>Total Public Improvements Projects</v>
          </cell>
          <cell r="B30">
            <v>7588099.6400000006</v>
          </cell>
          <cell r="C30">
            <v>504770.22</v>
          </cell>
          <cell r="D30">
            <v>1025715.01</v>
          </cell>
          <cell r="E30">
            <v>662126.05000000005</v>
          </cell>
          <cell r="F30">
            <v>1374769.74</v>
          </cell>
          <cell r="G30">
            <v>850168.09</v>
          </cell>
          <cell r="H30">
            <v>431346.89</v>
          </cell>
          <cell r="I30">
            <v>244673.4</v>
          </cell>
          <cell r="J30">
            <v>529006.52</v>
          </cell>
          <cell r="K30">
            <v>724262.72</v>
          </cell>
          <cell r="L30">
            <v>728955.37</v>
          </cell>
          <cell r="M30">
            <v>522121.8</v>
          </cell>
          <cell r="N30">
            <v>-9816.1700000000128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2101821.7400000002</v>
          </cell>
          <cell r="AC30">
            <v>170347.51999999999</v>
          </cell>
          <cell r="AD30">
            <v>160986.23999999999</v>
          </cell>
          <cell r="AE30">
            <v>165747.68</v>
          </cell>
          <cell r="AF30">
            <v>150477.73000000001</v>
          </cell>
          <cell r="AG30">
            <v>144943.38</v>
          </cell>
          <cell r="AH30">
            <v>189622.13</v>
          </cell>
          <cell r="AI30">
            <v>165252.14000000001</v>
          </cell>
          <cell r="AJ30">
            <v>219922.89</v>
          </cell>
          <cell r="AK30">
            <v>183118.26</v>
          </cell>
          <cell r="AL30">
            <v>183129.04</v>
          </cell>
          <cell r="AM30">
            <v>188388.67</v>
          </cell>
          <cell r="AN30">
            <v>179886.06</v>
          </cell>
          <cell r="AO30">
            <v>307783.07</v>
          </cell>
          <cell r="AP30">
            <v>52349.23</v>
          </cell>
          <cell r="AQ30">
            <v>148220.88</v>
          </cell>
          <cell r="AR30">
            <v>-363906.77</v>
          </cell>
          <cell r="AS30">
            <v>52349.23</v>
          </cell>
          <cell r="AT30">
            <v>52349.23</v>
          </cell>
          <cell r="AU30">
            <v>52349.23</v>
          </cell>
          <cell r="AV30">
            <v>52349.23</v>
          </cell>
          <cell r="AW30">
            <v>52349.23</v>
          </cell>
          <cell r="AX30">
            <v>52349.23</v>
          </cell>
          <cell r="AY30">
            <v>52349.23</v>
          </cell>
          <cell r="AZ30">
            <v>52349.23</v>
          </cell>
          <cell r="BA30">
            <v>52325.89</v>
          </cell>
          <cell r="BB30">
            <v>2141198.4900000002</v>
          </cell>
          <cell r="BC30">
            <v>7167.78</v>
          </cell>
          <cell r="BD30">
            <v>434312.55</v>
          </cell>
          <cell r="BE30">
            <v>387215.63</v>
          </cell>
          <cell r="BF30">
            <v>578989.73</v>
          </cell>
          <cell r="BG30">
            <v>361203.38</v>
          </cell>
          <cell r="BH30">
            <v>-124966.26</v>
          </cell>
          <cell r="BI30">
            <v>158169.95000000001</v>
          </cell>
          <cell r="BJ30">
            <v>-112165.32</v>
          </cell>
          <cell r="BK30">
            <v>59791.78</v>
          </cell>
          <cell r="BL30">
            <v>141429.34</v>
          </cell>
          <cell r="BM30">
            <v>100285.51</v>
          </cell>
          <cell r="BN30">
            <v>149764.42000000001</v>
          </cell>
          <cell r="BO30">
            <v>1145369.46</v>
          </cell>
          <cell r="BP30">
            <v>215539.83</v>
          </cell>
          <cell r="BQ30">
            <v>10662.11</v>
          </cell>
          <cell r="BR30">
            <v>83322.42</v>
          </cell>
          <cell r="BS30">
            <v>88736.76</v>
          </cell>
          <cell r="BT30">
            <v>142122.29</v>
          </cell>
          <cell r="BU30">
            <v>143348.57</v>
          </cell>
          <cell r="BV30">
            <v>36387.46</v>
          </cell>
          <cell r="BW30">
            <v>58138.05</v>
          </cell>
          <cell r="BX30">
            <v>225364.04</v>
          </cell>
          <cell r="BY30">
            <v>210193.03</v>
          </cell>
          <cell r="BZ30">
            <v>-157688.32000000001</v>
          </cell>
          <cell r="CA30">
            <v>89243.22</v>
          </cell>
          <cell r="CB30">
            <v>1685136.5</v>
          </cell>
          <cell r="CC30">
            <v>243933.56</v>
          </cell>
          <cell r="CD30">
            <v>244917.88</v>
          </cell>
          <cell r="CE30">
            <v>363131.74</v>
          </cell>
          <cell r="CF30">
            <v>447624.22</v>
          </cell>
          <cell r="CG30">
            <v>160719.66</v>
          </cell>
          <cell r="CH30">
            <v>172923.29</v>
          </cell>
          <cell r="CI30">
            <v>-212296.68</v>
          </cell>
          <cell r="CJ30">
            <v>277101.94</v>
          </cell>
          <cell r="CK30">
            <v>152327.01999999999</v>
          </cell>
          <cell r="CL30">
            <v>115239.38</v>
          </cell>
          <cell r="CM30">
            <v>227172.03</v>
          </cell>
          <cell r="CN30">
            <v>-507657.54</v>
          </cell>
          <cell r="CO30">
            <v>206790.38</v>
          </cell>
          <cell r="CP30">
            <v>-184567.7</v>
          </cell>
          <cell r="CQ30">
            <v>26615.35</v>
          </cell>
          <cell r="CR30">
            <v>26615.35</v>
          </cell>
          <cell r="CS30">
            <v>56592.07</v>
          </cell>
          <cell r="CT30">
            <v>-11169.85</v>
          </cell>
          <cell r="CU30">
            <v>-1930.07</v>
          </cell>
          <cell r="CV30">
            <v>44811.3</v>
          </cell>
          <cell r="CW30">
            <v>33659.730000000003</v>
          </cell>
          <cell r="CX30">
            <v>51312.39</v>
          </cell>
          <cell r="CY30">
            <v>26615.35</v>
          </cell>
          <cell r="CZ30">
            <v>111614.68</v>
          </cell>
          <cell r="DA30">
            <v>26621.78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</row>
        <row r="31">
          <cell r="A31" t="str">
            <v>Total Equipment Projects</v>
          </cell>
          <cell r="B31">
            <v>3371667.54</v>
          </cell>
          <cell r="C31">
            <v>637659.23</v>
          </cell>
          <cell r="D31">
            <v>426459.81</v>
          </cell>
          <cell r="E31">
            <v>191210.74</v>
          </cell>
          <cell r="F31">
            <v>505687.36</v>
          </cell>
          <cell r="G31">
            <v>385705.4</v>
          </cell>
          <cell r="H31">
            <v>123653.8</v>
          </cell>
          <cell r="I31">
            <v>442902.16</v>
          </cell>
          <cell r="J31">
            <v>64321.06</v>
          </cell>
          <cell r="K31">
            <v>227078.57</v>
          </cell>
          <cell r="L31">
            <v>210067.65</v>
          </cell>
          <cell r="M31">
            <v>73642.17</v>
          </cell>
          <cell r="N31">
            <v>83279.59</v>
          </cell>
          <cell r="O31">
            <v>1539.11</v>
          </cell>
          <cell r="P31">
            <v>1539.11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833510.01</v>
          </cell>
          <cell r="AC31">
            <v>143340.32</v>
          </cell>
          <cell r="AD31">
            <v>67982.960000000006</v>
          </cell>
          <cell r="AE31">
            <v>6698.07</v>
          </cell>
          <cell r="AF31">
            <v>99345.07</v>
          </cell>
          <cell r="AG31">
            <v>46618.79</v>
          </cell>
          <cell r="AH31">
            <v>65307.76</v>
          </cell>
          <cell r="AI31">
            <v>370726.69</v>
          </cell>
          <cell r="AJ31">
            <v>6698.07</v>
          </cell>
          <cell r="AK31">
            <v>6698.07</v>
          </cell>
          <cell r="AL31">
            <v>6698.07</v>
          </cell>
          <cell r="AM31">
            <v>6698.07</v>
          </cell>
          <cell r="AN31">
            <v>6698.07</v>
          </cell>
          <cell r="AO31">
            <v>490986.39</v>
          </cell>
          <cell r="AP31">
            <v>246480.95</v>
          </cell>
          <cell r="AQ31">
            <v>40409.94</v>
          </cell>
          <cell r="AR31">
            <v>49647.05</v>
          </cell>
          <cell r="AS31">
            <v>41589.839999999997</v>
          </cell>
          <cell r="AT31">
            <v>12828.33</v>
          </cell>
          <cell r="AU31">
            <v>20885.54</v>
          </cell>
          <cell r="AV31">
            <v>22196.38</v>
          </cell>
          <cell r="AW31">
            <v>12828.33</v>
          </cell>
          <cell r="AX31">
            <v>12828.33</v>
          </cell>
          <cell r="AY31">
            <v>12828.33</v>
          </cell>
          <cell r="AZ31">
            <v>5635.04</v>
          </cell>
          <cell r="BA31">
            <v>12828.33</v>
          </cell>
          <cell r="BB31">
            <v>889125.23</v>
          </cell>
          <cell r="BC31">
            <v>0</v>
          </cell>
          <cell r="BD31">
            <v>0</v>
          </cell>
          <cell r="BE31">
            <v>0</v>
          </cell>
          <cell r="BF31">
            <v>330780.23</v>
          </cell>
          <cell r="BG31">
            <v>287945.09000000003</v>
          </cell>
          <cell r="BH31">
            <v>0</v>
          </cell>
          <cell r="BI31">
            <v>16006.87</v>
          </cell>
          <cell r="BJ31">
            <v>0</v>
          </cell>
          <cell r="BK31">
            <v>127196.52</v>
          </cell>
          <cell r="BL31">
            <v>127196.52</v>
          </cell>
          <cell r="BM31">
            <v>0</v>
          </cell>
          <cell r="BN31">
            <v>0</v>
          </cell>
          <cell r="BO31">
            <v>568126</v>
          </cell>
          <cell r="BP31">
            <v>179240.18</v>
          </cell>
          <cell r="BQ31">
            <v>284094.69</v>
          </cell>
          <cell r="BR31">
            <v>95256.49</v>
          </cell>
          <cell r="BS31">
            <v>0</v>
          </cell>
          <cell r="BT31">
            <v>4340.97</v>
          </cell>
          <cell r="BU31">
            <v>3488.28</v>
          </cell>
          <cell r="BV31">
            <v>0</v>
          </cell>
          <cell r="BW31">
            <v>0</v>
          </cell>
          <cell r="BX31">
            <v>0</v>
          </cell>
          <cell r="BY31">
            <v>1705.39</v>
          </cell>
          <cell r="BZ31">
            <v>0</v>
          </cell>
          <cell r="CA31">
            <v>0</v>
          </cell>
          <cell r="CB31">
            <v>407682.96</v>
          </cell>
          <cell r="CC31">
            <v>33988.54</v>
          </cell>
          <cell r="CD31">
            <v>33972.22</v>
          </cell>
          <cell r="CE31">
            <v>33972.22</v>
          </cell>
          <cell r="CF31">
            <v>33972.22</v>
          </cell>
          <cell r="CG31">
            <v>33972.22</v>
          </cell>
          <cell r="CH31">
            <v>33972.22</v>
          </cell>
          <cell r="CI31">
            <v>33972.22</v>
          </cell>
          <cell r="CJ31">
            <v>33972.22</v>
          </cell>
          <cell r="CK31">
            <v>33972.22</v>
          </cell>
          <cell r="CL31">
            <v>33972.22</v>
          </cell>
          <cell r="CM31">
            <v>33972.22</v>
          </cell>
          <cell r="CN31">
            <v>33972.22</v>
          </cell>
          <cell r="CO31">
            <v>180697.84</v>
          </cell>
          <cell r="CP31">
            <v>33070.129999999997</v>
          </cell>
          <cell r="CQ31">
            <v>0</v>
          </cell>
          <cell r="CR31">
            <v>5636.91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10822.44</v>
          </cell>
          <cell r="CX31">
            <v>46383.43</v>
          </cell>
          <cell r="CY31">
            <v>27667.119999999999</v>
          </cell>
          <cell r="CZ31">
            <v>27336.84</v>
          </cell>
          <cell r="DA31">
            <v>29780.97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</row>
        <row r="32">
          <cell r="A32" t="str">
            <v>Total Structure Projects</v>
          </cell>
          <cell r="B32">
            <v>4567715.2699999996</v>
          </cell>
          <cell r="C32">
            <v>821120.96</v>
          </cell>
          <cell r="D32">
            <v>613694.93999999994</v>
          </cell>
          <cell r="E32">
            <v>451626.65</v>
          </cell>
          <cell r="F32">
            <v>567719.67000000004</v>
          </cell>
          <cell r="G32">
            <v>674657.53</v>
          </cell>
          <cell r="H32">
            <v>148801.68</v>
          </cell>
          <cell r="I32">
            <v>9587.18</v>
          </cell>
          <cell r="J32">
            <v>9587.18</v>
          </cell>
          <cell r="K32">
            <v>585962.67000000004</v>
          </cell>
          <cell r="L32">
            <v>0</v>
          </cell>
          <cell r="M32">
            <v>684956.81</v>
          </cell>
          <cell r="N32">
            <v>0</v>
          </cell>
          <cell r="O32">
            <v>85384.13</v>
          </cell>
          <cell r="P32">
            <v>85384.13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690972.96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6016.15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684956.81</v>
          </cell>
          <cell r="AN32">
            <v>0</v>
          </cell>
          <cell r="AO32">
            <v>149423.13</v>
          </cell>
          <cell r="AP32">
            <v>23420.14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78067.12</v>
          </cell>
          <cell r="AV32">
            <v>9587.18</v>
          </cell>
          <cell r="AW32">
            <v>9587.18</v>
          </cell>
          <cell r="AX32">
            <v>28761.51</v>
          </cell>
          <cell r="AY32">
            <v>0</v>
          </cell>
          <cell r="AZ32">
            <v>0</v>
          </cell>
          <cell r="BA32">
            <v>0</v>
          </cell>
          <cell r="BB32">
            <v>3596480.16</v>
          </cell>
          <cell r="BC32">
            <v>567332.07999999996</v>
          </cell>
          <cell r="BD32">
            <v>567332.07999999996</v>
          </cell>
          <cell r="BE32">
            <v>567332.07999999996</v>
          </cell>
          <cell r="BF32">
            <v>567332.07999999996</v>
          </cell>
          <cell r="BG32">
            <v>668641.38</v>
          </cell>
          <cell r="BH32">
            <v>101309.3</v>
          </cell>
          <cell r="BI32">
            <v>0</v>
          </cell>
          <cell r="BJ32">
            <v>0</v>
          </cell>
          <cell r="BK32">
            <v>557201.16</v>
          </cell>
          <cell r="BL32">
            <v>0</v>
          </cell>
          <cell r="BM32">
            <v>0</v>
          </cell>
          <cell r="BN32">
            <v>0</v>
          </cell>
          <cell r="BO32">
            <v>-402439.2</v>
          </cell>
          <cell r="BP32">
            <v>2228.63</v>
          </cell>
          <cell r="BQ32">
            <v>31006.959999999999</v>
          </cell>
          <cell r="BR32">
            <v>-400000</v>
          </cell>
          <cell r="BS32">
            <v>387.59</v>
          </cell>
          <cell r="BT32">
            <v>0</v>
          </cell>
          <cell r="BU32">
            <v>-36062.379999999997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446462.85</v>
          </cell>
          <cell r="CC32">
            <v>141324.74</v>
          </cell>
          <cell r="CD32">
            <v>15355.9</v>
          </cell>
          <cell r="CE32">
            <v>284294.57</v>
          </cell>
          <cell r="CF32">
            <v>0</v>
          </cell>
          <cell r="CG32">
            <v>0</v>
          </cell>
          <cell r="CH32">
            <v>5487.64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1431.24</v>
          </cell>
          <cell r="CP32">
            <v>1431.24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</row>
        <row r="33">
          <cell r="A33" t="str">
            <v>Total Vehicle Projects</v>
          </cell>
          <cell r="B33">
            <v>-162167.97</v>
          </cell>
          <cell r="C33">
            <v>-77441.31</v>
          </cell>
          <cell r="D33">
            <v>-1200</v>
          </cell>
          <cell r="E33">
            <v>-22286.04</v>
          </cell>
          <cell r="F33">
            <v>9969.5</v>
          </cell>
          <cell r="G33">
            <v>-28150</v>
          </cell>
          <cell r="H33">
            <v>-11365.55</v>
          </cell>
          <cell r="I33">
            <v>-5000</v>
          </cell>
          <cell r="J33">
            <v>-21694.57</v>
          </cell>
          <cell r="K33">
            <v>0</v>
          </cell>
          <cell r="L33">
            <v>0</v>
          </cell>
          <cell r="M33">
            <v>-5000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-30770.92</v>
          </cell>
          <cell r="AC33">
            <v>-576.35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-7500</v>
          </cell>
          <cell r="AI33">
            <v>-5000</v>
          </cell>
          <cell r="AJ33">
            <v>-17694.57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41375.51</v>
          </cell>
          <cell r="AP33">
            <v>21858.73</v>
          </cell>
          <cell r="AQ33">
            <v>0</v>
          </cell>
          <cell r="AR33">
            <v>0</v>
          </cell>
          <cell r="AS33">
            <v>19516.78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-139739.51999999999</v>
          </cell>
          <cell r="BP33">
            <v>-77003.48</v>
          </cell>
          <cell r="BQ33">
            <v>0</v>
          </cell>
          <cell r="BR33">
            <v>-20286.04</v>
          </cell>
          <cell r="BS33">
            <v>-13800</v>
          </cell>
          <cell r="BT33">
            <v>-25650</v>
          </cell>
          <cell r="BU33">
            <v>-3000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-33033.040000000001</v>
          </cell>
          <cell r="CC33">
            <v>-21720.21</v>
          </cell>
          <cell r="CD33">
            <v>-1200</v>
          </cell>
          <cell r="CE33">
            <v>-2000</v>
          </cell>
          <cell r="CF33">
            <v>4252.72</v>
          </cell>
          <cell r="CG33">
            <v>-2500</v>
          </cell>
          <cell r="CH33">
            <v>-865.55</v>
          </cell>
          <cell r="CI33">
            <v>0</v>
          </cell>
          <cell r="CJ33">
            <v>-4000</v>
          </cell>
          <cell r="CK33">
            <v>0</v>
          </cell>
          <cell r="CL33">
            <v>0</v>
          </cell>
          <cell r="CM33">
            <v>-5000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</row>
        <row r="34">
          <cell r="A34" t="str">
            <v>Total Information Technology Projects</v>
          </cell>
          <cell r="B34">
            <v>10587682.779999999</v>
          </cell>
          <cell r="C34">
            <v>2482215</v>
          </cell>
          <cell r="D34">
            <v>3327166.72</v>
          </cell>
          <cell r="E34">
            <v>813635.98</v>
          </cell>
          <cell r="F34">
            <v>771777.96</v>
          </cell>
          <cell r="G34">
            <v>337953.51</v>
          </cell>
          <cell r="H34">
            <v>443864.1</v>
          </cell>
          <cell r="I34">
            <v>651553.80000000005</v>
          </cell>
          <cell r="J34">
            <v>313811.64</v>
          </cell>
          <cell r="K34">
            <v>273287.93</v>
          </cell>
          <cell r="L34">
            <v>601179.68000000005</v>
          </cell>
          <cell r="M34">
            <v>289507.09000000003</v>
          </cell>
          <cell r="N34">
            <v>281729.37</v>
          </cell>
          <cell r="O34">
            <v>7300970.2199999997</v>
          </cell>
          <cell r="P34">
            <v>2236487.5</v>
          </cell>
          <cell r="Q34">
            <v>1876493.2</v>
          </cell>
          <cell r="R34">
            <v>339372.47</v>
          </cell>
          <cell r="S34">
            <v>481898.17</v>
          </cell>
          <cell r="T34">
            <v>241404.94</v>
          </cell>
          <cell r="U34">
            <v>263600.69</v>
          </cell>
          <cell r="V34">
            <v>406126.39</v>
          </cell>
          <cell r="W34">
            <v>256201.57</v>
          </cell>
          <cell r="X34">
            <v>256201.58</v>
          </cell>
          <cell r="Y34">
            <v>406126.39</v>
          </cell>
          <cell r="Z34">
            <v>272420.74</v>
          </cell>
          <cell r="AA34">
            <v>264636.58</v>
          </cell>
          <cell r="AB34">
            <v>1709295.5</v>
          </cell>
          <cell r="AC34">
            <v>106167.43</v>
          </cell>
          <cell r="AD34">
            <v>1268700.68</v>
          </cell>
          <cell r="AE34">
            <v>194640.29</v>
          </cell>
          <cell r="AF34">
            <v>0</v>
          </cell>
          <cell r="AG34">
            <v>0</v>
          </cell>
          <cell r="AH34">
            <v>0</v>
          </cell>
          <cell r="AI34">
            <v>69893.55</v>
          </cell>
          <cell r="AJ34">
            <v>0</v>
          </cell>
          <cell r="AK34">
            <v>0</v>
          </cell>
          <cell r="AL34">
            <v>69893.55</v>
          </cell>
          <cell r="AM34">
            <v>0</v>
          </cell>
          <cell r="AN34">
            <v>0</v>
          </cell>
          <cell r="AO34">
            <v>354551.56</v>
          </cell>
          <cell r="AP34">
            <v>33574.42</v>
          </cell>
          <cell r="AQ34">
            <v>65806.38</v>
          </cell>
          <cell r="AR34">
            <v>49690.400000000001</v>
          </cell>
          <cell r="AS34">
            <v>57748.4</v>
          </cell>
          <cell r="AT34">
            <v>41632.42</v>
          </cell>
          <cell r="AU34">
            <v>49690.400000000001</v>
          </cell>
          <cell r="AV34">
            <v>49690.400000000001</v>
          </cell>
          <cell r="AW34">
            <v>1342.46</v>
          </cell>
          <cell r="AX34">
            <v>1342.46</v>
          </cell>
          <cell r="AY34">
            <v>1342.46</v>
          </cell>
          <cell r="AZ34">
            <v>1342.46</v>
          </cell>
          <cell r="BA34">
            <v>1348.9</v>
          </cell>
          <cell r="BB34">
            <v>553552</v>
          </cell>
          <cell r="BC34">
            <v>34039.919999999998</v>
          </cell>
          <cell r="BD34">
            <v>0</v>
          </cell>
          <cell r="BE34">
            <v>47412.75</v>
          </cell>
          <cell r="BF34">
            <v>144533.93</v>
          </cell>
          <cell r="BG34">
            <v>39172.26</v>
          </cell>
          <cell r="BH34">
            <v>39172.26</v>
          </cell>
          <cell r="BI34">
            <v>105361.67</v>
          </cell>
          <cell r="BJ34">
            <v>40523.72</v>
          </cell>
          <cell r="BK34">
            <v>0</v>
          </cell>
          <cell r="BL34">
            <v>103335.49</v>
          </cell>
          <cell r="BM34">
            <v>0</v>
          </cell>
          <cell r="BN34">
            <v>0</v>
          </cell>
          <cell r="BO34">
            <v>307309.99</v>
          </cell>
          <cell r="BP34">
            <v>11317.54</v>
          </cell>
          <cell r="BQ34">
            <v>74106.64</v>
          </cell>
          <cell r="BR34">
            <v>133205.9</v>
          </cell>
          <cell r="BS34">
            <v>57672.95</v>
          </cell>
          <cell r="BT34">
            <v>0</v>
          </cell>
          <cell r="BU34">
            <v>31006.959999999999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293523.83</v>
          </cell>
          <cell r="CC34">
            <v>56609.69</v>
          </cell>
          <cell r="CD34">
            <v>38041.32</v>
          </cell>
          <cell r="CE34">
            <v>45295.67</v>
          </cell>
          <cell r="CF34">
            <v>28548.31</v>
          </cell>
          <cell r="CG34">
            <v>14367.69</v>
          </cell>
          <cell r="CH34">
            <v>14979.21</v>
          </cell>
          <cell r="CI34">
            <v>19105.59</v>
          </cell>
          <cell r="CJ34">
            <v>14367.69</v>
          </cell>
          <cell r="CK34">
            <v>14367.69</v>
          </cell>
          <cell r="CL34">
            <v>19105.59</v>
          </cell>
          <cell r="CM34">
            <v>14367.69</v>
          </cell>
          <cell r="CN34">
            <v>14367.69</v>
          </cell>
          <cell r="CO34">
            <v>68479.679999999993</v>
          </cell>
          <cell r="CP34">
            <v>4018.5</v>
          </cell>
          <cell r="CQ34">
            <v>4018.5</v>
          </cell>
          <cell r="CR34">
            <v>4018.5</v>
          </cell>
          <cell r="CS34">
            <v>1376.2</v>
          </cell>
          <cell r="CT34">
            <v>1376.2</v>
          </cell>
          <cell r="CU34">
            <v>45414.58</v>
          </cell>
          <cell r="CV34">
            <v>1376.2</v>
          </cell>
          <cell r="CW34">
            <v>1376.2</v>
          </cell>
          <cell r="CX34">
            <v>1376.2</v>
          </cell>
          <cell r="CY34">
            <v>1376.2</v>
          </cell>
          <cell r="CZ34">
            <v>1376.2</v>
          </cell>
          <cell r="DA34">
            <v>1376.2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</row>
        <row r="35">
          <cell r="A35" t="str">
            <v>Total Power Generation Projects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</row>
        <row r="36">
          <cell r="A36" t="str">
            <v xml:space="preserve">  Non-Growth</v>
          </cell>
          <cell r="B36">
            <v>202433256.37805802</v>
          </cell>
          <cell r="C36">
            <v>14687967.686377786</v>
          </cell>
          <cell r="D36">
            <v>15977253.105985705</v>
          </cell>
          <cell r="E36">
            <v>17068406.58049247</v>
          </cell>
          <cell r="F36">
            <v>16745670.702707775</v>
          </cell>
          <cell r="G36">
            <v>16409146.575357825</v>
          </cell>
          <cell r="H36">
            <v>16655642.140452433</v>
          </cell>
          <cell r="I36">
            <v>16616385.495970719</v>
          </cell>
          <cell r="J36">
            <v>24300720.154620945</v>
          </cell>
          <cell r="K36">
            <v>16663463.772227954</v>
          </cell>
          <cell r="L36">
            <v>15727988.95404255</v>
          </cell>
          <cell r="M36">
            <v>14911790.405297801</v>
          </cell>
          <cell r="N36">
            <v>16668820.804524057</v>
          </cell>
          <cell r="O36">
            <v>7387893.46</v>
          </cell>
          <cell r="P36">
            <v>2323410.7400000002</v>
          </cell>
          <cell r="Q36">
            <v>1876493.2</v>
          </cell>
          <cell r="R36">
            <v>339372.47</v>
          </cell>
          <cell r="S36">
            <v>481898.17</v>
          </cell>
          <cell r="T36">
            <v>241404.94</v>
          </cell>
          <cell r="U36">
            <v>263600.69</v>
          </cell>
          <cell r="V36">
            <v>406126.39</v>
          </cell>
          <cell r="W36">
            <v>256201.57</v>
          </cell>
          <cell r="X36">
            <v>256201.58</v>
          </cell>
          <cell r="Y36">
            <v>406126.39</v>
          </cell>
          <cell r="Z36">
            <v>272420.74</v>
          </cell>
          <cell r="AA36">
            <v>264636.58</v>
          </cell>
          <cell r="AB36">
            <v>23542313.690000001</v>
          </cell>
          <cell r="AC36">
            <v>1844410.33</v>
          </cell>
          <cell r="AD36">
            <v>2789912</v>
          </cell>
          <cell r="AE36">
            <v>2013103.12</v>
          </cell>
          <cell r="AF36">
            <v>2086313.26</v>
          </cell>
          <cell r="AG36">
            <v>1604684.68</v>
          </cell>
          <cell r="AH36">
            <v>1885009.54</v>
          </cell>
          <cell r="AI36">
            <v>1918679.05</v>
          </cell>
          <cell r="AJ36">
            <v>1693517.37</v>
          </cell>
          <cell r="AK36">
            <v>1672519.9</v>
          </cell>
          <cell r="AL36">
            <v>2150044.7200000002</v>
          </cell>
          <cell r="AM36">
            <v>2207044.21</v>
          </cell>
          <cell r="AN36">
            <v>1677075.51</v>
          </cell>
          <cell r="AO36">
            <v>10637162.718058012</v>
          </cell>
          <cell r="AP36">
            <v>1139241.1063777865</v>
          </cell>
          <cell r="AQ36">
            <v>858341.16598570487</v>
          </cell>
          <cell r="AR36">
            <v>524348.16049246956</v>
          </cell>
          <cell r="AS36">
            <v>905297.80270777573</v>
          </cell>
          <cell r="AT36">
            <v>616055.20535782492</v>
          </cell>
          <cell r="AU36">
            <v>1023295.430452432</v>
          </cell>
          <cell r="AV36">
            <v>952620.10597071692</v>
          </cell>
          <cell r="AW36">
            <v>928004.54462094465</v>
          </cell>
          <cell r="AX36">
            <v>964927.53222795436</v>
          </cell>
          <cell r="AY36">
            <v>909060.44404254854</v>
          </cell>
          <cell r="AZ36">
            <v>933264.89529779984</v>
          </cell>
          <cell r="BA36">
            <v>882706.32452405675</v>
          </cell>
          <cell r="BB36">
            <v>18338199.59</v>
          </cell>
          <cell r="BC36">
            <v>1247967.3899999999</v>
          </cell>
          <cell r="BD36">
            <v>1616324.6</v>
          </cell>
          <cell r="BE36">
            <v>1551722.35</v>
          </cell>
          <cell r="BF36">
            <v>2233801.36</v>
          </cell>
          <cell r="BG36">
            <v>2064560.05</v>
          </cell>
          <cell r="BH36">
            <v>1164773.3600000001</v>
          </cell>
          <cell r="BI36">
            <v>1342843.33</v>
          </cell>
          <cell r="BJ36">
            <v>1088817.97</v>
          </cell>
          <cell r="BK36">
            <v>1746562.57</v>
          </cell>
          <cell r="BL36">
            <v>1286324.1100000001</v>
          </cell>
          <cell r="BM36">
            <v>1410324.92</v>
          </cell>
          <cell r="BN36">
            <v>1584177.58</v>
          </cell>
          <cell r="BO36">
            <v>11097804.210000001</v>
          </cell>
          <cell r="BP36">
            <v>1614556.33</v>
          </cell>
          <cell r="BQ36">
            <v>1498539.35</v>
          </cell>
          <cell r="BR36">
            <v>955397.73</v>
          </cell>
          <cell r="BS36">
            <v>1089266.83</v>
          </cell>
          <cell r="BT36">
            <v>787683.07</v>
          </cell>
          <cell r="BU36">
            <v>805629.54</v>
          </cell>
          <cell r="BV36">
            <v>691676.01</v>
          </cell>
          <cell r="BW36">
            <v>787787.91</v>
          </cell>
          <cell r="BX36">
            <v>989890.52</v>
          </cell>
          <cell r="BY36">
            <v>831347.5</v>
          </cell>
          <cell r="BZ36">
            <v>433469.18</v>
          </cell>
          <cell r="CA36">
            <v>612560.24</v>
          </cell>
          <cell r="CB36">
            <v>17370610.879999999</v>
          </cell>
          <cell r="CC36">
            <v>2241812.9300000002</v>
          </cell>
          <cell r="CD36">
            <v>1562129.15</v>
          </cell>
          <cell r="CE36">
            <v>1806390.01</v>
          </cell>
          <cell r="CF36">
            <v>1613183.82</v>
          </cell>
          <cell r="CG36">
            <v>1439902.13</v>
          </cell>
          <cell r="CH36">
            <v>1419729.3</v>
          </cell>
          <cell r="CI36">
            <v>1060211.83</v>
          </cell>
          <cell r="CJ36">
            <v>1431787.62</v>
          </cell>
          <cell r="CK36">
            <v>1414638.68</v>
          </cell>
          <cell r="CL36">
            <v>1366999.01</v>
          </cell>
          <cell r="CM36">
            <v>1414514.18</v>
          </cell>
          <cell r="CN36">
            <v>599312.22</v>
          </cell>
          <cell r="CO36">
            <v>9925260.8300000001</v>
          </cell>
          <cell r="CP36">
            <v>542392.86</v>
          </cell>
          <cell r="CQ36">
            <v>813885.64</v>
          </cell>
          <cell r="CR36">
            <v>889668.74</v>
          </cell>
          <cell r="CS36">
            <v>863851.46</v>
          </cell>
          <cell r="CT36">
            <v>770459.5</v>
          </cell>
          <cell r="CU36">
            <v>851951.28</v>
          </cell>
          <cell r="CV36">
            <v>752825.78</v>
          </cell>
          <cell r="CW36">
            <v>848341.17</v>
          </cell>
          <cell r="CX36">
            <v>803361.99</v>
          </cell>
          <cell r="CY36">
            <v>910990.78</v>
          </cell>
          <cell r="CZ36">
            <v>931817.28</v>
          </cell>
          <cell r="DA36">
            <v>945714.35</v>
          </cell>
          <cell r="DB36">
            <v>1000000</v>
          </cell>
          <cell r="DC36">
            <v>1000000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104134011</v>
          </cell>
          <cell r="DP36">
            <v>3734176</v>
          </cell>
          <cell r="DQ36">
            <v>4961628</v>
          </cell>
          <cell r="DR36">
            <v>8988404</v>
          </cell>
          <cell r="DS36">
            <v>7472058</v>
          </cell>
          <cell r="DT36">
            <v>8884397</v>
          </cell>
          <cell r="DU36">
            <v>9241653</v>
          </cell>
          <cell r="DV36">
            <v>9491403</v>
          </cell>
          <cell r="DW36">
            <v>17266262</v>
          </cell>
          <cell r="DX36">
            <v>8815361</v>
          </cell>
          <cell r="DY36">
            <v>7867096</v>
          </cell>
          <cell r="DZ36">
            <v>7308935</v>
          </cell>
          <cell r="EA36">
            <v>10102638</v>
          </cell>
        </row>
        <row r="38">
          <cell r="A38" t="str">
            <v>Capital expenditures</v>
          </cell>
          <cell r="B38">
            <v>297600351.61000001</v>
          </cell>
          <cell r="C38">
            <v>21310701.899999999</v>
          </cell>
          <cell r="D38">
            <v>24784016.640000001</v>
          </cell>
          <cell r="E38">
            <v>24749085.620000001</v>
          </cell>
          <cell r="F38">
            <v>23456648.32</v>
          </cell>
          <cell r="G38">
            <v>23676979.009999998</v>
          </cell>
          <cell r="H38">
            <v>24691677.270000003</v>
          </cell>
          <cell r="I38">
            <v>24861930.660000004</v>
          </cell>
          <cell r="J38">
            <v>32735620.460000001</v>
          </cell>
          <cell r="K38">
            <v>24735654.740000002</v>
          </cell>
          <cell r="L38">
            <v>24003507.770000003</v>
          </cell>
          <cell r="M38">
            <v>23354211.470000003</v>
          </cell>
          <cell r="N38">
            <v>25240317.75</v>
          </cell>
          <cell r="O38">
            <v>7387893.46</v>
          </cell>
          <cell r="P38">
            <v>2323410.7400000002</v>
          </cell>
          <cell r="Q38">
            <v>1876493.2</v>
          </cell>
          <cell r="R38">
            <v>339372.47</v>
          </cell>
          <cell r="S38">
            <v>481898.17</v>
          </cell>
          <cell r="T38">
            <v>241404.94</v>
          </cell>
          <cell r="U38">
            <v>263600.69</v>
          </cell>
          <cell r="V38">
            <v>406126.39</v>
          </cell>
          <cell r="W38">
            <v>256201.57</v>
          </cell>
          <cell r="X38">
            <v>256201.58</v>
          </cell>
          <cell r="Y38">
            <v>406126.39</v>
          </cell>
          <cell r="Z38">
            <v>272420.74</v>
          </cell>
          <cell r="AA38">
            <v>264636.58</v>
          </cell>
          <cell r="AB38">
            <v>28358731.470000003</v>
          </cell>
          <cell r="AC38">
            <v>2354752.15</v>
          </cell>
          <cell r="AD38">
            <v>3233290.11</v>
          </cell>
          <cell r="AE38">
            <v>2356044.85</v>
          </cell>
          <cell r="AF38">
            <v>2726607.76</v>
          </cell>
          <cell r="AG38">
            <v>1956239.02</v>
          </cell>
          <cell r="AH38">
            <v>2234194.14</v>
          </cell>
          <cell r="AI38">
            <v>2353131.7000000002</v>
          </cell>
          <cell r="AJ38">
            <v>2092168.11</v>
          </cell>
          <cell r="AK38">
            <v>2041491.52</v>
          </cell>
          <cell r="AL38">
            <v>2442656.13</v>
          </cell>
          <cell r="AM38">
            <v>2529600.4300000002</v>
          </cell>
          <cell r="AN38">
            <v>2038555.55</v>
          </cell>
          <cell r="AO38">
            <v>16452304.670000004</v>
          </cell>
          <cell r="AP38">
            <v>1511176.86</v>
          </cell>
          <cell r="AQ38">
            <v>1792012.86</v>
          </cell>
          <cell r="AR38">
            <v>1052418.68</v>
          </cell>
          <cell r="AS38">
            <v>1356199.56</v>
          </cell>
          <cell r="AT38">
            <v>1303714.52</v>
          </cell>
          <cell r="AU38">
            <v>1451209.11</v>
          </cell>
          <cell r="AV38">
            <v>1329279.48</v>
          </cell>
          <cell r="AW38">
            <v>1336472.68</v>
          </cell>
          <cell r="AX38">
            <v>1365064.08</v>
          </cell>
          <cell r="AY38">
            <v>1296964.2</v>
          </cell>
          <cell r="AZ38">
            <v>1360328.73</v>
          </cell>
          <cell r="BA38">
            <v>1297463.9099999999</v>
          </cell>
          <cell r="BB38">
            <v>26880194.390000004</v>
          </cell>
          <cell r="BC38">
            <v>1821401.99</v>
          </cell>
          <cell r="BD38">
            <v>1835027.31</v>
          </cell>
          <cell r="BE38">
            <v>1943485.91</v>
          </cell>
          <cell r="BF38">
            <v>2892827.4</v>
          </cell>
          <cell r="BG38">
            <v>2738349.89</v>
          </cell>
          <cell r="BH38">
            <v>1987493.05</v>
          </cell>
          <cell r="BI38">
            <v>2265756.25</v>
          </cell>
          <cell r="BJ38">
            <v>2075852.17</v>
          </cell>
          <cell r="BK38">
            <v>2634941.11</v>
          </cell>
          <cell r="BL38">
            <v>2392041.6</v>
          </cell>
          <cell r="BM38">
            <v>2023205.3</v>
          </cell>
          <cell r="BN38">
            <v>2269812.41</v>
          </cell>
          <cell r="BO38">
            <v>16180880.030000001</v>
          </cell>
          <cell r="BP38">
            <v>1970489.25</v>
          </cell>
          <cell r="BQ38">
            <v>1900571.35</v>
          </cell>
          <cell r="BR38">
            <v>1307226.31</v>
          </cell>
          <cell r="BS38">
            <v>1465732.09</v>
          </cell>
          <cell r="BT38">
            <v>1160873.8400000001</v>
          </cell>
          <cell r="BU38">
            <v>1194501.1399999999</v>
          </cell>
          <cell r="BV38">
            <v>1179425.46</v>
          </cell>
          <cell r="BW38">
            <v>1291634.57</v>
          </cell>
          <cell r="BX38">
            <v>1435152.43</v>
          </cell>
          <cell r="BY38">
            <v>1267258.33</v>
          </cell>
          <cell r="BZ38">
            <v>886830.43</v>
          </cell>
          <cell r="CA38">
            <v>1121184.83</v>
          </cell>
          <cell r="CB38">
            <v>28668581.110000003</v>
          </cell>
          <cell r="CC38">
            <v>3278324.9</v>
          </cell>
          <cell r="CD38">
            <v>2563785.33</v>
          </cell>
          <cell r="CE38">
            <v>2779456.06</v>
          </cell>
          <cell r="CF38">
            <v>2507757.36</v>
          </cell>
          <cell r="CG38">
            <v>2333608.61</v>
          </cell>
          <cell r="CH38">
            <v>2322879.4300000002</v>
          </cell>
          <cell r="CI38">
            <v>1932539.74</v>
          </cell>
          <cell r="CJ38">
            <v>2436695.73</v>
          </cell>
          <cell r="CK38">
            <v>2369132.25</v>
          </cell>
          <cell r="CL38">
            <v>2280658.88</v>
          </cell>
          <cell r="CM38">
            <v>2354070.69</v>
          </cell>
          <cell r="CN38">
            <v>1509672.13</v>
          </cell>
          <cell r="CO38">
            <v>14571690.24</v>
          </cell>
          <cell r="CP38">
            <v>913744.96</v>
          </cell>
          <cell r="CQ38">
            <v>1240588.45</v>
          </cell>
          <cell r="CR38">
            <v>1345268.28</v>
          </cell>
          <cell r="CS38">
            <v>1265452.05</v>
          </cell>
          <cell r="CT38">
            <v>1182775.1499999999</v>
          </cell>
          <cell r="CU38">
            <v>1258737.8</v>
          </cell>
          <cell r="CV38">
            <v>1116859.51</v>
          </cell>
          <cell r="CW38">
            <v>1223596.57</v>
          </cell>
          <cell r="CX38">
            <v>1180901.73</v>
          </cell>
          <cell r="CY38">
            <v>1263297.24</v>
          </cell>
          <cell r="CZ38">
            <v>1281411.26</v>
          </cell>
          <cell r="DA38">
            <v>1299057.24</v>
          </cell>
          <cell r="DB38">
            <v>1000000</v>
          </cell>
          <cell r="DC38">
            <v>1000000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159100076</v>
          </cell>
          <cell r="DP38">
            <v>7137401</v>
          </cell>
          <cell r="DQ38">
            <v>10342248</v>
          </cell>
          <cell r="DR38">
            <v>13625813</v>
          </cell>
          <cell r="DS38">
            <v>10760174</v>
          </cell>
          <cell r="DT38">
            <v>12760013</v>
          </cell>
          <cell r="DU38">
            <v>13979062</v>
          </cell>
          <cell r="DV38">
            <v>14278812</v>
          </cell>
          <cell r="DW38">
            <v>22022999</v>
          </cell>
          <cell r="DX38">
            <v>13452770</v>
          </cell>
          <cell r="DY38">
            <v>12654505</v>
          </cell>
          <cell r="DZ38">
            <v>12646344</v>
          </cell>
          <cell r="EA38">
            <v>15439935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56041380.670000002</v>
          </cell>
          <cell r="C42">
            <v>3075714.9600000004</v>
          </cell>
          <cell r="D42">
            <v>5435473.6799999997</v>
          </cell>
          <cell r="E42">
            <v>10369316.380000001</v>
          </cell>
          <cell r="F42">
            <v>7353018.6499999985</v>
          </cell>
          <cell r="G42">
            <v>7754122</v>
          </cell>
          <cell r="H42">
            <v>6883866</v>
          </cell>
          <cell r="I42">
            <v>6734969</v>
          </cell>
          <cell r="J42">
            <v>8434900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3156034.3800000008</v>
          </cell>
          <cell r="AC42">
            <v>390363.4100000005</v>
          </cell>
          <cell r="AD42">
            <v>319548.69</v>
          </cell>
          <cell r="AE42">
            <v>496347.06</v>
          </cell>
          <cell r="AF42">
            <v>378960.22</v>
          </cell>
          <cell r="AG42">
            <v>300112</v>
          </cell>
          <cell r="AH42">
            <v>366516</v>
          </cell>
          <cell r="AI42">
            <v>505536</v>
          </cell>
          <cell r="AJ42">
            <v>398651</v>
          </cell>
          <cell r="AO42">
            <v>4320024.6499999994</v>
          </cell>
          <cell r="AP42">
            <v>472198.79</v>
          </cell>
          <cell r="AQ42">
            <v>933300.69</v>
          </cell>
          <cell r="AR42">
            <v>711904.45</v>
          </cell>
          <cell r="AS42">
            <v>520926.71999999997</v>
          </cell>
          <cell r="AT42">
            <v>384054</v>
          </cell>
          <cell r="AU42">
            <v>256561</v>
          </cell>
          <cell r="AV42">
            <v>632611</v>
          </cell>
          <cell r="AW42">
            <v>408468</v>
          </cell>
          <cell r="BB42">
            <v>7374484.0700000003</v>
          </cell>
          <cell r="BC42">
            <v>391104.81</v>
          </cell>
          <cell r="BD42">
            <v>716218.91</v>
          </cell>
          <cell r="BE42">
            <v>1082148.1499999999</v>
          </cell>
          <cell r="BF42">
            <v>878672.2</v>
          </cell>
          <cell r="BG42">
            <v>1108552</v>
          </cell>
          <cell r="BH42">
            <v>1179878</v>
          </cell>
          <cell r="BI42">
            <v>1030876</v>
          </cell>
          <cell r="BJ42">
            <v>987034</v>
          </cell>
          <cell r="BO42">
            <v>3884769.44</v>
          </cell>
          <cell r="BP42">
            <v>289482.13</v>
          </cell>
          <cell r="BQ42">
            <v>450898.36</v>
          </cell>
          <cell r="BR42">
            <v>918237.2</v>
          </cell>
          <cell r="BS42">
            <v>392380.75</v>
          </cell>
          <cell r="BT42">
            <v>503419</v>
          </cell>
          <cell r="BU42">
            <v>403501</v>
          </cell>
          <cell r="BV42">
            <v>423004</v>
          </cell>
          <cell r="BW42">
            <v>503847</v>
          </cell>
          <cell r="CB42">
            <v>9007481.6199999992</v>
          </cell>
          <cell r="CC42">
            <v>672374.98</v>
          </cell>
          <cell r="CD42">
            <v>1089857.6000000001</v>
          </cell>
          <cell r="CE42">
            <v>2354169.86</v>
          </cell>
          <cell r="CF42">
            <v>879286.17999999935</v>
          </cell>
          <cell r="CG42">
            <v>613800</v>
          </cell>
          <cell r="CH42">
            <v>1010605</v>
          </cell>
          <cell r="CI42">
            <v>1382480</v>
          </cell>
          <cell r="CJ42">
            <v>1004908</v>
          </cell>
          <cell r="CO42">
            <v>3391795.51</v>
          </cell>
          <cell r="CP42">
            <v>258880.84</v>
          </cell>
          <cell r="CQ42">
            <v>553634.43000000005</v>
          </cell>
          <cell r="CR42">
            <v>463310.66</v>
          </cell>
          <cell r="CS42">
            <v>377042.58</v>
          </cell>
          <cell r="CT42">
            <v>311185</v>
          </cell>
          <cell r="CU42">
            <v>332805</v>
          </cell>
          <cell r="CV42">
            <v>719682</v>
          </cell>
          <cell r="CW42">
            <v>375255</v>
          </cell>
          <cell r="DO42">
            <v>24906791</v>
          </cell>
          <cell r="DP42">
            <v>601310</v>
          </cell>
          <cell r="DQ42">
            <v>1372015</v>
          </cell>
          <cell r="DR42">
            <v>4343199</v>
          </cell>
          <cell r="DS42">
            <v>3925750</v>
          </cell>
          <cell r="DT42">
            <v>4533000</v>
          </cell>
          <cell r="DU42">
            <v>3334000</v>
          </cell>
          <cell r="DV42">
            <v>2040780</v>
          </cell>
          <cell r="DW42">
            <v>4756737</v>
          </cell>
        </row>
        <row r="43">
          <cell r="A43" t="str">
            <v xml:space="preserve">  Non-Growth</v>
          </cell>
          <cell r="B43">
            <v>126759152.63</v>
          </cell>
          <cell r="C43">
            <v>18613053.859999999</v>
          </cell>
          <cell r="D43">
            <v>16040800.42</v>
          </cell>
          <cell r="E43">
            <v>12505607.810000002</v>
          </cell>
          <cell r="F43">
            <v>13067251.539999999</v>
          </cell>
          <cell r="G43">
            <v>14941979</v>
          </cell>
          <cell r="H43">
            <v>13116013</v>
          </cell>
          <cell r="I43">
            <v>14173875</v>
          </cell>
          <cell r="J43">
            <v>24300572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15754163.119999999</v>
          </cell>
          <cell r="P43">
            <v>1711163.05</v>
          </cell>
          <cell r="Q43">
            <v>2782173</v>
          </cell>
          <cell r="R43">
            <v>2216416.42</v>
          </cell>
          <cell r="S43">
            <v>1071279.6499999999</v>
          </cell>
          <cell r="T43">
            <v>1679861</v>
          </cell>
          <cell r="U43">
            <v>3481461</v>
          </cell>
          <cell r="V43">
            <v>2555607</v>
          </cell>
          <cell r="W43">
            <v>256202</v>
          </cell>
          <cell r="AB43">
            <v>13974397.92</v>
          </cell>
          <cell r="AC43">
            <v>1846892.31</v>
          </cell>
          <cell r="AD43">
            <v>1691023.03</v>
          </cell>
          <cell r="AE43">
            <v>1726649.8</v>
          </cell>
          <cell r="AF43">
            <v>1507909.78</v>
          </cell>
          <cell r="AG43">
            <v>2229191</v>
          </cell>
          <cell r="AH43">
            <v>1676476</v>
          </cell>
          <cell r="AI43">
            <v>1602739</v>
          </cell>
          <cell r="AJ43">
            <v>1693517</v>
          </cell>
          <cell r="AO43">
            <v>8589835.8000000007</v>
          </cell>
          <cell r="AP43">
            <v>2045201.08</v>
          </cell>
          <cell r="AQ43">
            <v>1052447.3999999999</v>
          </cell>
          <cell r="AR43">
            <v>879762.69000000076</v>
          </cell>
          <cell r="AS43">
            <v>738214.63</v>
          </cell>
          <cell r="AT43">
            <v>988003</v>
          </cell>
          <cell r="AU43">
            <v>1159422</v>
          </cell>
          <cell r="AV43">
            <v>798780</v>
          </cell>
          <cell r="AW43">
            <v>928005</v>
          </cell>
          <cell r="BB43">
            <v>12863675.619999999</v>
          </cell>
          <cell r="BC43">
            <v>1515417.51</v>
          </cell>
          <cell r="BD43">
            <v>1660066.63</v>
          </cell>
          <cell r="BE43">
            <v>2150710.96</v>
          </cell>
          <cell r="BF43">
            <v>2599928.52</v>
          </cell>
          <cell r="BG43">
            <v>1178871</v>
          </cell>
          <cell r="BH43">
            <v>1462116</v>
          </cell>
          <cell r="BI43">
            <v>1207747</v>
          </cell>
          <cell r="BJ43">
            <v>1088818</v>
          </cell>
          <cell r="BO43">
            <v>5874628.040000001</v>
          </cell>
          <cell r="BP43">
            <v>964526.04</v>
          </cell>
          <cell r="BQ43">
            <v>945985.04</v>
          </cell>
          <cell r="BR43">
            <v>14000.650000000838</v>
          </cell>
          <cell r="BS43">
            <v>734607.31</v>
          </cell>
          <cell r="BT43">
            <v>976108</v>
          </cell>
          <cell r="BU43">
            <v>924891</v>
          </cell>
          <cell r="BV43">
            <v>526722</v>
          </cell>
          <cell r="BW43">
            <v>787788</v>
          </cell>
          <cell r="CB43">
            <v>12183823.370000001</v>
          </cell>
          <cell r="CC43">
            <v>2186081.12</v>
          </cell>
          <cell r="CD43">
            <v>1593959.73</v>
          </cell>
          <cell r="CE43">
            <v>-36130.749999999534</v>
          </cell>
          <cell r="CF43">
            <v>1822128.27</v>
          </cell>
          <cell r="CG43">
            <v>2009295</v>
          </cell>
          <cell r="CH43">
            <v>2054117</v>
          </cell>
          <cell r="CI43">
            <v>1122734</v>
          </cell>
          <cell r="CJ43">
            <v>1431639</v>
          </cell>
          <cell r="CO43">
            <v>6726251.0800000001</v>
          </cell>
          <cell r="CP43">
            <v>1418640.75</v>
          </cell>
          <cell r="CQ43">
            <v>1113148.5900000001</v>
          </cell>
          <cell r="CR43">
            <v>647447.04000000004</v>
          </cell>
          <cell r="CS43">
            <v>765378.7</v>
          </cell>
          <cell r="CT43">
            <v>507650</v>
          </cell>
          <cell r="CU43">
            <v>778530</v>
          </cell>
          <cell r="CV43">
            <v>647115</v>
          </cell>
          <cell r="CW43">
            <v>848341</v>
          </cell>
          <cell r="DO43">
            <v>50792377.68</v>
          </cell>
          <cell r="DP43">
            <v>6925132</v>
          </cell>
          <cell r="DQ43">
            <v>5201997</v>
          </cell>
          <cell r="DR43">
            <v>4906751</v>
          </cell>
          <cell r="DS43">
            <v>3827804.68</v>
          </cell>
          <cell r="DT43">
            <v>5373000</v>
          </cell>
          <cell r="DU43">
            <v>1579000</v>
          </cell>
          <cell r="DV43">
            <v>5712431</v>
          </cell>
          <cell r="DW43">
            <v>17266262</v>
          </cell>
        </row>
        <row r="44">
          <cell r="A44" t="str">
            <v>Capital expenditures</v>
          </cell>
          <cell r="B44">
            <v>182800533.30000001</v>
          </cell>
          <cell r="C44">
            <v>21688768.82</v>
          </cell>
          <cell r="D44">
            <v>21476274.100000001</v>
          </cell>
          <cell r="E44">
            <v>22874924.190000001</v>
          </cell>
          <cell r="F44">
            <v>20420270.189999998</v>
          </cell>
          <cell r="G44">
            <v>22696101</v>
          </cell>
          <cell r="H44">
            <v>19999879</v>
          </cell>
          <cell r="I44">
            <v>20908844</v>
          </cell>
          <cell r="J44">
            <v>32735472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15754163.119999999</v>
          </cell>
          <cell r="P44">
            <v>1711163.05</v>
          </cell>
          <cell r="Q44">
            <v>2782173</v>
          </cell>
          <cell r="R44">
            <v>2216416.42</v>
          </cell>
          <cell r="S44">
            <v>1071279.6499999999</v>
          </cell>
          <cell r="T44">
            <v>1679861</v>
          </cell>
          <cell r="U44">
            <v>3481461</v>
          </cell>
          <cell r="V44">
            <v>2555607</v>
          </cell>
          <cell r="W44">
            <v>256202</v>
          </cell>
          <cell r="AB44">
            <v>17130432.300000001</v>
          </cell>
          <cell r="AC44">
            <v>2237255.7200000007</v>
          </cell>
          <cell r="AD44">
            <v>2010571.72</v>
          </cell>
          <cell r="AE44">
            <v>2222996.86</v>
          </cell>
          <cell r="AF44">
            <v>1886870</v>
          </cell>
          <cell r="AG44">
            <v>2529303</v>
          </cell>
          <cell r="AH44">
            <v>2042992</v>
          </cell>
          <cell r="AI44">
            <v>2108275</v>
          </cell>
          <cell r="AJ44">
            <v>2092168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12909860.450000001</v>
          </cell>
          <cell r="AP44">
            <v>2517399.87</v>
          </cell>
          <cell r="AQ44">
            <v>1985748.0899999999</v>
          </cell>
          <cell r="AR44">
            <v>1591667.1400000006</v>
          </cell>
          <cell r="AS44">
            <v>1259141.3500000001</v>
          </cell>
          <cell r="AT44">
            <v>1372057</v>
          </cell>
          <cell r="AU44">
            <v>1415983</v>
          </cell>
          <cell r="AV44">
            <v>1431391</v>
          </cell>
          <cell r="AW44">
            <v>1336473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20238159.690000001</v>
          </cell>
          <cell r="BC44">
            <v>1906522.32</v>
          </cell>
          <cell r="BD44">
            <v>2376285.54</v>
          </cell>
          <cell r="BE44">
            <v>3232859.11</v>
          </cell>
          <cell r="BF44">
            <v>3478600.7199999997</v>
          </cell>
          <cell r="BG44">
            <v>2287423</v>
          </cell>
          <cell r="BH44">
            <v>2641994</v>
          </cell>
          <cell r="BI44">
            <v>2238623</v>
          </cell>
          <cell r="BJ44">
            <v>2075852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9759397.4800000004</v>
          </cell>
          <cell r="BP44">
            <v>1254008.17</v>
          </cell>
          <cell r="BQ44">
            <v>1396883.4</v>
          </cell>
          <cell r="BR44">
            <v>932237.85000000079</v>
          </cell>
          <cell r="BS44">
            <v>1126988.06</v>
          </cell>
          <cell r="BT44">
            <v>1479527</v>
          </cell>
          <cell r="BU44">
            <v>1328392</v>
          </cell>
          <cell r="BV44">
            <v>949726</v>
          </cell>
          <cell r="BW44">
            <v>1291635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21191304.989999998</v>
          </cell>
          <cell r="CC44">
            <v>2858456.1</v>
          </cell>
          <cell r="CD44">
            <v>2683817.33</v>
          </cell>
          <cell r="CE44">
            <v>2318039.1100000003</v>
          </cell>
          <cell r="CF44">
            <v>2701414.4499999993</v>
          </cell>
          <cell r="CG44">
            <v>2623095</v>
          </cell>
          <cell r="CH44">
            <v>3064722</v>
          </cell>
          <cell r="CI44">
            <v>2505214</v>
          </cell>
          <cell r="CJ44">
            <v>2436547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10118046.59</v>
          </cell>
          <cell r="CP44">
            <v>1677521.59</v>
          </cell>
          <cell r="CQ44">
            <v>1666783.02</v>
          </cell>
          <cell r="CR44">
            <v>1110757.7</v>
          </cell>
          <cell r="CS44">
            <v>1142421.28</v>
          </cell>
          <cell r="CT44">
            <v>818835</v>
          </cell>
          <cell r="CU44">
            <v>1111335</v>
          </cell>
          <cell r="CV44">
            <v>1366797</v>
          </cell>
          <cell r="CW44">
            <v>1223596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O44">
            <v>75699168.680000007</v>
          </cell>
          <cell r="DP44">
            <v>7526442</v>
          </cell>
          <cell r="DQ44">
            <v>6574012</v>
          </cell>
          <cell r="DR44">
            <v>9249950</v>
          </cell>
          <cell r="DS44">
            <v>7753554.6799999997</v>
          </cell>
          <cell r="DT44">
            <v>9906000</v>
          </cell>
          <cell r="DU44">
            <v>4913000</v>
          </cell>
          <cell r="DV44">
            <v>7753211</v>
          </cell>
          <cell r="DW44">
            <v>22022999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Chart"/>
      <sheetName val="Graph"/>
      <sheetName val="Shell"/>
    </sheetNames>
    <sheetDataSet>
      <sheetData sheetId="0"/>
      <sheetData sheetId="1"/>
      <sheetData sheetId="2"/>
      <sheetData sheetId="3"/>
      <sheetData sheetId="4">
        <row r="31">
          <cell r="P31" t="str">
            <v>010</v>
          </cell>
          <cell r="Q31" t="str">
            <v>Shared Services</v>
          </cell>
        </row>
        <row r="32">
          <cell r="P32" t="str">
            <v>020</v>
          </cell>
          <cell r="Q32" t="str">
            <v>Louisiana</v>
          </cell>
        </row>
        <row r="33">
          <cell r="P33" t="str">
            <v>030</v>
          </cell>
          <cell r="Q33" t="str">
            <v>West Texas</v>
          </cell>
        </row>
        <row r="34">
          <cell r="P34" t="str">
            <v>040</v>
          </cell>
          <cell r="Q34" t="str">
            <v>Kentucky</v>
          </cell>
        </row>
        <row r="35">
          <cell r="P35" t="str">
            <v>050</v>
          </cell>
          <cell r="Q35" t="str">
            <v>Mid-States</v>
          </cell>
        </row>
        <row r="36">
          <cell r="P36" t="str">
            <v>060</v>
          </cell>
          <cell r="Q36" t="str">
            <v>Colorado-Kansas</v>
          </cell>
        </row>
        <row r="37">
          <cell r="P37" t="str">
            <v>070</v>
          </cell>
          <cell r="Q37" t="str">
            <v>Mississippi</v>
          </cell>
        </row>
        <row r="38">
          <cell r="P38" t="str">
            <v>080</v>
          </cell>
          <cell r="Q38" t="str">
            <v>Mid Texas</v>
          </cell>
        </row>
        <row r="39">
          <cell r="P39" t="str">
            <v>180</v>
          </cell>
          <cell r="Q39" t="str">
            <v>Woodward Pipeline</v>
          </cell>
        </row>
        <row r="40">
          <cell r="P40" t="str">
            <v>212</v>
          </cell>
          <cell r="Q40" t="str">
            <v>Woodward</v>
          </cell>
        </row>
        <row r="41">
          <cell r="P41" t="str">
            <v>235</v>
          </cell>
          <cell r="Q41" t="str">
            <v>TLIG</v>
          </cell>
        </row>
        <row r="42">
          <cell r="P42" t="str">
            <v>303</v>
          </cell>
          <cell r="Q42" t="str">
            <v>TLGP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NOTES"/>
      <sheetName val="RATIOS"/>
      <sheetName val="INPUTS"/>
      <sheetName val="EPS CHART 11X17"/>
      <sheetName val="MAC"/>
      <sheetName val="RATEBASE"/>
      <sheetName val="Financing Summary"/>
      <sheetName val="Growth by BU"/>
      <sheetName val="CASH FLOW &amp; INTEREST"/>
      <sheetName val="CF - PRIOR"/>
      <sheetName val="SUMMARY"/>
      <sheetName val="PRIOR SUMM"/>
      <sheetName val="CF - CHANGE"/>
      <sheetName val="CHANGE"/>
      <sheetName val="COMP JURIS"/>
      <sheetName val="COMP CONS"/>
      <sheetName val="SUMM V '15 PLAN"/>
      <sheetName val="CONS V '15 PLAN"/>
      <sheetName val="NR_INCR"/>
      <sheetName val="MOVE TAB 0"/>
      <sheetName val="RATE CASE CHANGES"/>
      <sheetName val="BU_Proj"/>
      <sheetName val="Corrctns"/>
      <sheetName val="15Adjust"/>
      <sheetName val="15ReAlloc"/>
      <sheetName val="15PROJ"/>
      <sheetName val="Walk"/>
      <sheetName val="2014 Comparison"/>
      <sheetName val="O&amp;M Target"/>
      <sheetName val="Target Summary"/>
      <sheetName val="Capital Target"/>
      <sheetName val="2008 Actual"/>
      <sheetName val="2009 Actual"/>
      <sheetName val="2010 Actual"/>
      <sheetName val="2011 Actual"/>
      <sheetName val="2012 Actual"/>
      <sheetName val="2013 Actual"/>
      <sheetName val="2014 Actual"/>
      <sheetName val="2015 Budget"/>
      <sheetName val="2014 IN MODEL"/>
      <sheetName val="2016 Budget"/>
      <sheetName val="2015 IN MODEL"/>
      <sheetName val="2016 IN MODEL"/>
      <sheetName val="Storage"/>
      <sheetName val="Depr Summary"/>
      <sheetName val="Other Tax &amp; Other Income"/>
      <sheetName val="Margins 14"/>
      <sheetName val="Margins 15"/>
      <sheetName val="Margins 16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VIRGINIA"/>
      <sheetName val="SOLD_STATES"/>
      <sheetName val="MS"/>
      <sheetName val="COLORADO"/>
      <sheetName val="KANSA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WT_System"/>
      <sheetName val="AmaLubb_Sys"/>
      <sheetName val="WT_Env"/>
      <sheetName val="MID_TEX"/>
      <sheetName val="ACQ1"/>
      <sheetName val="acq1a"/>
      <sheetName val="acq1b"/>
      <sheetName val="acq1c"/>
      <sheetName val="acq1d"/>
      <sheetName val="ACQ2"/>
      <sheetName val="ACQ3"/>
      <sheetName val="DALLAS"/>
      <sheetName val="MIDTEX_RRM"/>
      <sheetName val="MTE"/>
      <sheetName val="TX_PIPELINE"/>
      <sheetName val="APT EMR"/>
      <sheetName val="SOURCE SHEETS --&gt;"/>
      <sheetName val="APT Prior"/>
      <sheetName val="APT Change"/>
      <sheetName val="MOVE_TAB2"/>
      <sheetName val="MOVE_TAB3"/>
      <sheetName val="LATEST FILINGS 09"/>
      <sheetName val="LATEST FILINGS 10"/>
      <sheetName val="FILINGS 11"/>
      <sheetName val="FILINGS 12"/>
      <sheetName val="FILINGS 13"/>
      <sheetName val="FILINGS 14"/>
      <sheetName val="FILINGS 15"/>
      <sheetName val="SPREAD"/>
      <sheetName val="ALLOCATIONS"/>
      <sheetName val="SSU DEPRECIATION"/>
      <sheetName val="WP 6-3 "/>
      <sheetName val="LT DEBT &amp; INT"/>
      <sheetName val="ADIT_X"/>
      <sheetName val="ADIT INFO"/>
      <sheetName val="ADIT DIRECT"/>
      <sheetName val="ADIT Summary"/>
      <sheetName val="ADIT PULL TOOL"/>
      <sheetName val="Sheet1"/>
      <sheetName val="Quarterly History"/>
      <sheetName val="Divest"/>
      <sheetName val="Acquistn"/>
      <sheetName val="PULL TOOL - from"/>
      <sheetName val="PULL TOOL - for spending tabs"/>
      <sheetName val="BASE CAPITAL SPEND"/>
      <sheetName val="RULE 8 SPEND"/>
      <sheetName val="INFRSTRCTR - SURCH"/>
      <sheetName val="BUILDINGS"/>
      <sheetName val="SP PROJ I"/>
      <sheetName val="SP PROJ II"/>
      <sheetName val="INCR_SPEND_A"/>
      <sheetName val="INCR_SPEND_B"/>
      <sheetName val="INCR_SPEND_C"/>
      <sheetName val="INCR SPEND - CAPLZ'D DEPR"/>
      <sheetName val="CAPEX - TOTAL"/>
      <sheetName val="RULE 8 REG ASSET"/>
      <sheetName val="FAS REG ASSET"/>
      <sheetName val="AC Mitigation 14"/>
      <sheetName val="APT Projects"/>
      <sheetName val="RULE 8 CREDITS"/>
    </sheetNames>
    <sheetDataSet>
      <sheetData sheetId="0"/>
      <sheetData sheetId="1">
        <row r="9">
          <cell r="Q9">
            <v>40451</v>
          </cell>
          <cell r="R9">
            <v>6.8735622730348306E-2</v>
          </cell>
          <cell r="S9">
            <v>6.8766239973016591E-2</v>
          </cell>
          <cell r="T9">
            <v>0</v>
          </cell>
          <cell r="U9">
            <v>0.499</v>
          </cell>
          <cell r="V9">
            <v>0.50550000000000006</v>
          </cell>
          <cell r="W9">
            <v>0.49</v>
          </cell>
          <cell r="X9">
            <v>0.49650000000000005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 t="str">
            <v>Ending LTD Rate</v>
          </cell>
          <cell r="AS9">
            <v>2</v>
          </cell>
        </row>
        <row r="10">
          <cell r="Q10">
            <v>40482</v>
          </cell>
          <cell r="R10">
            <v>6.8734877111634021E-2</v>
          </cell>
          <cell r="S10">
            <v>6.8739236317204258E-2</v>
          </cell>
          <cell r="T10">
            <v>0</v>
          </cell>
          <cell r="U10">
            <v>0.49719999999999998</v>
          </cell>
          <cell r="V10">
            <v>0.50419999999999998</v>
          </cell>
          <cell r="W10">
            <v>0.4899</v>
          </cell>
          <cell r="X10">
            <v>0.49690000000000001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 t="str">
            <v>12-MO AVG LTD Rate</v>
          </cell>
          <cell r="AS10">
            <v>3</v>
          </cell>
        </row>
        <row r="11">
          <cell r="Q11">
            <v>40512</v>
          </cell>
          <cell r="R11">
            <v>6.873413150909595E-2</v>
          </cell>
          <cell r="S11">
            <v>6.8738439034666934E-2</v>
          </cell>
          <cell r="T11">
            <v>0</v>
          </cell>
          <cell r="U11">
            <v>0.49529999999999996</v>
          </cell>
          <cell r="V11">
            <v>0.503</v>
          </cell>
          <cell r="W11">
            <v>0.48980000000000001</v>
          </cell>
          <cell r="X11">
            <v>0.49750000000000011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 t="str">
            <v>12-MO Total Debt Rate</v>
          </cell>
          <cell r="AS11">
            <v>4</v>
          </cell>
        </row>
        <row r="12">
          <cell r="Q12">
            <v>40543</v>
          </cell>
          <cell r="R12">
            <v>6.8733385922733578E-2</v>
          </cell>
          <cell r="S12">
            <v>6.8737641765116722E-2</v>
          </cell>
          <cell r="T12">
            <v>0</v>
          </cell>
          <cell r="U12">
            <v>0.48819999999999997</v>
          </cell>
          <cell r="V12">
            <v>0.49670000000000009</v>
          </cell>
          <cell r="W12">
            <v>0.48909999999999998</v>
          </cell>
          <cell r="X12">
            <v>0.49760000000000004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Q13">
            <v>40574</v>
          </cell>
          <cell r="R13">
            <v>6.8731250300205146E-2</v>
          </cell>
          <cell r="S13">
            <v>6.8736754468781164E-2</v>
          </cell>
          <cell r="T13">
            <v>0</v>
          </cell>
          <cell r="U13">
            <v>0.48109999999999997</v>
          </cell>
          <cell r="V13">
            <v>0.49030000000000001</v>
          </cell>
          <cell r="W13">
            <v>0.48839999999999995</v>
          </cell>
          <cell r="X13">
            <v>0.49760000000000004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Q14">
            <v>40602</v>
          </cell>
          <cell r="R14">
            <v>6.8724468398775246E-2</v>
          </cell>
          <cell r="S14">
            <v>6.8735364158076059E-2</v>
          </cell>
          <cell r="T14">
            <v>0</v>
          </cell>
          <cell r="U14">
            <v>0.48060000000000003</v>
          </cell>
          <cell r="V14">
            <v>0.49</v>
          </cell>
          <cell r="W14">
            <v>0.48809999999999998</v>
          </cell>
          <cell r="X14">
            <v>0.4975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Q15">
            <v>40633</v>
          </cell>
          <cell r="R15">
            <v>6.8723722918995797E-2</v>
          </cell>
          <cell r="S15">
            <v>6.8733973866790671E-2</v>
          </cell>
          <cell r="T15">
            <v>0</v>
          </cell>
          <cell r="U15">
            <v>0.47750000000000004</v>
          </cell>
          <cell r="V15">
            <v>0.48679999999999995</v>
          </cell>
          <cell r="W15">
            <v>0.48760000000000003</v>
          </cell>
          <cell r="X15">
            <v>0.49690000000000001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Q16">
            <v>40663</v>
          </cell>
          <cell r="R16">
            <v>6.8743383780339201E-2</v>
          </cell>
          <cell r="S16">
            <v>6.873428412200365E-2</v>
          </cell>
          <cell r="T16">
            <v>0</v>
          </cell>
          <cell r="U16">
            <v>0.47570000000000001</v>
          </cell>
          <cell r="V16">
            <v>0.48489999999999994</v>
          </cell>
          <cell r="W16">
            <v>0.48719999999999997</v>
          </cell>
          <cell r="X16">
            <v>0.49640000000000001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Q17">
            <v>40694</v>
          </cell>
          <cell r="R17">
            <v>6.750568291121406E-2</v>
          </cell>
          <cell r="S17">
            <v>6.8631514778161054E-2</v>
          </cell>
          <cell r="T17">
            <v>0</v>
          </cell>
          <cell r="U17">
            <v>0.43510000000000004</v>
          </cell>
          <cell r="V17">
            <v>0.44839999999999997</v>
          </cell>
          <cell r="W17">
            <v>0.48370000000000002</v>
          </cell>
          <cell r="X17">
            <v>0.49519999999999997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Q18">
            <v>40724</v>
          </cell>
          <cell r="R18">
            <v>6.5060866308332799E-2</v>
          </cell>
          <cell r="S18">
            <v>6.8325072856101746E-2</v>
          </cell>
          <cell r="T18">
            <v>0</v>
          </cell>
          <cell r="U18">
            <v>0.48599999999999999</v>
          </cell>
          <cell r="V18">
            <v>0.49840000000000001</v>
          </cell>
          <cell r="W18">
            <v>0.4839</v>
          </cell>
          <cell r="X18">
            <v>0.49670000000000003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Ending, EXCL ST</v>
          </cell>
          <cell r="AS18">
            <v>5</v>
          </cell>
        </row>
        <row r="19">
          <cell r="Q19">
            <v>40755</v>
          </cell>
          <cell r="R19">
            <v>6.505970583923773E-2</v>
          </cell>
          <cell r="S19">
            <v>6.8018622174679258E-2</v>
          </cell>
          <cell r="T19">
            <v>0</v>
          </cell>
          <cell r="U19">
            <v>0.48560000000000003</v>
          </cell>
          <cell r="V19">
            <v>0.498</v>
          </cell>
          <cell r="W19">
            <v>0.48409999999999997</v>
          </cell>
          <cell r="X19">
            <v>0.49680000000000007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 t="str">
            <v>Ending INCL ST</v>
          </cell>
          <cell r="AS19">
            <v>6</v>
          </cell>
        </row>
        <row r="20">
          <cell r="Q20">
            <v>40786</v>
          </cell>
          <cell r="R20">
            <v>6.5058958650649312E-2</v>
          </cell>
          <cell r="S20">
            <v>6.7712171365130094E-2</v>
          </cell>
          <cell r="T20">
            <v>0</v>
          </cell>
          <cell r="U20">
            <v>0.49039999999999995</v>
          </cell>
          <cell r="V20">
            <v>0.50259999999999994</v>
          </cell>
          <cell r="W20">
            <v>0.48380000000000001</v>
          </cell>
          <cell r="X20">
            <v>0.49639999999999995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 t="str">
            <v>AVG, EXCL ST</v>
          </cell>
          <cell r="AS20">
            <v>7</v>
          </cell>
        </row>
        <row r="21">
          <cell r="Q21">
            <v>40816</v>
          </cell>
          <cell r="R21">
            <v>6.5058211479223096E-2</v>
          </cell>
          <cell r="S21">
            <v>6.7405720427536342E-2</v>
          </cell>
          <cell r="T21">
            <v>0</v>
          </cell>
          <cell r="U21">
            <v>0.49480000000000002</v>
          </cell>
          <cell r="V21">
            <v>0.50760000000000005</v>
          </cell>
          <cell r="W21">
            <v>0.48360000000000003</v>
          </cell>
          <cell r="X21">
            <v>0.49669999999999997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 t="str">
            <v>AVG, INCL ST</v>
          </cell>
          <cell r="AS21">
            <v>8</v>
          </cell>
        </row>
        <row r="22">
          <cell r="Q22">
            <v>40847</v>
          </cell>
          <cell r="R22">
            <v>6.5057464324958514E-2</v>
          </cell>
          <cell r="S22">
            <v>6.7099269361980046E-2</v>
          </cell>
          <cell r="T22">
            <v>0</v>
          </cell>
          <cell r="U22">
            <v>0.49229999999999996</v>
          </cell>
          <cell r="V22">
            <v>0.50580000000000003</v>
          </cell>
          <cell r="W22">
            <v>0.48309999999999997</v>
          </cell>
          <cell r="X22">
            <v>0.49690000000000006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Q23">
            <v>40877</v>
          </cell>
          <cell r="R23">
            <v>6.5056717187854968E-2</v>
          </cell>
          <cell r="S23">
            <v>6.679281816854328E-2</v>
          </cell>
          <cell r="T23">
            <v>0</v>
          </cell>
          <cell r="U23">
            <v>0.495</v>
          </cell>
          <cell r="V23">
            <v>0.50940000000000007</v>
          </cell>
          <cell r="W23">
            <v>0.48299999999999998</v>
          </cell>
          <cell r="X23">
            <v>0.49769999999999998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Q24">
            <v>40908</v>
          </cell>
          <cell r="R24">
            <v>6.5019489997882263E-2</v>
          </cell>
          <cell r="S24">
            <v>6.6483326841472346E-2</v>
          </cell>
          <cell r="T24">
            <v>0</v>
          </cell>
          <cell r="U24">
            <v>0.49309999999999998</v>
          </cell>
          <cell r="V24">
            <v>0.50869999999999993</v>
          </cell>
          <cell r="W24">
            <v>0.4829</v>
          </cell>
          <cell r="X24">
            <v>0.49870000000000009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Q25">
            <v>40939</v>
          </cell>
          <cell r="R25">
            <v>6.5018327610637236E-2</v>
          </cell>
          <cell r="S25">
            <v>6.6173916617341691E-2</v>
          </cell>
          <cell r="T25">
            <v>0</v>
          </cell>
          <cell r="U25">
            <v>0.48809999999999998</v>
          </cell>
          <cell r="V25">
            <v>0.50460000000000005</v>
          </cell>
          <cell r="W25">
            <v>0.4829</v>
          </cell>
          <cell r="X25">
            <v>0.49969999999999998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Q26">
            <v>40968</v>
          </cell>
          <cell r="R26">
            <v>6.5017580147067822E-2</v>
          </cell>
          <cell r="S26">
            <v>6.5865009263032723E-2</v>
          </cell>
          <cell r="T26">
            <v>0</v>
          </cell>
          <cell r="U26">
            <v>0.48650000000000004</v>
          </cell>
          <cell r="V26">
            <v>0.50449999999999995</v>
          </cell>
          <cell r="W26">
            <v>0.48340000000000005</v>
          </cell>
          <cell r="X26">
            <v>0.50170000000000003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Q27">
            <v>40999</v>
          </cell>
          <cell r="R27">
            <v>6.5016832700684188E-2</v>
          </cell>
          <cell r="S27">
            <v>6.5556101744840084E-2</v>
          </cell>
          <cell r="T27">
            <v>0</v>
          </cell>
          <cell r="U27">
            <v>0.48309999999999997</v>
          </cell>
          <cell r="V27">
            <v>0.50249999999999995</v>
          </cell>
          <cell r="W27">
            <v>0.48360000000000003</v>
          </cell>
          <cell r="X27">
            <v>0.50329999999999997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Q28">
            <v>41029</v>
          </cell>
          <cell r="R28">
            <v>6.5016085271485752E-2</v>
          </cell>
          <cell r="S28">
            <v>6.5245493535768972E-2</v>
          </cell>
          <cell r="T28">
            <v>0</v>
          </cell>
          <cell r="U28">
            <v>0.48170000000000002</v>
          </cell>
          <cell r="V28">
            <v>0.50219999999999998</v>
          </cell>
          <cell r="W28">
            <v>0.48399999999999999</v>
          </cell>
          <cell r="X28">
            <v>0.50480000000000003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Q29">
            <v>41060</v>
          </cell>
          <cell r="R29">
            <v>6.5015337859471903E-2</v>
          </cell>
          <cell r="S29">
            <v>6.5037964781457125E-2</v>
          </cell>
          <cell r="T29">
            <v>0</v>
          </cell>
          <cell r="U29">
            <v>0.48640000000000005</v>
          </cell>
          <cell r="V29">
            <v>0.50609999999999999</v>
          </cell>
          <cell r="W29">
            <v>0.48819999999999997</v>
          </cell>
          <cell r="X29">
            <v>0.50790000000000002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Q30">
            <v>41090</v>
          </cell>
          <cell r="R30">
            <v>6.5014590464642072E-2</v>
          </cell>
          <cell r="S30">
            <v>6.503410846114957E-2</v>
          </cell>
          <cell r="T30">
            <v>6.1431095040798876E-2</v>
          </cell>
          <cell r="U30">
            <v>0.48370000000000002</v>
          </cell>
          <cell r="V30">
            <v>0.50369999999999993</v>
          </cell>
          <cell r="W30">
            <v>0.48819999999999997</v>
          </cell>
          <cell r="X30">
            <v>0.50819999999999999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Q31">
            <v>41121</v>
          </cell>
          <cell r="R31">
            <v>6.5013428034003978E-2</v>
          </cell>
          <cell r="S31">
            <v>6.5030251977380091E-2</v>
          </cell>
          <cell r="T31">
            <v>6.10081828246965E-2</v>
          </cell>
          <cell r="U31">
            <v>0.48250000000000004</v>
          </cell>
          <cell r="V31">
            <v>0.50440000000000007</v>
          </cell>
          <cell r="W31">
            <v>0.4879</v>
          </cell>
          <cell r="X31">
            <v>0.50979999999999992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Q32">
            <v>41152</v>
          </cell>
          <cell r="R32">
            <v>6.6771358227928582E-2</v>
          </cell>
          <cell r="S32">
            <v>6.5172951942153362E-2</v>
          </cell>
          <cell r="T32">
            <v>6.084152546767007E-2</v>
          </cell>
          <cell r="U32">
            <v>0.45589999999999997</v>
          </cell>
          <cell r="V32">
            <v>0.48180000000000006</v>
          </cell>
          <cell r="W32">
            <v>0.48550000000000004</v>
          </cell>
          <cell r="X32">
            <v>0.50890000000000002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Q33">
            <v>41182</v>
          </cell>
          <cell r="R33">
            <v>6.6167267631113247E-2</v>
          </cell>
          <cell r="S33">
            <v>6.5265373288144204E-2</v>
          </cell>
          <cell r="T33">
            <v>6.0461955682123217E-2</v>
          </cell>
          <cell r="U33">
            <v>0.45330000000000004</v>
          </cell>
          <cell r="V33">
            <v>0.48269999999999996</v>
          </cell>
          <cell r="W33">
            <v>0.48260000000000003</v>
          </cell>
          <cell r="X33">
            <v>0.50940000000000007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Q34">
            <v>41213</v>
          </cell>
          <cell r="R34">
            <v>6.6166469703802883E-2</v>
          </cell>
          <cell r="S34">
            <v>6.5357790403047913E-2</v>
          </cell>
          <cell r="T34">
            <v>5.9812050847670203E-2</v>
          </cell>
          <cell r="U34">
            <v>0.45230000000000004</v>
          </cell>
          <cell r="V34">
            <v>0.4854</v>
          </cell>
          <cell r="W34">
            <v>0.47919999999999996</v>
          </cell>
          <cell r="X34">
            <v>0.50969999999999993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Q35">
            <v>41243</v>
          </cell>
          <cell r="R35">
            <v>6.6165671795737097E-2</v>
          </cell>
          <cell r="S35">
            <v>6.5450203287038086E-2</v>
          </cell>
          <cell r="T35">
            <v>5.9196294466716676E-2</v>
          </cell>
          <cell r="U35">
            <v>0.45330000000000004</v>
          </cell>
          <cell r="V35">
            <v>0.48999999999999994</v>
          </cell>
          <cell r="W35">
            <v>0.47609999999999997</v>
          </cell>
          <cell r="X35">
            <v>0.51019999999999999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Q36">
            <v>41274</v>
          </cell>
          <cell r="R36">
            <v>6.6164873906915167E-2</v>
          </cell>
          <cell r="S36">
            <v>6.5545651946124162E-2</v>
          </cell>
          <cell r="T36">
            <v>5.9637790233372116E-2</v>
          </cell>
          <cell r="U36">
            <v>0.4466</v>
          </cell>
          <cell r="V36">
            <v>0.48680000000000001</v>
          </cell>
          <cell r="W36">
            <v>0.47219999999999995</v>
          </cell>
          <cell r="X36">
            <v>0.51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Q37">
            <v>41305</v>
          </cell>
          <cell r="R37">
            <v>6.2188124985600834E-2</v>
          </cell>
          <cell r="S37">
            <v>6.5309801727371122E-2</v>
          </cell>
          <cell r="T37">
            <v>5.8087766214061469E-2</v>
          </cell>
          <cell r="U37">
            <v>0.496</v>
          </cell>
          <cell r="V37">
            <v>0.53010000000000002</v>
          </cell>
          <cell r="W37">
            <v>0.4728</v>
          </cell>
          <cell r="X37">
            <v>0.51180000000000003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Q38">
            <v>41333</v>
          </cell>
          <cell r="R38">
            <v>6.2275951294107769E-2</v>
          </cell>
          <cell r="S38">
            <v>6.5081332656291124E-2</v>
          </cell>
          <cell r="T38">
            <v>5.7883642485377217E-2</v>
          </cell>
          <cell r="U38">
            <v>0.49560000000000004</v>
          </cell>
          <cell r="V38">
            <v>0.53</v>
          </cell>
          <cell r="W38">
            <v>0.4738</v>
          </cell>
          <cell r="X38">
            <v>0.51279999999999992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Q39">
            <v>41364</v>
          </cell>
          <cell r="R39">
            <v>6.2276642576061234E-2</v>
          </cell>
          <cell r="S39">
            <v>6.4852983479239221E-2</v>
          </cell>
          <cell r="T39">
            <v>5.764098411586583E-2</v>
          </cell>
          <cell r="U39">
            <v>0.49119999999999997</v>
          </cell>
          <cell r="V39">
            <v>0.52610000000000001</v>
          </cell>
          <cell r="W39">
            <v>0.47440000000000004</v>
          </cell>
          <cell r="X39">
            <v>0.51359999999999995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Q40">
            <v>41394</v>
          </cell>
          <cell r="R40">
            <v>6.2275978002882322E-2</v>
          </cell>
          <cell r="S40">
            <v>6.4624641206855585E-2</v>
          </cell>
          <cell r="T40">
            <v>5.7686620992478663E-2</v>
          </cell>
          <cell r="U40">
            <v>0.49050000000000005</v>
          </cell>
          <cell r="V40">
            <v>0.52469999999999994</v>
          </cell>
          <cell r="W40">
            <v>0.47529999999999994</v>
          </cell>
          <cell r="X40">
            <v>0.51339999999999997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Q41">
            <v>41425</v>
          </cell>
          <cell r="R41">
            <v>6.2275313443886961E-2</v>
          </cell>
          <cell r="S41">
            <v>6.4396305838890167E-2</v>
          </cell>
          <cell r="T41">
            <v>5.7751142352527006E-2</v>
          </cell>
          <cell r="U41">
            <v>0.48899999999999999</v>
          </cell>
          <cell r="V41">
            <v>0.52229999999999999</v>
          </cell>
          <cell r="W41">
            <v>0.47619999999999996</v>
          </cell>
          <cell r="X41">
            <v>0.51290000000000002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Q42">
            <v>41455</v>
          </cell>
          <cell r="R42">
            <v>6.2274648899074747E-2</v>
          </cell>
          <cell r="S42">
            <v>6.4167977375092902E-2</v>
          </cell>
          <cell r="T42">
            <v>5.7758427678781386E-2</v>
          </cell>
          <cell r="U42">
            <v>0.48750000000000004</v>
          </cell>
          <cell r="V42">
            <v>0.5202</v>
          </cell>
          <cell r="W42">
            <v>0.47650000000000003</v>
          </cell>
          <cell r="X42">
            <v>0.51229999999999998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Q43">
            <v>41486</v>
          </cell>
          <cell r="R43">
            <v>6.2273538399087149E-2</v>
          </cell>
          <cell r="S43">
            <v>6.3939653238849828E-2</v>
          </cell>
          <cell r="T43">
            <v>5.7779185227185947E-2</v>
          </cell>
          <cell r="U43">
            <v>0.48519999999999996</v>
          </cell>
          <cell r="V43">
            <v>0.51709999999999989</v>
          </cell>
          <cell r="W43">
            <v>0.47689999999999999</v>
          </cell>
          <cell r="X43">
            <v>0.51159999999999994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Q44">
            <v>41517</v>
          </cell>
          <cell r="R44">
            <v>6.2272873869680841E-2</v>
          </cell>
          <cell r="S44">
            <v>6.3564779542329183E-2</v>
          </cell>
          <cell r="T44">
            <v>5.7676613443231169E-2</v>
          </cell>
          <cell r="U44">
            <v>0.48670000000000002</v>
          </cell>
          <cell r="V44">
            <v>0.51870000000000005</v>
          </cell>
          <cell r="W44">
            <v>0.47970000000000002</v>
          </cell>
          <cell r="X44">
            <v>0.51390000000000002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Q45">
            <v>41547</v>
          </cell>
          <cell r="R45">
            <v>6.2272209354456959E-2</v>
          </cell>
          <cell r="S45">
            <v>6.3240191352607833E-2</v>
          </cell>
          <cell r="T45">
            <v>5.7547777586983206E-2</v>
          </cell>
          <cell r="U45">
            <v>0.48760000000000003</v>
          </cell>
          <cell r="V45">
            <v>0.51800000000000002</v>
          </cell>
          <cell r="W45">
            <v>0.48229999999999995</v>
          </cell>
          <cell r="X45">
            <v>0.51419999999999999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Q46">
            <v>41578</v>
          </cell>
          <cell r="R46">
            <v>6.2271544853415038E-2</v>
          </cell>
          <cell r="S46">
            <v>6.291561428174218E-2</v>
          </cell>
          <cell r="T46">
            <v>5.7390624755150561E-2</v>
          </cell>
          <cell r="U46">
            <v>0.48629999999999995</v>
          </cell>
          <cell r="V46">
            <v>0.51629999999999998</v>
          </cell>
          <cell r="W46">
            <v>0.4849</v>
          </cell>
          <cell r="X46">
            <v>0.51600000000000001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Q47">
            <v>41608</v>
          </cell>
          <cell r="R47">
            <v>6.2270880366554635E-2</v>
          </cell>
          <cell r="S47">
            <v>6.2591048329310298E-2</v>
          </cell>
          <cell r="T47">
            <v>5.7273449597422511E-2</v>
          </cell>
          <cell r="U47">
            <v>0.4859</v>
          </cell>
          <cell r="V47">
            <v>0.51540000000000008</v>
          </cell>
          <cell r="W47">
            <v>0.48750000000000004</v>
          </cell>
          <cell r="X47">
            <v>0.51749999999999996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Q48">
            <v>41639</v>
          </cell>
          <cell r="R48">
            <v>6.2270215893875262E-2</v>
          </cell>
          <cell r="S48">
            <v>6.2266493494890308E-2</v>
          </cell>
          <cell r="T48">
            <v>5.7221447321078783E-2</v>
          </cell>
          <cell r="U48">
            <v>0.48209999999999997</v>
          </cell>
          <cell r="V48">
            <v>0.51069999999999993</v>
          </cell>
          <cell r="W48">
            <v>0.48970000000000002</v>
          </cell>
          <cell r="X48">
            <v>0.51829999999999998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Q49">
            <v>41670</v>
          </cell>
          <cell r="R49">
            <v>6.2269551435376505E-2</v>
          </cell>
          <cell r="S49">
            <v>6.2273279032371613E-2</v>
          </cell>
          <cell r="T49">
            <v>5.6808029575942443E-2</v>
          </cell>
          <cell r="U49">
            <v>0.47760000000000002</v>
          </cell>
          <cell r="V49">
            <v>0.50669999999999993</v>
          </cell>
          <cell r="W49">
            <v>0.48770000000000002</v>
          </cell>
          <cell r="X49">
            <v>0.51680000000000004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Q50">
            <v>41698</v>
          </cell>
          <cell r="R50">
            <v>6.2268886991057898E-2</v>
          </cell>
          <cell r="S50">
            <v>6.2272690340450791E-2</v>
          </cell>
          <cell r="T50">
            <v>5.6676408865958809E-2</v>
          </cell>
          <cell r="U50">
            <v>0.44350000000000001</v>
          </cell>
          <cell r="V50">
            <v>0.47300000000000003</v>
          </cell>
          <cell r="W50">
            <v>0.48340000000000005</v>
          </cell>
          <cell r="X50">
            <v>0.5131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Q51">
            <v>41729</v>
          </cell>
          <cell r="R51">
            <v>6.2268222560918983E-2</v>
          </cell>
          <cell r="S51">
            <v>6.2271988672522281E-2</v>
          </cell>
          <cell r="T51">
            <v>5.7007969261175254E-2</v>
          </cell>
          <cell r="U51">
            <v>0.44099999999999995</v>
          </cell>
          <cell r="V51">
            <v>0.46879999999999994</v>
          </cell>
          <cell r="W51">
            <v>0.47899999999999998</v>
          </cell>
          <cell r="X51">
            <v>0.5069999999999999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Q52">
            <v>41759</v>
          </cell>
          <cell r="R52">
            <v>6.2267558144959288E-2</v>
          </cell>
          <cell r="S52">
            <v>6.2271287017695361E-2</v>
          </cell>
          <cell r="T52">
            <v>5.7048815303152756E-2</v>
          </cell>
          <cell r="U52">
            <v>0.4395</v>
          </cell>
          <cell r="V52">
            <v>0.46710000000000002</v>
          </cell>
          <cell r="W52">
            <v>0.4748</v>
          </cell>
          <cell r="X52">
            <v>0.50259999999999994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Q53">
            <v>41790</v>
          </cell>
          <cell r="R53">
            <v>6.2266893743178398E-2</v>
          </cell>
          <cell r="S53">
            <v>6.2270585375969641E-2</v>
          </cell>
          <cell r="T53">
            <v>5.7078994447574881E-2</v>
          </cell>
          <cell r="U53">
            <v>0.44079999999999997</v>
          </cell>
          <cell r="V53">
            <v>0.46819999999999989</v>
          </cell>
          <cell r="W53">
            <v>0.4708</v>
          </cell>
          <cell r="X53">
            <v>0.49850000000000011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Q54">
            <v>41820</v>
          </cell>
          <cell r="R54">
            <v>6.2266229355575832E-2</v>
          </cell>
          <cell r="S54">
            <v>6.2269883747344733E-2</v>
          </cell>
          <cell r="T54">
            <v>5.7216637115859337E-2</v>
          </cell>
          <cell r="U54">
            <v>0.4395</v>
          </cell>
          <cell r="V54">
            <v>0.46630000000000005</v>
          </cell>
          <cell r="W54">
            <v>0.46689999999999998</v>
          </cell>
          <cell r="X54">
            <v>0.49390000000000001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Q55">
            <v>41851</v>
          </cell>
          <cell r="R55">
            <v>6.2265564982151148E-2</v>
          </cell>
          <cell r="S55">
            <v>6.2269219295933396E-2</v>
          </cell>
          <cell r="T55">
            <v>5.7427701760308807E-2</v>
          </cell>
          <cell r="U55">
            <v>0.43720000000000003</v>
          </cell>
          <cell r="V55">
            <v>0.46289999999999998</v>
          </cell>
          <cell r="W55">
            <v>0.46299999999999997</v>
          </cell>
          <cell r="X55">
            <v>0.4889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Q56">
            <v>41882</v>
          </cell>
          <cell r="R56">
            <v>6.2264900622903886E-2</v>
          </cell>
          <cell r="S56">
            <v>6.2268554858701981E-2</v>
          </cell>
          <cell r="T56">
            <v>5.7667543053612526E-2</v>
          </cell>
          <cell r="U56">
            <v>0.43869999999999998</v>
          </cell>
          <cell r="V56">
            <v>0.46340000000000003</v>
          </cell>
          <cell r="W56">
            <v>0.45940000000000003</v>
          </cell>
          <cell r="X56">
            <v>0.48429999999999995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Q57">
            <v>41912</v>
          </cell>
          <cell r="R57">
            <v>6.2264236277833576E-2</v>
          </cell>
          <cell r="S57">
            <v>6.2267890435650036E-2</v>
          </cell>
          <cell r="T57">
            <v>5.7914837759616353E-2</v>
          </cell>
          <cell r="U57">
            <v>0.43799999999999994</v>
          </cell>
          <cell r="V57">
            <v>0.46150000000000002</v>
          </cell>
          <cell r="W57">
            <v>0.45569999999999999</v>
          </cell>
          <cell r="X57">
            <v>0.4794000000000001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Q58">
            <v>41943</v>
          </cell>
          <cell r="R58">
            <v>6.0633341396371991E-2</v>
          </cell>
          <cell r="S58">
            <v>6.2131373480896458E-2</v>
          </cell>
          <cell r="T58">
            <v>5.8416373412979339E-2</v>
          </cell>
          <cell r="U58">
            <v>0.43669999999999998</v>
          </cell>
          <cell r="V58">
            <v>0.45739999999999997</v>
          </cell>
          <cell r="W58">
            <v>0.45199999999999996</v>
          </cell>
          <cell r="X58">
            <v>0.47279999999999994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Q59">
            <v>41973</v>
          </cell>
          <cell r="R59">
            <v>5.8934373323203622E-2</v>
          </cell>
          <cell r="S59">
            <v>6.185333122728387E-2</v>
          </cell>
          <cell r="T59">
            <v>5.8709274958586709E-2</v>
          </cell>
          <cell r="U59">
            <v>0.4365</v>
          </cell>
          <cell r="V59">
            <v>0.45479999999999998</v>
          </cell>
          <cell r="W59">
            <v>0.44830000000000003</v>
          </cell>
          <cell r="X59">
            <v>0.4667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Q60">
            <v>42004</v>
          </cell>
          <cell r="R60">
            <v>5.9120372983878705E-2</v>
          </cell>
          <cell r="S60">
            <v>6.1590844318117489E-2</v>
          </cell>
          <cell r="T60">
            <v>5.8741000688455065E-2</v>
          </cell>
          <cell r="U60">
            <v>0.43320000000000003</v>
          </cell>
          <cell r="V60">
            <v>0.45040000000000008</v>
          </cell>
          <cell r="W60">
            <v>0.44450000000000001</v>
          </cell>
          <cell r="X60">
            <v>0.46169999999999994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Q61">
            <v>42035</v>
          </cell>
          <cell r="R61">
            <v>5.9007676809055915E-2</v>
          </cell>
          <cell r="S61">
            <v>6.131902143259077E-2</v>
          </cell>
          <cell r="T61">
            <v>5.8796113112035864E-2</v>
          </cell>
          <cell r="U61">
            <v>0.42930000000000001</v>
          </cell>
          <cell r="V61">
            <v>0.44520000000000004</v>
          </cell>
          <cell r="W61">
            <v>0.44059999999999999</v>
          </cell>
          <cell r="X61">
            <v>0.45660000000000006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Q62">
            <v>42063</v>
          </cell>
          <cell r="R62">
            <v>5.9006991269107009E-2</v>
          </cell>
          <cell r="S62">
            <v>6.1047196789094871E-2</v>
          </cell>
          <cell r="T62">
            <v>5.8614496864864606E-2</v>
          </cell>
          <cell r="U62">
            <v>0.42889999999999995</v>
          </cell>
          <cell r="V62">
            <v>0.44450000000000001</v>
          </cell>
          <cell r="W62">
            <v>0.43710000000000004</v>
          </cell>
          <cell r="X62">
            <v>0.45279999999999992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Q63">
            <v>42094</v>
          </cell>
          <cell r="R63">
            <v>5.9006305745086828E-2</v>
          </cell>
          <cell r="S63">
            <v>6.0775370387775522E-2</v>
          </cell>
          <cell r="T63">
            <v>5.8031808657376359E-2</v>
          </cell>
          <cell r="U63">
            <v>0.4264</v>
          </cell>
          <cell r="V63">
            <v>0.44359999999999999</v>
          </cell>
          <cell r="W63">
            <v>0.43579999999999997</v>
          </cell>
          <cell r="X63">
            <v>0.45309999999999995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Q64">
            <v>42124</v>
          </cell>
          <cell r="R64">
            <v>5.9005620236994891E-2</v>
          </cell>
          <cell r="S64">
            <v>6.0503542228778483E-2</v>
          </cell>
          <cell r="T64">
            <v>5.7687551647110626E-2</v>
          </cell>
          <cell r="U64">
            <v>0.42279999999999995</v>
          </cell>
          <cell r="V64">
            <v>0.44060000000000005</v>
          </cell>
          <cell r="W64">
            <v>0.43430000000000002</v>
          </cell>
          <cell r="X64">
            <v>0.45230000000000004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Q65">
            <v>42155</v>
          </cell>
          <cell r="R65">
            <v>5.9004934744830574E-2</v>
          </cell>
          <cell r="S65">
            <v>6.0231712312249497E-2</v>
          </cell>
          <cell r="T65">
            <v>5.7310850788848025E-2</v>
          </cell>
          <cell r="U65">
            <v>0.42410000000000003</v>
          </cell>
          <cell r="V65">
            <v>0.44259999999999999</v>
          </cell>
          <cell r="W65">
            <v>0.43310000000000004</v>
          </cell>
          <cell r="X65">
            <v>0.45169999999999993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Q66">
            <v>42185</v>
          </cell>
          <cell r="R66">
            <v>5.9004249268593385E-2</v>
          </cell>
          <cell r="S66">
            <v>5.9959880638334295E-2</v>
          </cell>
          <cell r="T66">
            <v>5.6699823137389492E-2</v>
          </cell>
          <cell r="U66">
            <v>0.42279999999999995</v>
          </cell>
          <cell r="V66">
            <v>0.4431000000000001</v>
          </cell>
          <cell r="W66">
            <v>0.43179999999999996</v>
          </cell>
          <cell r="X66">
            <v>0.45209999999999995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Q67">
            <v>42216</v>
          </cell>
          <cell r="R67">
            <v>5.90035638082827E-2</v>
          </cell>
          <cell r="S67">
            <v>5.9688047207178595E-2</v>
          </cell>
          <cell r="T67">
            <v>5.5913166167568716E-2</v>
          </cell>
          <cell r="U67">
            <v>0.42159999999999997</v>
          </cell>
          <cell r="V67">
            <v>0.44449999999999995</v>
          </cell>
          <cell r="W67">
            <v>0.4304</v>
          </cell>
          <cell r="X67">
            <v>0.45339999999999997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Q68">
            <v>42247</v>
          </cell>
          <cell r="R68">
            <v>5.7736089443467739E-2</v>
          </cell>
          <cell r="S68">
            <v>5.9310646275558911E-2</v>
          </cell>
          <cell r="T68">
            <v>5.5254078633195064E-2</v>
          </cell>
          <cell r="U68">
            <v>0.43759999999999999</v>
          </cell>
          <cell r="V68">
            <v>0.46099999999999997</v>
          </cell>
          <cell r="W68">
            <v>0.43049999999999999</v>
          </cell>
          <cell r="X68">
            <v>0.4551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Q69">
            <v>42277</v>
          </cell>
          <cell r="R69">
            <v>5.773545734614749E-2</v>
          </cell>
          <cell r="S69">
            <v>5.8933248031251738E-2</v>
          </cell>
          <cell r="T69">
            <v>5.4684789426264938E-2</v>
          </cell>
          <cell r="U69">
            <v>0.43679999999999997</v>
          </cell>
          <cell r="V69">
            <v>0.46150000000000008</v>
          </cell>
          <cell r="W69">
            <v>0.43049999999999999</v>
          </cell>
          <cell r="X69">
            <v>0.45629999999999998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Q70">
            <v>42308</v>
          </cell>
          <cell r="R70">
            <v>5.7734825262667579E-2</v>
          </cell>
          <cell r="S70">
            <v>5.8691705020109702E-2</v>
          </cell>
          <cell r="T70">
            <v>5.4141765364438349E-2</v>
          </cell>
          <cell r="U70">
            <v>0.43569999999999998</v>
          </cell>
          <cell r="V70">
            <v>0.4617</v>
          </cell>
          <cell r="W70">
            <v>0.43049999999999999</v>
          </cell>
          <cell r="X70">
            <v>0.45760000000000006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Q71">
            <v>42338</v>
          </cell>
          <cell r="R71">
            <v>5.7734193193027507E-2</v>
          </cell>
          <cell r="S71">
            <v>5.8591690009261697E-2</v>
          </cell>
          <cell r="T71">
            <v>5.3683894746037526E-2</v>
          </cell>
          <cell r="U71">
            <v>0.43540000000000001</v>
          </cell>
          <cell r="V71">
            <v>0.46299999999999997</v>
          </cell>
          <cell r="W71">
            <v>0.43049999999999999</v>
          </cell>
          <cell r="X71">
            <v>0.4590999999999999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Q72">
            <v>42369</v>
          </cell>
          <cell r="R72">
            <v>5.7733561137226851E-2</v>
          </cell>
          <cell r="S72">
            <v>5.8476122355374048E-2</v>
          </cell>
          <cell r="T72">
            <v>5.3499368909587543E-2</v>
          </cell>
          <cell r="U72">
            <v>0.43200000000000005</v>
          </cell>
          <cell r="V72">
            <v>0.46040000000000003</v>
          </cell>
          <cell r="W72">
            <v>0.43030000000000002</v>
          </cell>
          <cell r="X72">
            <v>0.45950000000000002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Q73">
            <v>42400</v>
          </cell>
          <cell r="R73">
            <v>5.7732929095265131E-2</v>
          </cell>
          <cell r="S73">
            <v>5.8369893379224817E-2</v>
          </cell>
          <cell r="T73">
            <v>5.3158953697453132E-2</v>
          </cell>
          <cell r="U73">
            <v>0.42800000000000005</v>
          </cell>
          <cell r="V73">
            <v>0.45780000000000004</v>
          </cell>
          <cell r="W73">
            <v>0.43000000000000005</v>
          </cell>
          <cell r="X73">
            <v>0.46059999999999995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Q74">
            <v>42429</v>
          </cell>
          <cell r="R74">
            <v>5.7732297067141884E-2</v>
          </cell>
          <cell r="S74">
            <v>5.826366886239439E-2</v>
          </cell>
          <cell r="T74">
            <v>5.2793158542871824E-2</v>
          </cell>
          <cell r="U74">
            <v>0.42759999999999998</v>
          </cell>
          <cell r="V74">
            <v>0.45899999999999996</v>
          </cell>
          <cell r="W74">
            <v>0.42989999999999995</v>
          </cell>
          <cell r="X74">
            <v>0.46210000000000001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Q75">
            <v>42460</v>
          </cell>
          <cell r="R75">
            <v>5.7731665052856693E-2</v>
          </cell>
          <cell r="S75">
            <v>5.8157448804708543E-2</v>
          </cell>
          <cell r="T75">
            <v>5.2426824222414264E-2</v>
          </cell>
          <cell r="U75">
            <v>0.42500000000000004</v>
          </cell>
          <cell r="V75">
            <v>0.45799999999999991</v>
          </cell>
          <cell r="W75">
            <v>0.42969999999999997</v>
          </cell>
          <cell r="X75">
            <v>0.46340000000000003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Q76">
            <v>42490</v>
          </cell>
          <cell r="R76">
            <v>5.7731033052409064E-2</v>
          </cell>
          <cell r="S76">
            <v>5.8051233205993057E-2</v>
          </cell>
          <cell r="T76">
            <v>5.1990044909373145E-2</v>
          </cell>
          <cell r="U76">
            <v>0.42149999999999999</v>
          </cell>
          <cell r="V76">
            <v>0.45650000000000002</v>
          </cell>
          <cell r="W76">
            <v>0.4294</v>
          </cell>
          <cell r="X76">
            <v>0.46489999999999992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Q77">
            <v>42521</v>
          </cell>
          <cell r="R77">
            <v>5.7730401065798596E-2</v>
          </cell>
          <cell r="S77">
            <v>5.7945022066073715E-2</v>
          </cell>
          <cell r="T77">
            <v>5.1515222305300069E-2</v>
          </cell>
          <cell r="U77">
            <v>0.42290000000000005</v>
          </cell>
          <cell r="V77">
            <v>0.46010000000000001</v>
          </cell>
          <cell r="W77">
            <v>0.4294</v>
          </cell>
          <cell r="X77">
            <v>0.46709999999999996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Q78">
            <v>42551</v>
          </cell>
          <cell r="R78">
            <v>5.7729769093024769E-2</v>
          </cell>
          <cell r="S78">
            <v>5.7838815384776331E-2</v>
          </cell>
          <cell r="T78">
            <v>5.1098561243138156E-2</v>
          </cell>
          <cell r="U78">
            <v>0.42159999999999997</v>
          </cell>
          <cell r="V78">
            <v>0.46089999999999998</v>
          </cell>
          <cell r="W78">
            <v>0.42930000000000001</v>
          </cell>
          <cell r="X78">
            <v>0.46890000000000004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Q79">
            <v>42582</v>
          </cell>
          <cell r="R79">
            <v>5.7729137134087186E-2</v>
          </cell>
          <cell r="S79">
            <v>5.773261316192671E-2</v>
          </cell>
          <cell r="T79">
            <v>5.0715329137649055E-2</v>
          </cell>
          <cell r="U79">
            <v>0.42030000000000001</v>
          </cell>
          <cell r="V79">
            <v>0.46149999999999997</v>
          </cell>
          <cell r="W79">
            <v>0.42920000000000003</v>
          </cell>
          <cell r="X79">
            <v>0.47060000000000002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Q80">
            <v>42613</v>
          </cell>
          <cell r="R80">
            <v>5.7728505188985355E-2</v>
          </cell>
          <cell r="S80">
            <v>5.773198114071984E-2</v>
          </cell>
          <cell r="T80">
            <v>5.0136491169127884E-2</v>
          </cell>
          <cell r="U80">
            <v>0.42190000000000005</v>
          </cell>
          <cell r="V80">
            <v>0.46600000000000003</v>
          </cell>
          <cell r="W80">
            <v>0.42810000000000004</v>
          </cell>
          <cell r="X80">
            <v>0.47240000000000004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Q81">
            <v>42643</v>
          </cell>
          <cell r="R81">
            <v>5.7727873257718811E-2</v>
          </cell>
          <cell r="S81">
            <v>5.7731349133350783E-2</v>
          </cell>
          <cell r="T81">
            <v>4.9641551446097186E-2</v>
          </cell>
          <cell r="U81">
            <v>0.42110000000000003</v>
          </cell>
          <cell r="V81">
            <v>0.46809999999999996</v>
          </cell>
          <cell r="W81">
            <v>0.42679999999999996</v>
          </cell>
          <cell r="X81">
            <v>0.47400000000000003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Q82">
            <v>42674</v>
          </cell>
          <cell r="R82">
            <v>5.7727241340287151E-2</v>
          </cell>
          <cell r="S82">
            <v>5.7730717139819081E-2</v>
          </cell>
          <cell r="T82">
            <v>4.9246265320932549E-2</v>
          </cell>
          <cell r="U82">
            <v>0.41990000000000005</v>
          </cell>
          <cell r="V82">
            <v>0.46970000000000006</v>
          </cell>
          <cell r="W82">
            <v>0.42549999999999999</v>
          </cell>
          <cell r="X82">
            <v>0.47549999999999998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Q83">
            <v>42704</v>
          </cell>
          <cell r="R83">
            <v>5.7726609436689877E-2</v>
          </cell>
          <cell r="S83">
            <v>5.7730085160124268E-2</v>
          </cell>
          <cell r="T83">
            <v>4.889145242678291E-2</v>
          </cell>
          <cell r="U83">
            <v>0.42000000000000004</v>
          </cell>
          <cell r="V83">
            <v>0.47240000000000004</v>
          </cell>
          <cell r="W83">
            <v>0.42430000000000001</v>
          </cell>
          <cell r="X83">
            <v>0.47680000000000006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Q84">
            <v>42735</v>
          </cell>
          <cell r="R84">
            <v>5.7725977546926571E-2</v>
          </cell>
          <cell r="S84">
            <v>5.7729453194265916E-2</v>
          </cell>
          <cell r="T84">
            <v>4.8574040172838694E-2</v>
          </cell>
          <cell r="U84">
            <v>0.41659999999999997</v>
          </cell>
          <cell r="V84">
            <v>0.4714000000000001</v>
          </cell>
          <cell r="W84">
            <v>0.42290000000000005</v>
          </cell>
          <cell r="X84">
            <v>0.47779999999999995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Q85">
            <v>42766</v>
          </cell>
          <cell r="R85">
            <v>5.7725345670996742E-2</v>
          </cell>
          <cell r="S85">
            <v>5.7728821242243551E-2</v>
          </cell>
          <cell r="T85">
            <v>4.8282338271479243E-2</v>
          </cell>
          <cell r="U85">
            <v>0.41259999999999997</v>
          </cell>
          <cell r="V85">
            <v>0.46949999999999997</v>
          </cell>
          <cell r="W85">
            <v>0.4214</v>
          </cell>
          <cell r="X85">
            <v>0.47860000000000003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Q86">
            <v>42794</v>
          </cell>
          <cell r="R86">
            <v>5.7724713808899944E-2</v>
          </cell>
          <cell r="S86">
            <v>5.7728189304056737E-2</v>
          </cell>
          <cell r="T86">
            <v>4.798529013189691E-2</v>
          </cell>
          <cell r="U86">
            <v>0.41210000000000002</v>
          </cell>
          <cell r="V86">
            <v>0.4713</v>
          </cell>
          <cell r="W86">
            <v>0.42020000000000002</v>
          </cell>
          <cell r="X86">
            <v>0.47960000000000003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Q87">
            <v>42825</v>
          </cell>
          <cell r="R87">
            <v>5.7724081960635748E-2</v>
          </cell>
          <cell r="S87">
            <v>5.7727557379704995E-2</v>
          </cell>
          <cell r="T87">
            <v>4.7700862958855839E-2</v>
          </cell>
          <cell r="U87">
            <v>0.40300000000000002</v>
          </cell>
          <cell r="V87">
            <v>0.46399999999999997</v>
          </cell>
          <cell r="W87">
            <v>0.41830000000000001</v>
          </cell>
          <cell r="X87">
            <v>0.4798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Q88">
            <v>42855</v>
          </cell>
          <cell r="R88">
            <v>5.7723450126203647E-2</v>
          </cell>
          <cell r="S88">
            <v>5.7726925469187867E-2</v>
          </cell>
          <cell r="T88">
            <v>4.7473154594330096E-2</v>
          </cell>
          <cell r="U88">
            <v>0.40139999999999998</v>
          </cell>
          <cell r="V88">
            <v>0.4642</v>
          </cell>
          <cell r="W88">
            <v>0.41639999999999999</v>
          </cell>
          <cell r="X88">
            <v>0.47960000000000008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Q89">
            <v>42886</v>
          </cell>
          <cell r="R89">
            <v>5.4647113526264356E-2</v>
          </cell>
          <cell r="S89">
            <v>5.746998484089335E-2</v>
          </cell>
          <cell r="T89">
            <v>4.7608461253704944E-2</v>
          </cell>
          <cell r="U89">
            <v>0.46489999999999998</v>
          </cell>
          <cell r="V89">
            <v>0.51539999999999997</v>
          </cell>
          <cell r="W89">
            <v>0.42069999999999996</v>
          </cell>
          <cell r="X89">
            <v>0.48209999999999997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Q90">
            <v>42916</v>
          </cell>
          <cell r="R90">
            <v>5.4466816901196383E-2</v>
          </cell>
          <cell r="S90">
            <v>5.7198072158240985E-2</v>
          </cell>
          <cell r="T90">
            <v>4.7873761588269205E-2</v>
          </cell>
          <cell r="U90">
            <v>0.44440000000000002</v>
          </cell>
          <cell r="V90">
            <v>0.49659999999999999</v>
          </cell>
          <cell r="W90">
            <v>0.42279999999999995</v>
          </cell>
          <cell r="X90">
            <v>0.48150000000000004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Q91">
            <v>42947</v>
          </cell>
          <cell r="R91">
            <v>5.4367563000119912E-2</v>
          </cell>
          <cell r="S91">
            <v>5.6917940980410371E-2</v>
          </cell>
          <cell r="T91">
            <v>4.8039036921946277E-2</v>
          </cell>
          <cell r="U91">
            <v>0.44310000000000005</v>
          </cell>
          <cell r="V91">
            <v>0.49419999999999992</v>
          </cell>
          <cell r="W91">
            <v>0.42490000000000006</v>
          </cell>
          <cell r="X91">
            <v>0.48150000000000004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Q92">
            <v>42978</v>
          </cell>
          <cell r="R92">
            <v>5.4367160989585835E-2</v>
          </cell>
          <cell r="S92">
            <v>5.6637828963793747E-2</v>
          </cell>
          <cell r="T92">
            <v>4.8199122214609987E-2</v>
          </cell>
          <cell r="U92">
            <v>0.44469999999999998</v>
          </cell>
          <cell r="V92">
            <v>0.49459999999999998</v>
          </cell>
          <cell r="W92">
            <v>0.42710000000000004</v>
          </cell>
          <cell r="X92">
            <v>0.48179999999999995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Q93">
            <v>43008</v>
          </cell>
          <cell r="R93">
            <v>5.4366760541292025E-2</v>
          </cell>
          <cell r="S93">
            <v>5.6357736237424849E-2</v>
          </cell>
          <cell r="T93">
            <v>4.8352822112228626E-2</v>
          </cell>
          <cell r="U93">
            <v>0.44389999999999996</v>
          </cell>
          <cell r="V93">
            <v>0.49270000000000003</v>
          </cell>
          <cell r="W93">
            <v>0.42920000000000003</v>
          </cell>
          <cell r="X93">
            <v>0.48190000000000005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Q94">
            <v>43039</v>
          </cell>
          <cell r="R94">
            <v>5.4366360098897316E-2</v>
          </cell>
          <cell r="S94">
            <v>5.6077662800642358E-2</v>
          </cell>
          <cell r="T94">
            <v>4.8563366802313407E-2</v>
          </cell>
          <cell r="U94">
            <v>0.44269999999999998</v>
          </cell>
          <cell r="V94">
            <v>0.49039999999999989</v>
          </cell>
          <cell r="W94">
            <v>0.43110000000000004</v>
          </cell>
          <cell r="X94">
            <v>0.48199999999999993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Q95">
            <v>43069</v>
          </cell>
          <cell r="R95">
            <v>5.4355065994008238E-2</v>
          </cell>
          <cell r="S95">
            <v>5.5796700847085545E-2</v>
          </cell>
          <cell r="T95">
            <v>4.8772233471069654E-2</v>
          </cell>
          <cell r="U95">
            <v>0.44289999999999996</v>
          </cell>
          <cell r="V95">
            <v>0.48960000000000009</v>
          </cell>
          <cell r="W95">
            <v>0.43310000000000004</v>
          </cell>
          <cell r="X95">
            <v>0.48240000000000011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Q96">
            <v>43100</v>
          </cell>
          <cell r="R96">
            <v>5.4354665643648201E-2</v>
          </cell>
          <cell r="S96">
            <v>5.5515758188479016E-2</v>
          </cell>
          <cell r="T96">
            <v>4.8980783366895687E-2</v>
          </cell>
          <cell r="U96">
            <v>0.4395</v>
          </cell>
          <cell r="V96">
            <v>0.48520000000000002</v>
          </cell>
          <cell r="W96">
            <v>0.43479999999999996</v>
          </cell>
          <cell r="X96">
            <v>0.48250000000000004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Q97">
            <v>43131</v>
          </cell>
          <cell r="R97">
            <v>5.4354265299185633E-2</v>
          </cell>
          <cell r="S97">
            <v>5.5234834824161437E-2</v>
          </cell>
          <cell r="T97">
            <v>4.9179316162688676E-2</v>
          </cell>
          <cell r="U97">
            <v>0.43540000000000001</v>
          </cell>
          <cell r="V97">
            <v>0.4801999999999999</v>
          </cell>
          <cell r="W97">
            <v>0.43640000000000001</v>
          </cell>
          <cell r="X97">
            <v>0.48259999999999997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Q98">
            <v>43159</v>
          </cell>
          <cell r="R98">
            <v>5.4353864960620397E-2</v>
          </cell>
          <cell r="S98">
            <v>5.4953930753471485E-2</v>
          </cell>
          <cell r="T98">
            <v>4.9341187793170226E-2</v>
          </cell>
          <cell r="U98">
            <v>0.43500000000000005</v>
          </cell>
          <cell r="V98">
            <v>0.4788</v>
          </cell>
          <cell r="W98">
            <v>0.43820000000000003</v>
          </cell>
          <cell r="X98">
            <v>0.4829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Q99">
            <v>43190</v>
          </cell>
          <cell r="R99">
            <v>5.4353464627952444E-2</v>
          </cell>
          <cell r="S99">
            <v>5.4673045975747875E-2</v>
          </cell>
          <cell r="T99">
            <v>4.9484952007419133E-2</v>
          </cell>
          <cell r="U99">
            <v>0.43059999999999998</v>
          </cell>
          <cell r="V99">
            <v>0.47340000000000004</v>
          </cell>
          <cell r="W99">
            <v>0.43969999999999998</v>
          </cell>
          <cell r="X99">
            <v>0.48290000000000005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Q100">
            <v>43220</v>
          </cell>
          <cell r="R100">
            <v>5.3417981175764934E-2</v>
          </cell>
          <cell r="S100">
            <v>5.4314256896544642E-2</v>
          </cell>
          <cell r="T100">
            <v>4.9683715907001123E-2</v>
          </cell>
          <cell r="U100">
            <v>0.46240000000000003</v>
          </cell>
          <cell r="V100">
            <v>0.49879999999999997</v>
          </cell>
          <cell r="W100">
            <v>0.4446</v>
          </cell>
          <cell r="X100">
            <v>0.48499999999999999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Q101">
            <v>43251</v>
          </cell>
          <cell r="R101">
            <v>5.3801884690922439E-2</v>
          </cell>
          <cell r="S101">
            <v>5.4243821160266138E-2</v>
          </cell>
          <cell r="T101">
            <v>4.9628807684904755E-2</v>
          </cell>
          <cell r="U101">
            <v>0.46389999999999998</v>
          </cell>
          <cell r="V101">
            <v>0.4995</v>
          </cell>
          <cell r="W101">
            <v>0.44489999999999996</v>
          </cell>
          <cell r="X101">
            <v>0.48409999999999997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Q102">
            <v>43281</v>
          </cell>
          <cell r="R102">
            <v>5.3801538574108541E-2</v>
          </cell>
          <cell r="S102">
            <v>5.4188381299675487E-2</v>
          </cell>
          <cell r="T102">
            <v>4.9619821873934114E-2</v>
          </cell>
          <cell r="U102">
            <v>0.46260000000000001</v>
          </cell>
          <cell r="V102">
            <v>0.49850000000000005</v>
          </cell>
          <cell r="W102">
            <v>0.44650000000000001</v>
          </cell>
          <cell r="X102">
            <v>0.48569999999999997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Q103">
            <v>43312</v>
          </cell>
          <cell r="R103">
            <v>5.3801192461747957E-2</v>
          </cell>
          <cell r="S103">
            <v>5.414118375481116E-2</v>
          </cell>
          <cell r="T103">
            <v>4.9733881571439813E-2</v>
          </cell>
          <cell r="U103">
            <v>0.46130000000000004</v>
          </cell>
          <cell r="V103">
            <v>0.497</v>
          </cell>
          <cell r="W103">
            <v>0.44799999999999995</v>
          </cell>
          <cell r="X103">
            <v>0.48679999999999995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Q104">
            <v>43343</v>
          </cell>
          <cell r="R104">
            <v>5.380084635384047E-2</v>
          </cell>
          <cell r="S104">
            <v>5.4093990868499052E-2</v>
          </cell>
          <cell r="T104">
            <v>4.9864483128752586E-2</v>
          </cell>
          <cell r="U104">
            <v>0.45840000000000003</v>
          </cell>
          <cell r="V104">
            <v>0.49399999999999999</v>
          </cell>
          <cell r="W104">
            <v>0.44950000000000001</v>
          </cell>
          <cell r="X104">
            <v>0.48770000000000002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Q105">
            <v>43373</v>
          </cell>
          <cell r="R105">
            <v>5.3800500250386005E-2</v>
          </cell>
          <cell r="S105">
            <v>5.4046802510923538E-2</v>
          </cell>
          <cell r="T105">
            <v>5.0031564332018837E-2</v>
          </cell>
          <cell r="U105">
            <v>0.45760000000000001</v>
          </cell>
          <cell r="V105">
            <v>0.49290000000000006</v>
          </cell>
          <cell r="W105">
            <v>0.45069999999999999</v>
          </cell>
          <cell r="X105">
            <v>0.48820000000000002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Q106">
            <v>43404</v>
          </cell>
          <cell r="R106">
            <v>5.3800154151384588E-2</v>
          </cell>
          <cell r="S106">
            <v>5.3999618681964151E-2</v>
          </cell>
          <cell r="T106">
            <v>5.0071984036175951E-2</v>
          </cell>
          <cell r="U106">
            <v>0.45630000000000004</v>
          </cell>
          <cell r="V106">
            <v>0.4912999999999999</v>
          </cell>
          <cell r="W106">
            <v>0.45179999999999998</v>
          </cell>
          <cell r="X106">
            <v>0.48860000000000003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Q107">
            <v>43434</v>
          </cell>
          <cell r="R107">
            <v>5.3799808056835978E-2</v>
          </cell>
          <cell r="S107">
            <v>5.3953347187199796E-2</v>
          </cell>
          <cell r="T107">
            <v>5.012125734595764E-2</v>
          </cell>
          <cell r="U107">
            <v>0.45660000000000001</v>
          </cell>
          <cell r="V107">
            <v>0.49109999999999998</v>
          </cell>
          <cell r="W107">
            <v>0.45309999999999995</v>
          </cell>
          <cell r="X107">
            <v>0.48909999999999998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Q108">
            <v>43465</v>
          </cell>
          <cell r="R108">
            <v>5.379946196674025E-2</v>
          </cell>
          <cell r="S108">
            <v>5.3907080214124131E-2</v>
          </cell>
          <cell r="T108">
            <v>5.0172088290976913E-2</v>
          </cell>
          <cell r="U108">
            <v>0.45309999999999995</v>
          </cell>
          <cell r="V108">
            <v>0.48719999999999991</v>
          </cell>
          <cell r="W108">
            <v>0.45399999999999996</v>
          </cell>
          <cell r="X108">
            <v>0.48919999999999991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Q109">
            <v>43496</v>
          </cell>
          <cell r="R109">
            <v>5.3799115881097197E-2</v>
          </cell>
          <cell r="S109">
            <v>5.386081776261676E-2</v>
          </cell>
          <cell r="T109">
            <v>5.0223516582613537E-2</v>
          </cell>
          <cell r="U109">
            <v>0.44889999999999997</v>
          </cell>
          <cell r="V109">
            <v>0.48260000000000003</v>
          </cell>
          <cell r="W109">
            <v>0.45479999999999998</v>
          </cell>
          <cell r="X109">
            <v>0.48920000000000002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Q110">
            <v>43524</v>
          </cell>
          <cell r="R110">
            <v>5.3798769799906762E-2</v>
          </cell>
          <cell r="S110">
            <v>5.3814559832557306E-2</v>
          </cell>
          <cell r="T110">
            <v>5.0278160832783948E-2</v>
          </cell>
          <cell r="U110">
            <v>0.44840000000000002</v>
          </cell>
          <cell r="V110">
            <v>0.48160000000000003</v>
          </cell>
          <cell r="W110">
            <v>0.45589999999999997</v>
          </cell>
          <cell r="X110">
            <v>0.4895000000000001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Q111">
            <v>43555</v>
          </cell>
          <cell r="R111">
            <v>4.9025365838231375E-2</v>
          </cell>
          <cell r="S111">
            <v>5.3370551600080529E-2</v>
          </cell>
          <cell r="T111">
            <v>5.0117523343154918E-2</v>
          </cell>
          <cell r="U111">
            <v>0.45999999999999996</v>
          </cell>
          <cell r="V111">
            <v>0.48970000000000002</v>
          </cell>
          <cell r="W111">
            <v>0.45809999999999995</v>
          </cell>
          <cell r="X111">
            <v>0.48989999999999995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Q112">
            <v>43585</v>
          </cell>
          <cell r="R112">
            <v>4.9217977387795625E-2</v>
          </cell>
          <cell r="S112">
            <v>5.3020551284416434E-2</v>
          </cell>
          <cell r="T112">
            <v>4.99236180419051E-2</v>
          </cell>
          <cell r="U112">
            <v>0.45840000000000003</v>
          </cell>
          <cell r="V112">
            <v>0.48710000000000003</v>
          </cell>
          <cell r="W112">
            <v>0.45779999999999998</v>
          </cell>
          <cell r="X112">
            <v>0.48830000000000001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Q113">
            <v>43616</v>
          </cell>
          <cell r="R113">
            <v>4.9217774906429285E-2</v>
          </cell>
          <cell r="S113">
            <v>5.2638542135708677E-2</v>
          </cell>
          <cell r="T113">
            <v>4.965960132505489E-2</v>
          </cell>
          <cell r="U113">
            <v>0.45989999999999998</v>
          </cell>
          <cell r="V113">
            <v>0.48860000000000003</v>
          </cell>
          <cell r="W113">
            <v>0.4577</v>
          </cell>
          <cell r="X113">
            <v>0.48810000000000003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Q114">
            <v>43646</v>
          </cell>
          <cell r="R114">
            <v>4.9217572426729014E-2</v>
          </cell>
          <cell r="S114">
            <v>5.2256544956760374E-2</v>
          </cell>
          <cell r="T114">
            <v>4.9364454251074531E-2</v>
          </cell>
          <cell r="U114">
            <v>0.45860000000000001</v>
          </cell>
          <cell r="V114">
            <v>0.48719999999999997</v>
          </cell>
          <cell r="W114">
            <v>0.45750000000000002</v>
          </cell>
          <cell r="X114">
            <v>0.48760000000000009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Q115">
            <v>43677</v>
          </cell>
          <cell r="R115">
            <v>4.9217369948694682E-2</v>
          </cell>
          <cell r="S115">
            <v>5.1874559747339261E-2</v>
          </cell>
          <cell r="T115">
            <v>4.9066144352125654E-2</v>
          </cell>
          <cell r="U115">
            <v>0.45730000000000004</v>
          </cell>
          <cell r="V115">
            <v>0.48599999999999993</v>
          </cell>
          <cell r="W115">
            <v>0.45720000000000005</v>
          </cell>
          <cell r="X115">
            <v>0.48720000000000002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Q116">
            <v>43708</v>
          </cell>
          <cell r="R116">
            <v>4.9217167472326323E-2</v>
          </cell>
          <cell r="S116">
            <v>5.1492586507213084E-2</v>
          </cell>
          <cell r="T116">
            <v>4.8762039411237773E-2</v>
          </cell>
          <cell r="U116">
            <v>0.45879999999999999</v>
          </cell>
          <cell r="V116">
            <v>0.48760000000000003</v>
          </cell>
          <cell r="W116">
            <v>0.45720000000000005</v>
          </cell>
          <cell r="X116">
            <v>0.48700000000000004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Q117">
            <v>43738</v>
          </cell>
          <cell r="R117">
            <v>4.921696499762393E-2</v>
          </cell>
          <cell r="S117">
            <v>5.1110625236149593E-2</v>
          </cell>
          <cell r="T117">
            <v>4.8407609874436069E-2</v>
          </cell>
          <cell r="U117">
            <v>0.45799999999999996</v>
          </cell>
          <cell r="V117">
            <v>0.48729999999999996</v>
          </cell>
          <cell r="W117">
            <v>0.45730000000000004</v>
          </cell>
          <cell r="X117">
            <v>0.4875000000000001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Q118">
            <v>43769</v>
          </cell>
          <cell r="R118">
            <v>4.9216762524587405E-2</v>
          </cell>
          <cell r="S118">
            <v>5.0728675933916494E-2</v>
          </cell>
          <cell r="T118">
            <v>4.8050554317008831E-2</v>
          </cell>
          <cell r="U118">
            <v>0.45679999999999998</v>
          </cell>
          <cell r="V118">
            <v>0.48660000000000003</v>
          </cell>
          <cell r="W118">
            <v>0.45730000000000004</v>
          </cell>
          <cell r="X118">
            <v>0.4879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Q119">
            <v>43799</v>
          </cell>
          <cell r="R119">
            <v>4.941713204296528E-2</v>
          </cell>
          <cell r="S119">
            <v>5.0363452932760594E-2</v>
          </cell>
          <cell r="T119">
            <v>4.787950307614406E-2</v>
          </cell>
          <cell r="U119">
            <v>0.48729999999999996</v>
          </cell>
          <cell r="V119">
            <v>0.51329999999999998</v>
          </cell>
          <cell r="W119">
            <v>0.46020000000000005</v>
          </cell>
          <cell r="X119">
            <v>0.48959999999999998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Q120">
            <v>43830</v>
          </cell>
          <cell r="R120">
            <v>4.9880136450260217E-2</v>
          </cell>
          <cell r="S120">
            <v>5.0036842473053927E-2</v>
          </cell>
          <cell r="T120">
            <v>4.7853489139981456E-2</v>
          </cell>
          <cell r="U120">
            <v>0.48380000000000001</v>
          </cell>
          <cell r="V120">
            <v>0.50819999999999999</v>
          </cell>
          <cell r="W120">
            <v>0.46279999999999999</v>
          </cell>
          <cell r="X120">
            <v>0.48980000000000001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Q121">
            <v>43861</v>
          </cell>
          <cell r="R121">
            <v>4.9879954801767906E-2</v>
          </cell>
          <cell r="S121">
            <v>4.9710245716443148E-2</v>
          </cell>
          <cell r="T121">
            <v>4.7816538226420922E-2</v>
          </cell>
          <cell r="U121">
            <v>0.47960000000000003</v>
          </cell>
          <cell r="V121">
            <v>0.50229999999999997</v>
          </cell>
          <cell r="W121">
            <v>0.46519999999999995</v>
          </cell>
          <cell r="X121">
            <v>0.49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Q122">
            <v>43890</v>
          </cell>
          <cell r="R122">
            <v>4.9879773154598607E-2</v>
          </cell>
          <cell r="S122">
            <v>4.9383662662667471E-2</v>
          </cell>
          <cell r="T122">
            <v>4.7781028377858144E-2</v>
          </cell>
          <cell r="U122">
            <v>0.47909999999999997</v>
          </cell>
          <cell r="V122">
            <v>0.50009999999999999</v>
          </cell>
          <cell r="W122">
            <v>0.46779999999999999</v>
          </cell>
          <cell r="X122">
            <v>0.49050000000000005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Q123">
            <v>43921</v>
          </cell>
          <cell r="R123">
            <v>4.9879591508752326E-2</v>
          </cell>
          <cell r="S123">
            <v>4.9454848135210887E-2</v>
          </cell>
          <cell r="T123">
            <v>4.7632045556795753E-2</v>
          </cell>
          <cell r="U123">
            <v>0.47640000000000005</v>
          </cell>
          <cell r="V123">
            <v>0.49650000000000011</v>
          </cell>
          <cell r="W123">
            <v>0.46860000000000002</v>
          </cell>
          <cell r="X123">
            <v>0.49009999999999998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Q124">
            <v>43951</v>
          </cell>
          <cell r="R124">
            <v>4.9879409864228973E-2</v>
          </cell>
          <cell r="S124">
            <v>4.9509967508247009E-2</v>
          </cell>
          <cell r="T124">
            <v>4.7737814679234498E-2</v>
          </cell>
          <cell r="U124">
            <v>0.46930000000000005</v>
          </cell>
          <cell r="V124">
            <v>0.48919999999999997</v>
          </cell>
          <cell r="W124">
            <v>0.46950000000000003</v>
          </cell>
          <cell r="X124">
            <v>0.49049999999999999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Q125">
            <v>43982</v>
          </cell>
          <cell r="R125">
            <v>4.9801742494322655E-2</v>
          </cell>
          <cell r="S125">
            <v>4.9558631473904775E-2</v>
          </cell>
          <cell r="T125">
            <v>4.7828992294345632E-2</v>
          </cell>
          <cell r="U125">
            <v>0.4708</v>
          </cell>
          <cell r="V125">
            <v>0.49029999999999996</v>
          </cell>
          <cell r="W125">
            <v>0.47060000000000002</v>
          </cell>
          <cell r="X125">
            <v>0.49109999999999998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Q126">
            <v>44012</v>
          </cell>
          <cell r="R126">
            <v>4.9801561134619858E-2</v>
          </cell>
          <cell r="S126">
            <v>4.9607297199562354E-2</v>
          </cell>
          <cell r="T126">
            <v>4.7919396431850163E-2</v>
          </cell>
          <cell r="U126">
            <v>0.46940000000000004</v>
          </cell>
          <cell r="V126">
            <v>0.48870000000000002</v>
          </cell>
          <cell r="W126">
            <v>0.47150000000000003</v>
          </cell>
          <cell r="X126">
            <v>0.49150000000000005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Q127">
            <v>44043</v>
          </cell>
          <cell r="R127">
            <v>4.9801379776238039E-2</v>
          </cell>
          <cell r="S127">
            <v>4.9655964685190956E-2</v>
          </cell>
          <cell r="T127">
            <v>4.8008501328487309E-2</v>
          </cell>
          <cell r="U127">
            <v>0.46809999999999996</v>
          </cell>
          <cell r="V127">
            <v>0.48709999999999998</v>
          </cell>
          <cell r="W127">
            <v>0.47230000000000005</v>
          </cell>
          <cell r="X127">
            <v>0.4919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Q128">
            <v>44074</v>
          </cell>
          <cell r="R128">
            <v>4.9801198419177045E-2</v>
          </cell>
          <cell r="S128">
            <v>4.9704633930761855E-2</v>
          </cell>
          <cell r="T128">
            <v>4.8098223242719028E-2</v>
          </cell>
          <cell r="U128">
            <v>0.46970000000000001</v>
          </cell>
          <cell r="V128">
            <v>0.48839999999999989</v>
          </cell>
          <cell r="W128">
            <v>0.47340000000000004</v>
          </cell>
          <cell r="X128">
            <v>0.4924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Q129">
            <v>44104</v>
          </cell>
          <cell r="R129">
            <v>4.980101706343687E-2</v>
          </cell>
          <cell r="S129">
            <v>4.9753304936246266E-2</v>
          </cell>
          <cell r="T129">
            <v>4.81877992481086E-2</v>
          </cell>
          <cell r="U129">
            <v>0.46889999999999998</v>
          </cell>
          <cell r="V129">
            <v>0.48719999999999997</v>
          </cell>
          <cell r="W129">
            <v>0.47419999999999995</v>
          </cell>
          <cell r="X129">
            <v>0.49280000000000002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</sheetData>
      <sheetData sheetId="2"/>
      <sheetData sheetId="3"/>
      <sheetData sheetId="4"/>
      <sheetData sheetId="5"/>
      <sheetData sheetId="6">
        <row r="2">
          <cell r="A2" t="str">
            <v>Version 2016 - 0.1.5</v>
          </cell>
        </row>
        <row r="3">
          <cell r="B3" t="str">
            <v>0.1.5</v>
          </cell>
        </row>
      </sheetData>
      <sheetData sheetId="7"/>
      <sheetData sheetId="8">
        <row r="7">
          <cell r="A7">
            <v>1</v>
          </cell>
        </row>
      </sheetData>
      <sheetData sheetId="9"/>
      <sheetData sheetId="10"/>
      <sheetData sheetId="11"/>
      <sheetData sheetId="12">
        <row r="3">
          <cell r="A3" t="str">
            <v>INTEREST UPDATED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0">
          <cell r="A140" t="str">
            <v>Labor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5">
          <cell r="BK35">
            <v>-35081286.022307709</v>
          </cell>
        </row>
      </sheetData>
      <sheetData sheetId="48">
        <row r="38">
          <cell r="E38">
            <v>226318.53645457805</v>
          </cell>
        </row>
      </sheetData>
      <sheetData sheetId="49"/>
      <sheetData sheetId="50">
        <row r="247">
          <cell r="T247">
            <v>1481485.3461829692</v>
          </cell>
        </row>
      </sheetData>
      <sheetData sheetId="51"/>
      <sheetData sheetId="52"/>
      <sheetData sheetId="53"/>
      <sheetData sheetId="54"/>
      <sheetData sheetId="55">
        <row r="7">
          <cell r="L7">
            <v>423190595.58689737</v>
          </cell>
        </row>
      </sheetData>
      <sheetData sheetId="56">
        <row r="159">
          <cell r="A159" t="str">
            <v>BEGINNING RATE BASE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9011289.438500002</v>
          </cell>
        </row>
      </sheetData>
      <sheetData sheetId="71">
        <row r="7">
          <cell r="D7">
            <v>50054426.264200009</v>
          </cell>
        </row>
      </sheetData>
      <sheetData sheetId="72">
        <row r="7">
          <cell r="D7">
            <v>90965563.654499948</v>
          </cell>
        </row>
      </sheetData>
      <sheetData sheetId="73">
        <row r="7">
          <cell r="D7">
            <v>30220000</v>
          </cell>
        </row>
      </sheetData>
      <sheetData sheetId="74">
        <row r="7">
          <cell r="D7">
            <v>39767333.917400032</v>
          </cell>
        </row>
      </sheetData>
      <sheetData sheetId="75">
        <row r="7">
          <cell r="D7">
            <v>27255369</v>
          </cell>
        </row>
      </sheetData>
      <sheetData sheetId="76">
        <row r="7">
          <cell r="D7">
            <v>70533134</v>
          </cell>
        </row>
        <row r="97">
          <cell r="M97">
            <v>1331123.582957834</v>
          </cell>
        </row>
      </sheetData>
      <sheetData sheetId="77">
        <row r="7">
          <cell r="D7">
            <v>709305</v>
          </cell>
        </row>
      </sheetData>
      <sheetData sheetId="78">
        <row r="7">
          <cell r="D7">
            <v>805597.52525048237</v>
          </cell>
        </row>
      </sheetData>
      <sheetData sheetId="79">
        <row r="7">
          <cell r="D7">
            <v>16369000</v>
          </cell>
        </row>
      </sheetData>
      <sheetData sheetId="80">
        <row r="7">
          <cell r="D7">
            <v>198873.76500000013</v>
          </cell>
        </row>
      </sheetData>
      <sheetData sheetId="81">
        <row r="7">
          <cell r="D7">
            <v>15354054.460000005</v>
          </cell>
        </row>
      </sheetData>
      <sheetData sheetId="82">
        <row r="7">
          <cell r="D7">
            <v>37145401.422596402</v>
          </cell>
        </row>
      </sheetData>
      <sheetData sheetId="83">
        <row r="7">
          <cell r="D7">
            <v>-2605269.59</v>
          </cell>
        </row>
      </sheetData>
      <sheetData sheetId="84">
        <row r="7">
          <cell r="D7">
            <v>4408336</v>
          </cell>
        </row>
      </sheetData>
      <sheetData sheetId="85"/>
      <sheetData sheetId="86"/>
      <sheetData sheetId="87"/>
      <sheetData sheetId="88">
        <row r="7">
          <cell r="D7">
            <v>311652751</v>
          </cell>
        </row>
      </sheetData>
      <sheetData sheetId="89">
        <row r="7">
          <cell r="K7">
            <v>0</v>
          </cell>
        </row>
      </sheetData>
      <sheetData sheetId="90"/>
      <sheetData sheetId="91"/>
      <sheetData sheetId="92"/>
      <sheetData sheetId="93"/>
      <sheetData sheetId="94">
        <row r="43">
          <cell r="K43">
            <v>0</v>
          </cell>
        </row>
      </sheetData>
      <sheetData sheetId="95">
        <row r="43">
          <cell r="K43">
            <v>0</v>
          </cell>
        </row>
      </sheetData>
      <sheetData sheetId="96"/>
      <sheetData sheetId="97">
        <row r="13">
          <cell r="K13">
            <v>9936956.1062427461</v>
          </cell>
        </row>
      </sheetData>
      <sheetData sheetId="98"/>
      <sheetData sheetId="99">
        <row r="7">
          <cell r="D7">
            <v>126829313.596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</row>
      </sheetData>
      <sheetData sheetId="114"/>
      <sheetData sheetId="115"/>
      <sheetData sheetId="116"/>
      <sheetData sheetId="117"/>
      <sheetData sheetId="118">
        <row r="21">
          <cell r="J21">
            <v>8470940.3691999279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1662">
          <cell r="I1662">
            <v>1221</v>
          </cell>
        </row>
      </sheetData>
      <sheetData sheetId="134"/>
      <sheetData sheetId="135">
        <row r="2">
          <cell r="I2">
            <v>0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>
        <row r="15">
          <cell r="CZ15">
            <v>39861.33397303956</v>
          </cell>
        </row>
      </sheetData>
      <sheetData sheetId="143"/>
      <sheetData sheetId="1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INPUT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WP 3-1"/>
      <sheetName val="Sch 4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WP 9-8-1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Sch 13"/>
      <sheetName val="Sch 14 "/>
      <sheetName val="Sch 15"/>
      <sheetName val="WP 15-1"/>
      <sheetName val="WP 15-1-1"/>
      <sheetName val="WP 15-2"/>
      <sheetName val="WP 15-3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ADJ 17- 2"/>
      <sheetName val="Wp 17-2-1"/>
      <sheetName val="Wp 17-2-2"/>
      <sheetName val="ADJ 17-3"/>
      <sheetName val="WP 17-3-1"/>
      <sheetName val="WP 17-3-2"/>
      <sheetName val="ADJ 17-4"/>
      <sheetName val="ADJ 17-5"/>
      <sheetName val="ADJ 17-6"/>
      <sheetName val="ADJ 17-7"/>
      <sheetName val="ADJ 17-8"/>
      <sheetName val="Wp 17-8-1"/>
      <sheetName val="ADJ 17-9"/>
      <sheetName val="WP 17-9"/>
      <sheetName val="ADJ 17-10"/>
      <sheetName val="ADJ 17-11"/>
      <sheetName val="ADJ 17-12"/>
      <sheetName val="WP 17-12 "/>
      <sheetName val="ADJ 17-13"/>
      <sheetName val="ADJ 17-14"/>
      <sheetName val="ADJ 17-15"/>
      <sheetName val="ADJ 17-16"/>
      <sheetName val="ADJ 17-18"/>
      <sheetName val="WP 17-18-1"/>
      <sheetName val="WP 17-18-2"/>
      <sheetName val="Wp 17-18-3"/>
      <sheetName val="Wp 17-18-4"/>
      <sheetName val="Wp 17-18-5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RATES"/>
      <sheetName val="SCH 31"/>
      <sheetName val="SCH 32"/>
      <sheetName val="SCH 33"/>
      <sheetName val="SCH 34"/>
      <sheetName val="SCH 34A"/>
    </sheetNames>
    <sheetDataSet>
      <sheetData sheetId="0"/>
      <sheetData sheetId="1" refreshError="1">
        <row r="7">
          <cell r="C7" t="str">
            <v>Atmos Energy Corporation</v>
          </cell>
        </row>
        <row r="8">
          <cell r="C8" t="str">
            <v>Virginia</v>
          </cell>
        </row>
        <row r="9">
          <cell r="C9">
            <v>38990</v>
          </cell>
        </row>
        <row r="10">
          <cell r="C10" t="str">
            <v>PUE NO. 2006 AIF 2007-</v>
          </cell>
        </row>
        <row r="45">
          <cell r="C45">
            <v>9.0977999999999996E-3</v>
          </cell>
        </row>
        <row r="46">
          <cell r="C46">
            <v>7.4427200000000008E-3</v>
          </cell>
        </row>
        <row r="48">
          <cell r="C48">
            <v>6.9723576472184284E-3</v>
          </cell>
        </row>
        <row r="55">
          <cell r="C55">
            <v>8.8499999999999995E-2</v>
          </cell>
        </row>
        <row r="59">
          <cell r="C59">
            <v>7.2400000000000006E-2</v>
          </cell>
        </row>
        <row r="73">
          <cell r="C73">
            <v>0.18759999999999999</v>
          </cell>
        </row>
        <row r="77">
          <cell r="C77">
            <v>0.15440000000000001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>
        <row r="56">
          <cell r="F56">
            <v>0.90689999999999993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lKans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70592.511289999995</v>
          </cell>
          <cell r="C13">
            <v>60305.285309999999</v>
          </cell>
          <cell r="D13">
            <v>10139.753000000001</v>
          </cell>
          <cell r="E13">
            <v>70445.038310000004</v>
          </cell>
          <cell r="F13">
            <v>150</v>
          </cell>
          <cell r="G13">
            <v>70595.038310000004</v>
          </cell>
          <cell r="H13">
            <v>0</v>
          </cell>
          <cell r="I13">
            <v>70595.038310000004</v>
          </cell>
          <cell r="J13">
            <v>0</v>
          </cell>
          <cell r="K13">
            <v>70595.038310000004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7542.60005</v>
          </cell>
          <cell r="C16">
            <v>5592.6841499999991</v>
          </cell>
          <cell r="D16">
            <v>1903.0282000000002</v>
          </cell>
          <cell r="E16">
            <v>7495.7123499999998</v>
          </cell>
          <cell r="G16">
            <v>7495.7123499999998</v>
          </cell>
          <cell r="H16">
            <v>0</v>
          </cell>
          <cell r="I16">
            <v>7495.7123499999998</v>
          </cell>
          <cell r="J16">
            <v>0</v>
          </cell>
          <cell r="K16">
            <v>7495.7123499999998</v>
          </cell>
        </row>
        <row r="17">
          <cell r="A17" t="str">
            <v>Benefits</v>
          </cell>
          <cell r="B17">
            <v>2391.0041900000001</v>
          </cell>
          <cell r="C17">
            <v>1702.40095</v>
          </cell>
          <cell r="D17">
            <v>603.25991999999997</v>
          </cell>
          <cell r="E17">
            <v>2305.6608699999997</v>
          </cell>
          <cell r="F17">
            <v>-25</v>
          </cell>
          <cell r="G17">
            <v>2280.6608699999997</v>
          </cell>
          <cell r="H17">
            <v>0</v>
          </cell>
          <cell r="I17">
            <v>2280.6608699999997</v>
          </cell>
          <cell r="J17">
            <v>0</v>
          </cell>
          <cell r="K17">
            <v>2280.6608699999997</v>
          </cell>
        </row>
        <row r="18">
          <cell r="A18" t="str">
            <v>Materials &amp; Supplies</v>
          </cell>
          <cell r="B18">
            <v>560.22443999999996</v>
          </cell>
          <cell r="C18">
            <v>545.51081999999997</v>
          </cell>
          <cell r="D18">
            <v>137.89452999999997</v>
          </cell>
          <cell r="E18">
            <v>683.40535</v>
          </cell>
          <cell r="F18">
            <v>55</v>
          </cell>
          <cell r="G18">
            <v>738.40535</v>
          </cell>
          <cell r="H18">
            <v>0</v>
          </cell>
          <cell r="I18">
            <v>738.40535</v>
          </cell>
          <cell r="J18">
            <v>0</v>
          </cell>
          <cell r="K18">
            <v>738.40535</v>
          </cell>
        </row>
        <row r="19">
          <cell r="A19" t="str">
            <v>Vehicles &amp; Equip</v>
          </cell>
          <cell r="B19">
            <v>1170.4531999999999</v>
          </cell>
          <cell r="C19">
            <v>814.14391000000001</v>
          </cell>
          <cell r="D19">
            <v>292.60599999999999</v>
          </cell>
          <cell r="E19">
            <v>1106.74991</v>
          </cell>
          <cell r="F19">
            <v>-15</v>
          </cell>
          <cell r="G19">
            <v>1091.74991</v>
          </cell>
          <cell r="H19">
            <v>0</v>
          </cell>
          <cell r="I19">
            <v>1091.74991</v>
          </cell>
          <cell r="J19">
            <v>0</v>
          </cell>
          <cell r="K19">
            <v>1091.74991</v>
          </cell>
        </row>
        <row r="20">
          <cell r="A20" t="str">
            <v>Print &amp; Postages</v>
          </cell>
          <cell r="B20">
            <v>83.552000000000007</v>
          </cell>
          <cell r="C20">
            <v>52.474779999999996</v>
          </cell>
          <cell r="D20">
            <v>20.885000000000002</v>
          </cell>
          <cell r="E20">
            <v>73.359780000000001</v>
          </cell>
          <cell r="F20">
            <v>0</v>
          </cell>
          <cell r="G20">
            <v>73.359780000000001</v>
          </cell>
          <cell r="H20">
            <v>0</v>
          </cell>
          <cell r="I20">
            <v>73.359780000000001</v>
          </cell>
          <cell r="J20">
            <v>0</v>
          </cell>
          <cell r="K20">
            <v>73.359780000000001</v>
          </cell>
        </row>
        <row r="21">
          <cell r="A21" t="str">
            <v>Insurance</v>
          </cell>
          <cell r="B21">
            <v>647.79700000000003</v>
          </cell>
          <cell r="C21">
            <v>476.68252000000001</v>
          </cell>
          <cell r="D21">
            <v>81.006</v>
          </cell>
          <cell r="E21">
            <v>557.68852000000004</v>
          </cell>
          <cell r="F21">
            <v>-25</v>
          </cell>
          <cell r="G21">
            <v>532.68852000000004</v>
          </cell>
          <cell r="H21">
            <v>0</v>
          </cell>
          <cell r="I21">
            <v>532.68852000000004</v>
          </cell>
          <cell r="J21">
            <v>0</v>
          </cell>
          <cell r="K21">
            <v>532.68852000000004</v>
          </cell>
        </row>
        <row r="22">
          <cell r="A22" t="str">
            <v>Marketing</v>
          </cell>
          <cell r="B22">
            <v>322.72800000000001</v>
          </cell>
          <cell r="C22">
            <v>204.21606</v>
          </cell>
          <cell r="D22">
            <v>79.58</v>
          </cell>
          <cell r="E22">
            <v>283.79606000000001</v>
          </cell>
          <cell r="F22">
            <v>0</v>
          </cell>
          <cell r="G22">
            <v>283.79606000000001</v>
          </cell>
          <cell r="H22">
            <v>0</v>
          </cell>
          <cell r="I22">
            <v>283.79606000000001</v>
          </cell>
          <cell r="J22">
            <v>0</v>
          </cell>
          <cell r="K22">
            <v>283.79606000000001</v>
          </cell>
        </row>
        <row r="23">
          <cell r="A23" t="str">
            <v>Employee Welfare</v>
          </cell>
          <cell r="B23">
            <v>637.10500000000002</v>
          </cell>
          <cell r="C23">
            <v>513.09270000000004</v>
          </cell>
          <cell r="D23">
            <v>109.75700000000001</v>
          </cell>
          <cell r="E23">
            <v>622.84969999999998</v>
          </cell>
          <cell r="F23">
            <v>10</v>
          </cell>
          <cell r="G23">
            <v>632.84969999999998</v>
          </cell>
          <cell r="H23">
            <v>0</v>
          </cell>
          <cell r="I23">
            <v>632.84969999999998</v>
          </cell>
          <cell r="J23">
            <v>0</v>
          </cell>
          <cell r="K23">
            <v>632.84969999999998</v>
          </cell>
        </row>
        <row r="24">
          <cell r="A24" t="str">
            <v>Information Technologies</v>
          </cell>
          <cell r="B24">
            <v>170.1</v>
          </cell>
          <cell r="C24">
            <v>123.23336</v>
          </cell>
          <cell r="D24">
            <v>42.524999999999999</v>
          </cell>
          <cell r="E24">
            <v>165.75836000000001</v>
          </cell>
          <cell r="F24">
            <v>0</v>
          </cell>
          <cell r="G24">
            <v>165.75836000000001</v>
          </cell>
          <cell r="H24">
            <v>0</v>
          </cell>
          <cell r="I24">
            <v>165.75836000000001</v>
          </cell>
          <cell r="J24">
            <v>0</v>
          </cell>
          <cell r="K24">
            <v>165.75836000000001</v>
          </cell>
        </row>
        <row r="25">
          <cell r="A25" t="str">
            <v>Rent, Maint., &amp; Utilities</v>
          </cell>
          <cell r="B25">
            <v>1183.894</v>
          </cell>
          <cell r="C25">
            <v>912.21935999999994</v>
          </cell>
          <cell r="D25">
            <v>236.125</v>
          </cell>
          <cell r="E25">
            <v>1148.3443600000001</v>
          </cell>
          <cell r="F25">
            <v>0</v>
          </cell>
          <cell r="G25">
            <v>1148.3443600000001</v>
          </cell>
          <cell r="H25">
            <v>0</v>
          </cell>
          <cell r="I25">
            <v>1148.3443600000001</v>
          </cell>
          <cell r="J25">
            <v>0</v>
          </cell>
          <cell r="K25">
            <v>1148.3443600000001</v>
          </cell>
        </row>
        <row r="26">
          <cell r="A26" t="str">
            <v>Directors &amp; Shareholders &amp;PR</v>
          </cell>
          <cell r="B26">
            <v>6.3</v>
          </cell>
          <cell r="C26">
            <v>10.698090000000001</v>
          </cell>
          <cell r="D26">
            <v>1.575</v>
          </cell>
          <cell r="E26">
            <v>12.27309</v>
          </cell>
          <cell r="F26">
            <v>0</v>
          </cell>
          <cell r="G26">
            <v>12.27309</v>
          </cell>
          <cell r="H26">
            <v>0</v>
          </cell>
          <cell r="I26">
            <v>12.27309</v>
          </cell>
          <cell r="J26">
            <v>0</v>
          </cell>
          <cell r="K26">
            <v>12.27309</v>
          </cell>
        </row>
        <row r="27">
          <cell r="A27" t="str">
            <v>Telecom</v>
          </cell>
          <cell r="B27">
            <v>562.71799999999996</v>
          </cell>
          <cell r="C27">
            <v>362.36500999999998</v>
          </cell>
          <cell r="D27">
            <v>140.71100000000001</v>
          </cell>
          <cell r="E27">
            <v>503.07601</v>
          </cell>
          <cell r="F27">
            <v>0</v>
          </cell>
          <cell r="G27">
            <v>503.07601</v>
          </cell>
          <cell r="H27">
            <v>0</v>
          </cell>
          <cell r="I27">
            <v>503.07601</v>
          </cell>
          <cell r="J27">
            <v>0</v>
          </cell>
          <cell r="K27">
            <v>503.07601</v>
          </cell>
        </row>
        <row r="28">
          <cell r="A28" t="str">
            <v>Travel &amp; Entertainment</v>
          </cell>
          <cell r="B28">
            <v>704.88400000000001</v>
          </cell>
          <cell r="C28">
            <v>496.94085999999999</v>
          </cell>
          <cell r="D28">
            <v>175.65350000000001</v>
          </cell>
          <cell r="E28">
            <v>672.59436000000005</v>
          </cell>
          <cell r="F28">
            <v>180</v>
          </cell>
          <cell r="G28">
            <v>852.59436000000005</v>
          </cell>
          <cell r="H28">
            <v>0</v>
          </cell>
          <cell r="I28">
            <v>852.59436000000005</v>
          </cell>
          <cell r="J28">
            <v>0</v>
          </cell>
          <cell r="K28">
            <v>852.59436000000005</v>
          </cell>
        </row>
        <row r="29">
          <cell r="A29" t="str">
            <v>Dues &amp; Donations</v>
          </cell>
          <cell r="B29">
            <v>102.286</v>
          </cell>
          <cell r="C29">
            <v>85.021679999999989</v>
          </cell>
          <cell r="D29">
            <v>23.888000000000002</v>
          </cell>
          <cell r="E29">
            <v>108.90967999999999</v>
          </cell>
          <cell r="F29">
            <v>0</v>
          </cell>
          <cell r="G29">
            <v>108.90967999999999</v>
          </cell>
          <cell r="H29">
            <v>0</v>
          </cell>
          <cell r="I29">
            <v>108.90967999999999</v>
          </cell>
          <cell r="J29">
            <v>0</v>
          </cell>
          <cell r="K29">
            <v>108.90967999999999</v>
          </cell>
        </row>
        <row r="30">
          <cell r="A30" t="str">
            <v>Training</v>
          </cell>
          <cell r="B30">
            <v>149.38300000000001</v>
          </cell>
          <cell r="C30">
            <v>62.005160000000004</v>
          </cell>
          <cell r="D30">
            <v>37.345999999999997</v>
          </cell>
          <cell r="E30">
            <v>99.351159999999993</v>
          </cell>
          <cell r="F30">
            <v>0</v>
          </cell>
          <cell r="G30">
            <v>99.351159999999993</v>
          </cell>
          <cell r="H30">
            <v>0</v>
          </cell>
          <cell r="I30">
            <v>99.351159999999993</v>
          </cell>
          <cell r="J30">
            <v>0</v>
          </cell>
          <cell r="K30">
            <v>99.351159999999993</v>
          </cell>
        </row>
        <row r="31">
          <cell r="A31" t="str">
            <v>Outside Services</v>
          </cell>
          <cell r="B31">
            <v>2965.0819999999999</v>
          </cell>
          <cell r="C31">
            <v>2630.5762500000001</v>
          </cell>
          <cell r="D31">
            <v>653.76599999999996</v>
          </cell>
          <cell r="E31">
            <v>3284.3422500000001</v>
          </cell>
          <cell r="F31">
            <v>586</v>
          </cell>
          <cell r="G31">
            <v>3870.3422500000001</v>
          </cell>
          <cell r="H31">
            <v>0</v>
          </cell>
          <cell r="I31">
            <v>3870.3422500000001</v>
          </cell>
          <cell r="J31">
            <v>0</v>
          </cell>
          <cell r="K31">
            <v>3870.3422500000001</v>
          </cell>
        </row>
        <row r="32">
          <cell r="A32" t="str">
            <v>Provision for Bad Debt</v>
          </cell>
          <cell r="B32">
            <v>1832.4714099999999</v>
          </cell>
          <cell r="C32">
            <v>234.25399999999999</v>
          </cell>
          <cell r="D32">
            <v>166.53733999999986</v>
          </cell>
          <cell r="E32">
            <v>400.79133999999988</v>
          </cell>
          <cell r="F32">
            <v>0</v>
          </cell>
          <cell r="G32">
            <v>400.79133999999988</v>
          </cell>
          <cell r="H32">
            <v>0</v>
          </cell>
          <cell r="I32">
            <v>400.79133999999988</v>
          </cell>
          <cell r="J32">
            <v>0</v>
          </cell>
          <cell r="K32">
            <v>400.79133999999988</v>
          </cell>
        </row>
        <row r="33">
          <cell r="A33" t="str">
            <v>Miscellaneous</v>
          </cell>
          <cell r="B33">
            <v>745.19772999999998</v>
          </cell>
          <cell r="C33">
            <v>512.75992999999994</v>
          </cell>
          <cell r="D33">
            <v>114.604</v>
          </cell>
          <cell r="E33">
            <v>627.36392999999998</v>
          </cell>
          <cell r="G33">
            <v>627.36392999999998</v>
          </cell>
          <cell r="H33">
            <v>0</v>
          </cell>
          <cell r="I33">
            <v>627.36392999999998</v>
          </cell>
          <cell r="J33">
            <v>0</v>
          </cell>
          <cell r="K33">
            <v>627.36392999999998</v>
          </cell>
        </row>
        <row r="34">
          <cell r="A34" t="str">
            <v>Expense Billings</v>
          </cell>
          <cell r="B34">
            <v>5515.4719999999998</v>
          </cell>
          <cell r="C34">
            <v>3982.8153199999997</v>
          </cell>
          <cell r="D34">
            <v>1328.758</v>
          </cell>
          <cell r="E34">
            <v>5311.5733199999995</v>
          </cell>
          <cell r="F34">
            <v>0</v>
          </cell>
          <cell r="G34">
            <v>5311.5733199999995</v>
          </cell>
          <cell r="H34">
            <v>0</v>
          </cell>
          <cell r="I34">
            <v>5311.5733199999995</v>
          </cell>
          <cell r="J34">
            <v>0</v>
          </cell>
          <cell r="K34">
            <v>5311.5733199999995</v>
          </cell>
        </row>
        <row r="35">
          <cell r="A35" t="str">
            <v xml:space="preserve">                            Total O&amp;M Expense</v>
          </cell>
          <cell r="B35">
            <v>27293.25202</v>
          </cell>
          <cell r="C35">
            <v>19314.09491</v>
          </cell>
          <cell r="D35">
            <v>6149.5054899999996</v>
          </cell>
          <cell r="E35">
            <v>25463.600399999999</v>
          </cell>
          <cell r="F35">
            <v>766</v>
          </cell>
          <cell r="G35">
            <v>26229.600400000003</v>
          </cell>
          <cell r="H35">
            <v>0</v>
          </cell>
          <cell r="I35">
            <v>26229.600400000003</v>
          </cell>
          <cell r="J35">
            <v>0</v>
          </cell>
          <cell r="K35">
            <v>26229.600400000003</v>
          </cell>
        </row>
        <row r="37">
          <cell r="A37" t="str">
            <v>Depreciation and Amortization</v>
          </cell>
          <cell r="B37">
            <v>15007.371999999999</v>
          </cell>
          <cell r="C37">
            <v>10277.9161</v>
          </cell>
          <cell r="D37">
            <v>3965.8850000000002</v>
          </cell>
          <cell r="E37">
            <v>14243.801100000001</v>
          </cell>
          <cell r="G37">
            <v>14243.801100000001</v>
          </cell>
          <cell r="I37">
            <v>14243.801100000001</v>
          </cell>
          <cell r="J37">
            <v>0</v>
          </cell>
          <cell r="K37">
            <v>14243.801100000001</v>
          </cell>
        </row>
        <row r="38">
          <cell r="A38" t="str">
            <v>Total Taxes - Other Than Income Taxes</v>
          </cell>
          <cell r="B38">
            <v>6182.358760000001</v>
          </cell>
          <cell r="C38">
            <v>3778.8655600000002</v>
          </cell>
          <cell r="D38">
            <v>1509.7399900000012</v>
          </cell>
          <cell r="E38">
            <v>5288.6055500000011</v>
          </cell>
          <cell r="F38">
            <v>-60</v>
          </cell>
          <cell r="G38">
            <v>5228.6055500000011</v>
          </cell>
          <cell r="H38">
            <v>0</v>
          </cell>
          <cell r="I38">
            <v>5228.6055500000011</v>
          </cell>
          <cell r="J38">
            <v>0</v>
          </cell>
          <cell r="K38">
            <v>5228.6055500000011</v>
          </cell>
        </row>
        <row r="39">
          <cell r="A39" t="str">
            <v>Other Income (Expense)</v>
          </cell>
          <cell r="E39">
            <v>0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-7681.6</v>
          </cell>
          <cell r="C40">
            <v>-5698.8625400000001</v>
          </cell>
          <cell r="D40">
            <v>-1942.8</v>
          </cell>
          <cell r="E40">
            <v>-7641.6625400000003</v>
          </cell>
          <cell r="F40">
            <v>0</v>
          </cell>
          <cell r="G40">
            <v>-7641.6625400000003</v>
          </cell>
          <cell r="H40">
            <v>0</v>
          </cell>
          <cell r="I40">
            <v>-7641.6625400000003</v>
          </cell>
          <cell r="J40">
            <v>0</v>
          </cell>
          <cell r="K40">
            <v>-7641.6625400000003</v>
          </cell>
        </row>
        <row r="41">
          <cell r="A41" t="str">
            <v xml:space="preserve">   Other Misc. Income (Expense)</v>
          </cell>
          <cell r="B41">
            <v>-22.175999999999998</v>
          </cell>
          <cell r="C41">
            <v>-326.90174999999999</v>
          </cell>
          <cell r="D41">
            <v>174.45599999999999</v>
          </cell>
          <cell r="E41">
            <v>-152.44575</v>
          </cell>
          <cell r="F41">
            <v>-75</v>
          </cell>
          <cell r="G41">
            <v>-227.44575</v>
          </cell>
          <cell r="H41">
            <v>0</v>
          </cell>
          <cell r="I41">
            <v>-227.44575</v>
          </cell>
          <cell r="J41">
            <v>-200</v>
          </cell>
          <cell r="K41">
            <v>-427.44574999999998</v>
          </cell>
        </row>
        <row r="43">
          <cell r="A43" t="str">
            <v>Income (Loss) Before Income Taxes</v>
          </cell>
          <cell r="B43">
            <v>14405.752509999997</v>
          </cell>
          <cell r="C43">
            <v>20908.644449999996</v>
          </cell>
          <cell r="D43">
            <v>-3253.7214800000002</v>
          </cell>
          <cell r="E43">
            <v>17654.922969999996</v>
          </cell>
          <cell r="F43">
            <v>-631</v>
          </cell>
          <cell r="G43">
            <v>17023.92297</v>
          </cell>
          <cell r="H43">
            <v>0</v>
          </cell>
          <cell r="I43">
            <v>17023.92297</v>
          </cell>
          <cell r="J43">
            <v>-200</v>
          </cell>
          <cell r="K43">
            <v>16823.92297</v>
          </cell>
        </row>
        <row r="44">
          <cell r="A44" t="str">
            <v>Provision (Benefit) for Income Taxes</v>
          </cell>
          <cell r="B44">
            <v>5466.9841699999997</v>
          </cell>
          <cell r="C44">
            <v>7724.9889999999996</v>
          </cell>
          <cell r="D44">
            <v>-1234.7872599999998</v>
          </cell>
          <cell r="E44">
            <v>6490.2017399999995</v>
          </cell>
          <cell r="F44">
            <v>-232.20765622799991</v>
          </cell>
          <cell r="G44">
            <v>6257.9940837719996</v>
          </cell>
          <cell r="H44">
            <v>0</v>
          </cell>
          <cell r="I44">
            <v>6257.9940837719996</v>
          </cell>
          <cell r="J44">
            <v>-73.52</v>
          </cell>
          <cell r="K44">
            <v>6184.4740837719992</v>
          </cell>
        </row>
        <row r="45">
          <cell r="A45" t="str">
            <v xml:space="preserve">                         Net Income (Loss)</v>
          </cell>
          <cell r="B45">
            <v>8938.7683399999969</v>
          </cell>
          <cell r="C45">
            <v>13183.655449999997</v>
          </cell>
          <cell r="D45">
            <v>-2018.9342200000003</v>
          </cell>
          <cell r="E45">
            <v>11164.721229999996</v>
          </cell>
          <cell r="F45">
            <v>-398.79234377200009</v>
          </cell>
          <cell r="G45">
            <v>10765.928886228001</v>
          </cell>
          <cell r="H45">
            <v>0</v>
          </cell>
          <cell r="I45">
            <v>10765.928886228001</v>
          </cell>
          <cell r="J45">
            <v>-126.48</v>
          </cell>
          <cell r="K45">
            <v>10639.448886228001</v>
          </cell>
        </row>
        <row r="47">
          <cell r="A47" t="str">
            <v>Tax rate</v>
          </cell>
          <cell r="B47">
            <v>0.37950007583463624</v>
          </cell>
          <cell r="C47">
            <v>0.36946388458961055</v>
          </cell>
          <cell r="D47">
            <v>0.37949998719619965</v>
          </cell>
          <cell r="E47">
            <v>0.36761427682400138</v>
          </cell>
          <cell r="F47">
            <v>0.36759999999999998</v>
          </cell>
          <cell r="G47">
            <v>0.36759999999999998</v>
          </cell>
          <cell r="H47">
            <v>0.36759999999999998</v>
          </cell>
          <cell r="I47">
            <v>0.36759999999999998</v>
          </cell>
          <cell r="J47">
            <v>0.36759999999999998</v>
          </cell>
          <cell r="K47">
            <v>0.36759999999999998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K-Project"/>
      <sheetName val="Colorado"/>
      <sheetName val="Kansas"/>
      <sheetName val="CKMO"/>
      <sheetName val="CK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2213528.1800000002</v>
          </cell>
          <cell r="C15">
            <v>121423.19</v>
          </cell>
          <cell r="D15">
            <v>82385.100000000006</v>
          </cell>
          <cell r="F15">
            <v>224867.64</v>
          </cell>
          <cell r="H15">
            <v>84052.32</v>
          </cell>
          <cell r="J15">
            <v>184759.81</v>
          </cell>
          <cell r="L15">
            <v>82777.119999999995</v>
          </cell>
          <cell r="N15">
            <v>77275.399999999994</v>
          </cell>
          <cell r="P15">
            <v>226805.01</v>
          </cell>
          <cell r="R15">
            <v>257709.24</v>
          </cell>
          <cell r="S15">
            <v>-30904.229999999981</v>
          </cell>
          <cell r="T15">
            <v>175307.73</v>
          </cell>
          <cell r="V15">
            <v>171150.23</v>
          </cell>
          <cell r="X15">
            <v>171504.11</v>
          </cell>
          <cell r="Z15">
            <v>1829112.67</v>
          </cell>
        </row>
        <row r="17">
          <cell r="A17" t="str">
            <v>Equipment</v>
          </cell>
          <cell r="B17">
            <v>282117.39</v>
          </cell>
          <cell r="C17">
            <v>18933.25</v>
          </cell>
          <cell r="D17">
            <v>3570.11</v>
          </cell>
          <cell r="F17">
            <v>3911.02</v>
          </cell>
          <cell r="H17" t="str">
            <v xml:space="preserve"> 0</v>
          </cell>
          <cell r="J17">
            <v>46128.29</v>
          </cell>
          <cell r="L17">
            <v>5962.45</v>
          </cell>
          <cell r="N17">
            <v>25806.61</v>
          </cell>
          <cell r="P17" t="str">
            <v xml:space="preserve"> 0</v>
          </cell>
          <cell r="Q17">
            <v>48000</v>
          </cell>
          <cell r="R17" t="str">
            <v xml:space="preserve"> 0</v>
          </cell>
          <cell r="S17">
            <v>48000</v>
          </cell>
          <cell r="T17" t="str">
            <v xml:space="preserve"> 0</v>
          </cell>
          <cell r="U17">
            <v>22193</v>
          </cell>
          <cell r="V17" t="str">
            <v xml:space="preserve"> 0</v>
          </cell>
          <cell r="X17" t="str">
            <v xml:space="preserve"> 0</v>
          </cell>
          <cell r="Z17">
            <v>222504.72999999998</v>
          </cell>
        </row>
        <row r="19">
          <cell r="A19" t="str">
            <v>3034.PC/MDTReplace-MDT033: CB10.PC / MDT Replacement - Acker - MDT</v>
          </cell>
          <cell r="B19">
            <v>71825.490000000005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>
            <v>92710.3</v>
          </cell>
          <cell r="L19">
            <v>-3454.41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89255.89</v>
          </cell>
        </row>
        <row r="20">
          <cell r="A20" t="str">
            <v>3034.PC/MDTReplace-MDT034: CB10.PC / MDT Replacement - Acker for MDT</v>
          </cell>
          <cell r="B20">
            <v>5636.85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3034.PC/MDTReplace-PC033: CB10.PC / MDT Replacement - Acker - for PC</v>
          </cell>
          <cell r="B21">
            <v>28989.49</v>
          </cell>
          <cell r="C21" t="str">
            <v xml:space="preserve"> 0</v>
          </cell>
          <cell r="D21">
            <v>58330.3</v>
          </cell>
          <cell r="F21">
            <v>10834.38</v>
          </cell>
          <cell r="H21">
            <v>3775.9</v>
          </cell>
          <cell r="J21">
            <v>1502.38</v>
          </cell>
          <cell r="L21">
            <v>7284.95</v>
          </cell>
          <cell r="N21">
            <v>3101.9</v>
          </cell>
          <cell r="P21" t="str">
            <v xml:space="preserve"> 0</v>
          </cell>
          <cell r="Q21">
            <v>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84829.81</v>
          </cell>
        </row>
        <row r="22">
          <cell r="A22" t="str">
            <v>3034.PC/MDTReplace-PC034: CB10.PC / MDT Replacement - Acker for PC</v>
          </cell>
          <cell r="B22">
            <v>7247.37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3035.PC/MDTReplace-MDT033: CB10.PC / MDT Replacement - Acker for MDT</v>
          </cell>
          <cell r="B23">
            <v>5636.85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3035.PC/MDTReplace-PC033: CB10.PC / MDT Replacement - Acker for PC</v>
          </cell>
          <cell r="B24">
            <v>4831.58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3037.PC/MDTReplace-MDT035: CB10.PC / MDT Replacement - Acker for MDT</v>
          </cell>
          <cell r="B25">
            <v>11273.69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3037.PC/MDTReplace-PC035: CB10.PC / MDT Replacement - Acker for PC</v>
          </cell>
          <cell r="B26">
            <v>7247.37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3040.PC/MDTReplace-MDT035: CB10.PC / MDT Replacement - Acker for MDT</v>
          </cell>
          <cell r="B27">
            <v>5636.85</v>
          </cell>
          <cell r="C27" t="str">
            <v xml:space="preserve"> 0</v>
          </cell>
          <cell r="D27" t="str">
            <v xml:space="preserve"> 0</v>
          </cell>
          <cell r="F27" t="str">
            <v xml:space="preserve"> 0</v>
          </cell>
          <cell r="H27" t="str">
            <v xml:space="preserve"> 0</v>
          </cell>
          <cell r="J27" t="str">
            <v xml:space="preserve"> 0</v>
          </cell>
          <cell r="L27" t="str">
            <v xml:space="preserve"> 0</v>
          </cell>
          <cell r="N27" t="str">
            <v xml:space="preserve"> 0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0</v>
          </cell>
        </row>
        <row r="28">
          <cell r="A28" t="str">
            <v>3040.PC/MDTReplace-PC035: CB10.PC / MDT Replacement - Acker for PC</v>
          </cell>
          <cell r="B28">
            <v>4831.58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A37" t="str">
            <v>PC/MDT Replacement</v>
          </cell>
          <cell r="B37">
            <v>153157.12</v>
          </cell>
          <cell r="C37">
            <v>0</v>
          </cell>
          <cell r="D37">
            <v>58330.3</v>
          </cell>
          <cell r="E37">
            <v>0</v>
          </cell>
          <cell r="F37">
            <v>10834.38</v>
          </cell>
          <cell r="G37">
            <v>0</v>
          </cell>
          <cell r="H37">
            <v>3775.9</v>
          </cell>
          <cell r="I37">
            <v>0</v>
          </cell>
          <cell r="J37">
            <v>94212.680000000008</v>
          </cell>
          <cell r="K37">
            <v>0</v>
          </cell>
          <cell r="L37">
            <v>3830.54</v>
          </cell>
          <cell r="M37">
            <v>0</v>
          </cell>
          <cell r="N37">
            <v>3101.9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174085.7</v>
          </cell>
        </row>
        <row r="38">
          <cell r="A38" t="str">
            <v>Information Technology-Other</v>
          </cell>
          <cell r="B38">
            <v>428302.74</v>
          </cell>
          <cell r="C38">
            <v>25483.39</v>
          </cell>
          <cell r="D38">
            <v>5057.8699999999953</v>
          </cell>
          <cell r="F38">
            <v>37057.730000000003</v>
          </cell>
          <cell r="H38">
            <v>2736.11</v>
          </cell>
          <cell r="J38">
            <v>7155.5299999999988</v>
          </cell>
          <cell r="L38">
            <v>172.86999999999989</v>
          </cell>
          <cell r="N38">
            <v>17385.53</v>
          </cell>
          <cell r="P38">
            <v>12077.33</v>
          </cell>
          <cell r="Q38">
            <v>34493</v>
          </cell>
          <cell r="R38">
            <v>25200.85</v>
          </cell>
          <cell r="S38">
            <v>34493</v>
          </cell>
          <cell r="T38">
            <v>12739.99</v>
          </cell>
          <cell r="U38">
            <v>34493</v>
          </cell>
          <cell r="V38">
            <v>11463.76</v>
          </cell>
          <cell r="W38">
            <v>34493</v>
          </cell>
          <cell r="X38">
            <v>11495.82</v>
          </cell>
          <cell r="Z38">
            <v>305998.77999999997</v>
          </cell>
        </row>
        <row r="39">
          <cell r="A39" t="str">
            <v>Information Technology</v>
          </cell>
          <cell r="B39">
            <v>581459.86</v>
          </cell>
          <cell r="C39">
            <v>25483.39</v>
          </cell>
          <cell r="D39">
            <v>63388.17</v>
          </cell>
          <cell r="E39">
            <v>0</v>
          </cell>
          <cell r="F39">
            <v>47892.11</v>
          </cell>
          <cell r="G39">
            <v>0</v>
          </cell>
          <cell r="H39">
            <v>6512.01</v>
          </cell>
          <cell r="I39">
            <v>0</v>
          </cell>
          <cell r="J39">
            <v>101368.21</v>
          </cell>
          <cell r="K39">
            <v>0</v>
          </cell>
          <cell r="L39">
            <v>4003.41</v>
          </cell>
          <cell r="M39">
            <v>0</v>
          </cell>
          <cell r="N39">
            <v>20487.43</v>
          </cell>
          <cell r="O39">
            <v>0</v>
          </cell>
          <cell r="P39">
            <v>12077.33</v>
          </cell>
          <cell r="Q39">
            <v>34493</v>
          </cell>
          <cell r="R39">
            <v>25200.85</v>
          </cell>
          <cell r="S39">
            <v>34493</v>
          </cell>
          <cell r="T39">
            <v>12739.99</v>
          </cell>
          <cell r="U39">
            <v>34493</v>
          </cell>
          <cell r="V39">
            <v>11463.76</v>
          </cell>
          <cell r="W39">
            <v>34493</v>
          </cell>
          <cell r="X39">
            <v>11495.82</v>
          </cell>
          <cell r="Y39">
            <v>0</v>
          </cell>
          <cell r="Z39">
            <v>480084.48000000004</v>
          </cell>
        </row>
        <row r="40">
          <cell r="Z40">
            <v>0</v>
          </cell>
        </row>
        <row r="41">
          <cell r="A41" t="str">
            <v>Misc</v>
          </cell>
          <cell r="B41" t="str">
            <v xml:space="preserve"> 0</v>
          </cell>
          <cell r="C41">
            <v>107691.33</v>
          </cell>
          <cell r="D41">
            <v>-50466.64</v>
          </cell>
          <cell r="F41">
            <v>-85998.46</v>
          </cell>
          <cell r="H41">
            <v>136777.74</v>
          </cell>
          <cell r="J41">
            <v>-5020.4799999999996</v>
          </cell>
          <cell r="L41">
            <v>-74094.42</v>
          </cell>
          <cell r="N41">
            <v>-37126.620000000003</v>
          </cell>
          <cell r="P41" t="str">
            <v xml:space="preserve"> 0</v>
          </cell>
          <cell r="Q41">
            <v>1648</v>
          </cell>
          <cell r="R41" t="str">
            <v xml:space="preserve"> 0</v>
          </cell>
          <cell r="S41">
            <v>1648</v>
          </cell>
          <cell r="T41" t="str">
            <v xml:space="preserve"> 0</v>
          </cell>
          <cell r="U41">
            <v>1648</v>
          </cell>
          <cell r="V41" t="str">
            <v xml:space="preserve"> 0</v>
          </cell>
          <cell r="W41">
            <v>1648</v>
          </cell>
          <cell r="X41" t="str">
            <v xml:space="preserve"> 0</v>
          </cell>
          <cell r="Y41">
            <v>1648</v>
          </cell>
          <cell r="Z41">
            <v>2.4499999999898137</v>
          </cell>
        </row>
        <row r="42">
          <cell r="A42" t="str">
            <v>Overhead</v>
          </cell>
          <cell r="B42" t="str">
            <v xml:space="preserve"> 0</v>
          </cell>
          <cell r="C42">
            <v>95103.73</v>
          </cell>
          <cell r="D42">
            <v>49693.47</v>
          </cell>
          <cell r="F42">
            <v>-144417.60999999999</v>
          </cell>
          <cell r="H42">
            <v>65320.36</v>
          </cell>
          <cell r="J42">
            <v>-225203.52</v>
          </cell>
          <cell r="L42">
            <v>159883.16</v>
          </cell>
          <cell r="N42">
            <v>26206.83</v>
          </cell>
          <cell r="P42" t="str">
            <v xml:space="preserve"> 0</v>
          </cell>
          <cell r="Q42">
            <v>-5317</v>
          </cell>
          <cell r="R42" t="str">
            <v xml:space="preserve"> 0</v>
          </cell>
          <cell r="S42">
            <v>-5317</v>
          </cell>
          <cell r="T42" t="str">
            <v xml:space="preserve"> 0</v>
          </cell>
          <cell r="U42">
            <v>-5317</v>
          </cell>
          <cell r="V42" t="str">
            <v xml:space="preserve"> 0</v>
          </cell>
          <cell r="W42">
            <v>-5317</v>
          </cell>
          <cell r="X42" t="str">
            <v xml:space="preserve"> 0</v>
          </cell>
          <cell r="Y42">
            <v>-5317</v>
          </cell>
          <cell r="Z42">
            <v>1.4200000000564614</v>
          </cell>
        </row>
        <row r="43">
          <cell r="A43" t="str">
            <v>Pipeline Integrity Management</v>
          </cell>
          <cell r="B43" t="str">
            <v xml:space="preserve"> 0</v>
          </cell>
          <cell r="C43" t="str">
            <v xml:space="preserve"> 0</v>
          </cell>
          <cell r="D43" t="str">
            <v xml:space="preserve"> 0</v>
          </cell>
          <cell r="F43" t="str">
            <v xml:space="preserve"> 0</v>
          </cell>
          <cell r="H43" t="str">
            <v xml:space="preserve"> 0</v>
          </cell>
          <cell r="J43" t="str">
            <v xml:space="preserve"> 0</v>
          </cell>
          <cell r="L43" t="str">
            <v xml:space="preserve"> 0</v>
          </cell>
          <cell r="N43" t="str">
            <v xml:space="preserve"> 0</v>
          </cell>
          <cell r="P43" t="str">
            <v xml:space="preserve"> 0</v>
          </cell>
          <cell r="R43" t="str">
            <v xml:space="preserve"> 0</v>
          </cell>
          <cell r="T43" t="str">
            <v xml:space="preserve"> 0</v>
          </cell>
          <cell r="V43" t="str">
            <v xml:space="preserve"> 0</v>
          </cell>
          <cell r="X43" t="str">
            <v xml:space="preserve"> 0</v>
          </cell>
          <cell r="Z43">
            <v>0</v>
          </cell>
        </row>
        <row r="44">
          <cell r="A44" t="str">
            <v>Public Improvements</v>
          </cell>
          <cell r="B44">
            <v>414376.89</v>
          </cell>
          <cell r="C44">
            <v>11239.2</v>
          </cell>
          <cell r="D44">
            <v>45404.08</v>
          </cell>
          <cell r="F44">
            <v>65912.570000000007</v>
          </cell>
          <cell r="H44" t="str">
            <v xml:space="preserve"> 0</v>
          </cell>
          <cell r="J44" t="str">
            <v xml:space="preserve"> 0</v>
          </cell>
          <cell r="L44">
            <v>10970.87</v>
          </cell>
          <cell r="N44">
            <v>4265.93</v>
          </cell>
          <cell r="P44">
            <v>59909.47</v>
          </cell>
          <cell r="R44">
            <v>38091.81</v>
          </cell>
          <cell r="T44">
            <v>24466.59</v>
          </cell>
          <cell r="V44">
            <v>6166.39</v>
          </cell>
          <cell r="X44">
            <v>3766.58</v>
          </cell>
          <cell r="Z44">
            <v>270193.49</v>
          </cell>
        </row>
        <row r="45">
          <cell r="A45" t="str">
            <v>Structures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>
            <v>7168.11</v>
          </cell>
          <cell r="N45">
            <v>8447.17</v>
          </cell>
          <cell r="P45" t="str">
            <v xml:space="preserve"> 0</v>
          </cell>
          <cell r="R45" t="str">
            <v xml:space="preserve"> 0</v>
          </cell>
          <cell r="S45">
            <v>450000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465615.28</v>
          </cell>
        </row>
        <row r="47">
          <cell r="A47" t="str">
            <v>060.810.Greeley AMI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>
            <v>241545.91</v>
          </cell>
          <cell r="J47">
            <v>1640495.69</v>
          </cell>
          <cell r="L47">
            <v>1244087.71</v>
          </cell>
          <cell r="N47">
            <v>213704.98</v>
          </cell>
          <cell r="P47" t="str">
            <v xml:space="preserve"> 0</v>
          </cell>
          <cell r="Q47">
            <v>100624.99999999999</v>
          </cell>
          <cell r="R47" t="str">
            <v xml:space="preserve"> 0</v>
          </cell>
          <cell r="S47">
            <v>100624.99999999999</v>
          </cell>
          <cell r="T47" t="str">
            <v xml:space="preserve"> 0</v>
          </cell>
          <cell r="U47">
            <v>100624.99999999999</v>
          </cell>
          <cell r="V47" t="str">
            <v xml:space="preserve"> 0</v>
          </cell>
          <cell r="W47">
            <v>100624.99999999999</v>
          </cell>
          <cell r="X47" t="str">
            <v xml:space="preserve"> 0</v>
          </cell>
          <cell r="Y47">
            <v>100624.99999999999</v>
          </cell>
          <cell r="Z47">
            <v>3842959.2899999996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AMI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241545.91</v>
          </cell>
          <cell r="J51">
            <v>1640495.69</v>
          </cell>
          <cell r="L51">
            <v>1244087.71</v>
          </cell>
          <cell r="M51">
            <v>0</v>
          </cell>
          <cell r="N51">
            <v>213704.98</v>
          </cell>
          <cell r="O51">
            <v>0</v>
          </cell>
          <cell r="P51">
            <v>0</v>
          </cell>
          <cell r="Q51">
            <v>100624.99999999999</v>
          </cell>
          <cell r="R51">
            <v>0</v>
          </cell>
          <cell r="S51">
            <v>100624.99999999999</v>
          </cell>
          <cell r="T51">
            <v>0</v>
          </cell>
          <cell r="U51">
            <v>100624.99999999999</v>
          </cell>
          <cell r="V51">
            <v>0</v>
          </cell>
          <cell r="W51">
            <v>100624.99999999999</v>
          </cell>
          <cell r="X51">
            <v>0</v>
          </cell>
          <cell r="Y51">
            <v>100624.99999999999</v>
          </cell>
          <cell r="Z51">
            <v>3842959.2899999996</v>
          </cell>
        </row>
        <row r="52">
          <cell r="A52" t="str">
            <v>System Improvements-Other</v>
          </cell>
          <cell r="B52">
            <v>423440.47</v>
          </cell>
          <cell r="C52">
            <v>56072.97</v>
          </cell>
          <cell r="D52">
            <v>57899.360000000001</v>
          </cell>
          <cell r="F52">
            <v>-144157.93</v>
          </cell>
          <cell r="H52">
            <v>69336.28</v>
          </cell>
          <cell r="J52">
            <v>71361.030000000028</v>
          </cell>
          <cell r="L52">
            <v>263029.85000000009</v>
          </cell>
          <cell r="N52">
            <v>108837.56999999998</v>
          </cell>
          <cell r="P52">
            <v>254851.66</v>
          </cell>
          <cell r="Q52">
            <v>135000</v>
          </cell>
          <cell r="R52">
            <v>25018.59</v>
          </cell>
          <cell r="S52">
            <v>135000</v>
          </cell>
          <cell r="T52">
            <v>26368.19</v>
          </cell>
          <cell r="V52">
            <v>49897.67</v>
          </cell>
          <cell r="X52">
            <v>0</v>
          </cell>
          <cell r="Z52">
            <v>1108515.24</v>
          </cell>
        </row>
        <row r="53">
          <cell r="A53" t="str">
            <v>System Improvements</v>
          </cell>
          <cell r="B53">
            <v>423440.47</v>
          </cell>
          <cell r="C53">
            <v>56072.97</v>
          </cell>
          <cell r="D53">
            <v>57899.360000000001</v>
          </cell>
          <cell r="E53">
            <v>0</v>
          </cell>
          <cell r="F53">
            <v>-144157.93</v>
          </cell>
          <cell r="G53">
            <v>0</v>
          </cell>
          <cell r="H53">
            <v>310882.19</v>
          </cell>
          <cell r="I53">
            <v>0</v>
          </cell>
          <cell r="J53">
            <v>1711856.72</v>
          </cell>
          <cell r="K53">
            <v>0</v>
          </cell>
          <cell r="L53">
            <v>1507117.56</v>
          </cell>
          <cell r="M53">
            <v>0</v>
          </cell>
          <cell r="N53">
            <v>322542.55</v>
          </cell>
          <cell r="O53">
            <v>0</v>
          </cell>
          <cell r="P53">
            <v>254851.66</v>
          </cell>
          <cell r="Q53">
            <v>235625</v>
          </cell>
          <cell r="R53">
            <v>25018.59</v>
          </cell>
          <cell r="S53">
            <v>235625</v>
          </cell>
          <cell r="T53">
            <v>26368.19</v>
          </cell>
          <cell r="U53">
            <v>100624.99999999999</v>
          </cell>
          <cell r="V53">
            <v>49897.67</v>
          </cell>
          <cell r="W53">
            <v>100624.99999999999</v>
          </cell>
          <cell r="X53" t="str">
            <v xml:space="preserve"> 0</v>
          </cell>
          <cell r="Y53">
            <v>100624.99999999999</v>
          </cell>
          <cell r="Z53">
            <v>4951474.53</v>
          </cell>
        </row>
        <row r="55">
          <cell r="A55" t="str">
            <v>System Integrity</v>
          </cell>
          <cell r="B55">
            <v>7128329.1299999999</v>
          </cell>
          <cell r="C55">
            <v>313074.06</v>
          </cell>
          <cell r="D55">
            <v>386799.17</v>
          </cell>
          <cell r="F55">
            <v>754551.3</v>
          </cell>
          <cell r="H55">
            <v>232252.19</v>
          </cell>
          <cell r="J55">
            <v>286567.58</v>
          </cell>
          <cell r="L55">
            <v>280926.94</v>
          </cell>
          <cell r="N55">
            <v>312256.43</v>
          </cell>
          <cell r="P55">
            <v>766688.15</v>
          </cell>
          <cell r="Q55">
            <v>99583</v>
          </cell>
          <cell r="R55">
            <v>546077.02</v>
          </cell>
          <cell r="S55">
            <v>170097</v>
          </cell>
          <cell r="T55">
            <v>534533.79</v>
          </cell>
          <cell r="U55">
            <v>85000</v>
          </cell>
          <cell r="V55">
            <v>579630.15</v>
          </cell>
          <cell r="W55">
            <v>85000</v>
          </cell>
          <cell r="X55">
            <v>572263.98</v>
          </cell>
          <cell r="Y55">
            <v>85000</v>
          </cell>
          <cell r="Z55">
            <v>6090300.7600000016</v>
          </cell>
        </row>
        <row r="56">
          <cell r="A56" t="str">
            <v>Vehicles</v>
          </cell>
          <cell r="B56" t="str">
            <v xml:space="preserve"> 0</v>
          </cell>
          <cell r="C56">
            <v>393.62</v>
          </cell>
          <cell r="D56" t="str">
            <v xml:space="preserve"> 0</v>
          </cell>
          <cell r="F56" t="str">
            <v xml:space="preserve"> 0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393.62</v>
          </cell>
        </row>
        <row r="57">
          <cell r="A57" t="str">
            <v>NonGrowth</v>
          </cell>
          <cell r="B57">
            <v>8829723.7400000002</v>
          </cell>
          <cell r="C57">
            <v>627991.55000000005</v>
          </cell>
          <cell r="D57">
            <v>556287.72</v>
          </cell>
          <cell r="E57">
            <v>0</v>
          </cell>
          <cell r="F57">
            <v>497693</v>
          </cell>
          <cell r="G57">
            <v>0</v>
          </cell>
          <cell r="H57">
            <v>751744.49</v>
          </cell>
          <cell r="I57">
            <v>0</v>
          </cell>
          <cell r="J57">
            <v>1915696.8</v>
          </cell>
          <cell r="K57">
            <v>0</v>
          </cell>
          <cell r="L57">
            <v>1901938.08</v>
          </cell>
          <cell r="M57">
            <v>0</v>
          </cell>
          <cell r="N57">
            <v>682886.33</v>
          </cell>
          <cell r="O57">
            <v>0</v>
          </cell>
          <cell r="P57">
            <v>1093526.6100000001</v>
          </cell>
          <cell r="Q57">
            <v>414032</v>
          </cell>
          <cell r="R57">
            <v>634388.27</v>
          </cell>
          <cell r="S57">
            <v>934546</v>
          </cell>
          <cell r="T57">
            <v>598108.56000000006</v>
          </cell>
          <cell r="U57">
            <v>238642</v>
          </cell>
          <cell r="V57">
            <v>647157.97</v>
          </cell>
          <cell r="W57">
            <v>216449</v>
          </cell>
          <cell r="X57">
            <v>587526.38</v>
          </cell>
          <cell r="Y57">
            <v>181956</v>
          </cell>
          <cell r="Z57">
            <v>12480570.760000002</v>
          </cell>
        </row>
        <row r="59">
          <cell r="A59" t="str">
            <v>Capital</v>
          </cell>
          <cell r="B59">
            <v>11043251.92</v>
          </cell>
          <cell r="C59">
            <v>749414.74</v>
          </cell>
          <cell r="D59">
            <v>638672.81999999995</v>
          </cell>
          <cell r="E59">
            <v>0</v>
          </cell>
          <cell r="F59">
            <v>722560.64</v>
          </cell>
          <cell r="G59">
            <v>0</v>
          </cell>
          <cell r="H59">
            <v>835796.81</v>
          </cell>
          <cell r="I59">
            <v>0</v>
          </cell>
          <cell r="J59">
            <v>2100456.61</v>
          </cell>
          <cell r="K59">
            <v>0</v>
          </cell>
          <cell r="L59">
            <v>1984715.2</v>
          </cell>
          <cell r="M59">
            <v>0</v>
          </cell>
          <cell r="N59">
            <v>760161.73</v>
          </cell>
          <cell r="O59">
            <v>0</v>
          </cell>
          <cell r="P59">
            <v>1320331.6200000001</v>
          </cell>
          <cell r="Q59">
            <v>414032</v>
          </cell>
          <cell r="R59">
            <v>892097.51</v>
          </cell>
          <cell r="S59">
            <v>903641.77</v>
          </cell>
          <cell r="T59">
            <v>773416.29</v>
          </cell>
          <cell r="U59">
            <v>238642</v>
          </cell>
          <cell r="V59">
            <v>818308.2</v>
          </cell>
          <cell r="W59">
            <v>216449</v>
          </cell>
          <cell r="X59">
            <v>759030.49</v>
          </cell>
          <cell r="Y59">
            <v>181956</v>
          </cell>
          <cell r="Z59">
            <v>14309683.430000002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1342427.2</v>
          </cell>
          <cell r="C15">
            <v>65850.880000000005</v>
          </cell>
          <cell r="D15">
            <v>88945.76</v>
          </cell>
          <cell r="F15">
            <v>154524.01</v>
          </cell>
          <cell r="H15">
            <v>64588.85</v>
          </cell>
          <cell r="J15">
            <v>53973.94</v>
          </cell>
          <cell r="L15">
            <v>106932.18</v>
          </cell>
          <cell r="N15">
            <v>66770.570000000007</v>
          </cell>
          <cell r="P15">
            <v>109387.62</v>
          </cell>
          <cell r="Q15">
            <v>-22536.244999999995</v>
          </cell>
          <cell r="R15">
            <v>115350.88</v>
          </cell>
          <cell r="T15">
            <v>116591.37</v>
          </cell>
          <cell r="V15">
            <v>117226.04</v>
          </cell>
          <cell r="X15">
            <v>119074.15</v>
          </cell>
          <cell r="Z15">
            <v>1156680.0049999999</v>
          </cell>
        </row>
        <row r="17">
          <cell r="A17" t="str">
            <v>Equipment</v>
          </cell>
          <cell r="B17">
            <v>122593.79</v>
          </cell>
          <cell r="C17">
            <v>24442.85</v>
          </cell>
          <cell r="D17">
            <v>4274.8999999999996</v>
          </cell>
          <cell r="F17">
            <v>22737.3</v>
          </cell>
          <cell r="H17">
            <v>13165.82</v>
          </cell>
          <cell r="J17">
            <v>18841.41</v>
          </cell>
          <cell r="L17">
            <v>43158.66</v>
          </cell>
          <cell r="N17">
            <v>36772.720000000001</v>
          </cell>
          <cell r="P17">
            <v>16913.13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180306.79</v>
          </cell>
        </row>
        <row r="19">
          <cell r="A19" t="str">
            <v>3136.PC/MDTReplace-MDT081: CB10.PC / MDT Replacement - Acker for MDT</v>
          </cell>
          <cell r="B19">
            <v>12091.69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3136.PC/MDTReplace-PC081: CB10.PC / MDT Replacement - Acker for PC</v>
          </cell>
          <cell r="B20">
            <v>5182.16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3143.PC/MDTReplace-MDT081: CB10.PC / MDT Replacement - Acker for MDT</v>
          </cell>
          <cell r="B21">
            <v>72550.2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Q21">
            <v>11795.5</v>
          </cell>
          <cell r="R21" t="str">
            <v xml:space="preserve"> 0</v>
          </cell>
          <cell r="S21">
            <v>11795.5</v>
          </cell>
          <cell r="T21" t="str">
            <v xml:space="preserve"> 0</v>
          </cell>
          <cell r="U21">
            <v>11795.5</v>
          </cell>
          <cell r="V21" t="str">
            <v xml:space="preserve"> 0</v>
          </cell>
          <cell r="W21">
            <v>11795.5</v>
          </cell>
          <cell r="X21" t="str">
            <v xml:space="preserve"> 0</v>
          </cell>
          <cell r="Y21">
            <v>11795.5</v>
          </cell>
          <cell r="Z21">
            <v>58977.5</v>
          </cell>
        </row>
        <row r="22">
          <cell r="A22" t="str">
            <v>3143.PC/MDTReplace-PC081: CB10.PC / MDT Replacement - Acker for PC</v>
          </cell>
          <cell r="B22">
            <v>67368.039999999994</v>
          </cell>
          <cell r="C22" t="str">
            <v xml:space="preserve"> 0</v>
          </cell>
          <cell r="D22">
            <v>62358.94</v>
          </cell>
          <cell r="F22">
            <v>9998.1</v>
          </cell>
          <cell r="H22">
            <v>889.55</v>
          </cell>
          <cell r="J22">
            <v>4557.26</v>
          </cell>
          <cell r="L22">
            <v>23185.31</v>
          </cell>
          <cell r="N22">
            <v>2207.5300000000002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103196.69</v>
          </cell>
        </row>
        <row r="23">
          <cell r="A23" t="str">
            <v>3145.PC/MDTReplace-MDT081: CB10.PC / MDT Replacement - Acker for MDT</v>
          </cell>
          <cell r="B23">
            <v>18137.55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3145.PC/MDTReplace-PC081: CB10.PC / MDT Replacement - Acker for PC</v>
          </cell>
          <cell r="B24">
            <v>7773.24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A29" t="str">
            <v>PC/MDT Replacement</v>
          </cell>
          <cell r="B29">
            <v>183102.87999999995</v>
          </cell>
          <cell r="C29">
            <v>0</v>
          </cell>
          <cell r="D29">
            <v>62358.94</v>
          </cell>
          <cell r="E29">
            <v>0</v>
          </cell>
          <cell r="F29">
            <v>9998.1</v>
          </cell>
          <cell r="G29">
            <v>0</v>
          </cell>
          <cell r="H29">
            <v>889.55</v>
          </cell>
          <cell r="I29">
            <v>0</v>
          </cell>
          <cell r="J29">
            <v>4557.26</v>
          </cell>
          <cell r="K29">
            <v>0</v>
          </cell>
          <cell r="L29">
            <v>23185.31</v>
          </cell>
          <cell r="M29">
            <v>0</v>
          </cell>
          <cell r="N29">
            <v>2207.5300000000002</v>
          </cell>
          <cell r="O29">
            <v>0</v>
          </cell>
          <cell r="P29">
            <v>0</v>
          </cell>
          <cell r="Q29">
            <v>11795.5</v>
          </cell>
          <cell r="R29">
            <v>0</v>
          </cell>
          <cell r="S29">
            <v>11795.5</v>
          </cell>
          <cell r="T29">
            <v>0</v>
          </cell>
          <cell r="U29">
            <v>11795.5</v>
          </cell>
          <cell r="V29">
            <v>0</v>
          </cell>
          <cell r="W29">
            <v>11795.5</v>
          </cell>
          <cell r="X29">
            <v>0</v>
          </cell>
          <cell r="Y29">
            <v>11795.5</v>
          </cell>
          <cell r="Z29">
            <v>162174.19</v>
          </cell>
        </row>
        <row r="30">
          <cell r="A30" t="str">
            <v>Information Technology-Other</v>
          </cell>
          <cell r="B30">
            <v>386180.3000000001</v>
          </cell>
          <cell r="C30">
            <v>31955.759999999998</v>
          </cell>
          <cell r="D30">
            <v>6079.8199999999924</v>
          </cell>
          <cell r="F30">
            <v>12634.929999999998</v>
          </cell>
          <cell r="H30">
            <v>18361.560000000001</v>
          </cell>
          <cell r="J30">
            <v>99840.69</v>
          </cell>
          <cell r="L30">
            <v>31883.77</v>
          </cell>
          <cell r="N30">
            <v>12940.83</v>
          </cell>
          <cell r="P30">
            <v>15764.72</v>
          </cell>
          <cell r="Q30">
            <v>30000</v>
          </cell>
          <cell r="R30">
            <v>16423.419999999998</v>
          </cell>
          <cell r="S30">
            <v>30000</v>
          </cell>
          <cell r="T30">
            <v>16587.62</v>
          </cell>
          <cell r="V30">
            <v>15321.98</v>
          </cell>
          <cell r="X30">
            <v>15409.38</v>
          </cell>
          <cell r="Z30">
            <v>353204.47999999998</v>
          </cell>
        </row>
        <row r="31">
          <cell r="A31" t="str">
            <v>Information Technology</v>
          </cell>
          <cell r="B31">
            <v>569283.18000000005</v>
          </cell>
          <cell r="C31">
            <v>31955.759999999998</v>
          </cell>
          <cell r="D31">
            <v>68438.759999999995</v>
          </cell>
          <cell r="E31">
            <v>0</v>
          </cell>
          <cell r="F31">
            <v>22633.03</v>
          </cell>
          <cell r="G31">
            <v>0</v>
          </cell>
          <cell r="H31">
            <v>19251.11</v>
          </cell>
          <cell r="I31">
            <v>0</v>
          </cell>
          <cell r="J31">
            <v>104397.95</v>
          </cell>
          <cell r="K31">
            <v>0</v>
          </cell>
          <cell r="L31">
            <v>55069.08</v>
          </cell>
          <cell r="M31">
            <v>0</v>
          </cell>
          <cell r="N31">
            <v>15148.36</v>
          </cell>
          <cell r="O31">
            <v>0</v>
          </cell>
          <cell r="P31">
            <v>15764.72</v>
          </cell>
          <cell r="Q31">
            <v>41795.5</v>
          </cell>
          <cell r="R31">
            <v>16423.419999999998</v>
          </cell>
          <cell r="S31">
            <v>41795.5</v>
          </cell>
          <cell r="T31">
            <v>16587.62</v>
          </cell>
          <cell r="U31">
            <v>11795.5</v>
          </cell>
          <cell r="V31">
            <v>15321.98</v>
          </cell>
          <cell r="W31">
            <v>11795.5</v>
          </cell>
          <cell r="X31">
            <v>15409.38</v>
          </cell>
          <cell r="Y31">
            <v>11795.5</v>
          </cell>
          <cell r="Z31">
            <v>515378.66999999993</v>
          </cell>
        </row>
        <row r="33">
          <cell r="A33" t="str">
            <v>Misc</v>
          </cell>
          <cell r="B33" t="str">
            <v xml:space="preserve"> 0</v>
          </cell>
          <cell r="C33">
            <v>169614.74</v>
          </cell>
          <cell r="D33">
            <v>-47233.61</v>
          </cell>
          <cell r="F33">
            <v>-123364.33</v>
          </cell>
          <cell r="H33">
            <v>-1641.55</v>
          </cell>
          <cell r="J33">
            <v>89142.51</v>
          </cell>
          <cell r="L33">
            <v>10703.62</v>
          </cell>
          <cell r="N33">
            <v>2891.92</v>
          </cell>
          <cell r="P33" t="str">
            <v xml:space="preserve"> 0</v>
          </cell>
          <cell r="Q33">
            <v>-20023</v>
          </cell>
          <cell r="R33" t="str">
            <v xml:space="preserve"> 0</v>
          </cell>
          <cell r="S33">
            <v>-20023</v>
          </cell>
          <cell r="T33" t="str">
            <v xml:space="preserve"> 0</v>
          </cell>
          <cell r="U33">
            <v>-20023</v>
          </cell>
          <cell r="V33" t="str">
            <v xml:space="preserve"> 0</v>
          </cell>
          <cell r="W33">
            <v>-20023</v>
          </cell>
          <cell r="X33" t="str">
            <v xml:space="preserve"> 0</v>
          </cell>
          <cell r="Y33">
            <v>-20023</v>
          </cell>
          <cell r="Z33">
            <v>-1.7000000000261934</v>
          </cell>
        </row>
        <row r="34">
          <cell r="A34" t="str">
            <v>Overhead</v>
          </cell>
          <cell r="B34" t="str">
            <v xml:space="preserve"> 0</v>
          </cell>
          <cell r="C34">
            <v>43879.11</v>
          </cell>
          <cell r="D34">
            <v>-17560.34</v>
          </cell>
          <cell r="F34">
            <v>-26289.85</v>
          </cell>
          <cell r="H34">
            <v>73831.45</v>
          </cell>
          <cell r="J34">
            <v>47282.93</v>
          </cell>
          <cell r="L34">
            <v>-121114.38</v>
          </cell>
          <cell r="N34">
            <v>20282.23</v>
          </cell>
          <cell r="P34" t="str">
            <v xml:space="preserve"> 0</v>
          </cell>
          <cell r="Q34">
            <v>-4062</v>
          </cell>
          <cell r="R34" t="str">
            <v xml:space="preserve"> 0</v>
          </cell>
          <cell r="S34">
            <v>-4062</v>
          </cell>
          <cell r="T34" t="str">
            <v xml:space="preserve"> 0</v>
          </cell>
          <cell r="U34">
            <v>-4062</v>
          </cell>
          <cell r="V34" t="str">
            <v xml:space="preserve"> 0</v>
          </cell>
          <cell r="W34">
            <v>-4062</v>
          </cell>
          <cell r="X34" t="str">
            <v xml:space="preserve"> 0</v>
          </cell>
          <cell r="Y34">
            <v>-4062</v>
          </cell>
          <cell r="Z34">
            <v>1.1499999999832653</v>
          </cell>
        </row>
        <row r="35">
          <cell r="A35" t="str">
            <v>Pipeline Integrity Management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Public Improvements</v>
          </cell>
          <cell r="B36">
            <v>406455.93</v>
          </cell>
          <cell r="C36">
            <v>40940.379999999997</v>
          </cell>
          <cell r="D36">
            <v>-202536.32000000001</v>
          </cell>
          <cell r="F36">
            <v>138494.91</v>
          </cell>
          <cell r="H36">
            <v>4210.2</v>
          </cell>
          <cell r="J36">
            <v>-539891.63</v>
          </cell>
          <cell r="L36">
            <v>22581.37</v>
          </cell>
          <cell r="N36">
            <v>80867.94</v>
          </cell>
          <cell r="P36">
            <v>34003.96</v>
          </cell>
          <cell r="Q36">
            <v>214973</v>
          </cell>
          <cell r="R36">
            <v>32494.94</v>
          </cell>
          <cell r="S36">
            <v>105999.97</v>
          </cell>
          <cell r="T36">
            <v>5559.75</v>
          </cell>
          <cell r="V36">
            <v>5406.82</v>
          </cell>
          <cell r="X36">
            <v>5519.66</v>
          </cell>
          <cell r="Z36">
            <v>-51375.049999999945</v>
          </cell>
        </row>
        <row r="37">
          <cell r="A37" t="str">
            <v>Structures</v>
          </cell>
          <cell r="B37">
            <v>15000</v>
          </cell>
          <cell r="C37">
            <v>1269</v>
          </cell>
          <cell r="D37">
            <v>16859.8</v>
          </cell>
          <cell r="F37">
            <v>44943.02</v>
          </cell>
          <cell r="H37">
            <v>4856.47</v>
          </cell>
          <cell r="J37">
            <v>3597.37</v>
          </cell>
          <cell r="L37">
            <v>53235.09</v>
          </cell>
          <cell r="N37">
            <v>48944.13</v>
          </cell>
          <cell r="P37" t="str">
            <v xml:space="preserve"> 0</v>
          </cell>
          <cell r="Q37">
            <v>72000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245704.87999999998</v>
          </cell>
        </row>
        <row r="38">
          <cell r="A38" t="str">
            <v>System Improvements</v>
          </cell>
          <cell r="B38">
            <v>234227.7</v>
          </cell>
          <cell r="C38">
            <v>55605.61</v>
          </cell>
          <cell r="D38">
            <v>75068</v>
          </cell>
          <cell r="F38">
            <v>15279.89</v>
          </cell>
          <cell r="H38">
            <v>2674.76</v>
          </cell>
          <cell r="J38">
            <v>42334.46</v>
          </cell>
          <cell r="L38">
            <v>5171.47</v>
          </cell>
          <cell r="N38">
            <v>34424.78</v>
          </cell>
          <cell r="P38" t="str">
            <v xml:space="preserve"> 0</v>
          </cell>
          <cell r="Q38">
            <v>50000</v>
          </cell>
          <cell r="R38" t="str">
            <v xml:space="preserve"> 0</v>
          </cell>
          <cell r="T38" t="str">
            <v xml:space="preserve"> 0</v>
          </cell>
          <cell r="V38">
            <v>32477.48</v>
          </cell>
          <cell r="X38">
            <v>52031.07</v>
          </cell>
          <cell r="Z38">
            <v>365067.51999999996</v>
          </cell>
        </row>
        <row r="39">
          <cell r="A39" t="str">
            <v>System Integrity</v>
          </cell>
          <cell r="B39">
            <v>10395263.719999999</v>
          </cell>
          <cell r="C39">
            <v>782959.11</v>
          </cell>
          <cell r="D39">
            <v>803832.02</v>
          </cell>
          <cell r="F39">
            <v>1031440.97</v>
          </cell>
          <cell r="H39">
            <v>621774.28</v>
          </cell>
          <cell r="J39">
            <v>722097.52</v>
          </cell>
          <cell r="L39">
            <v>935539.48</v>
          </cell>
          <cell r="N39">
            <v>801184.94</v>
          </cell>
          <cell r="P39">
            <v>869596.66</v>
          </cell>
          <cell r="Q39">
            <v>168936</v>
          </cell>
          <cell r="R39">
            <v>850469.29</v>
          </cell>
          <cell r="S39">
            <v>168400</v>
          </cell>
          <cell r="T39">
            <v>901518.63</v>
          </cell>
          <cell r="U39">
            <v>161400</v>
          </cell>
          <cell r="V39">
            <v>917503.78</v>
          </cell>
          <cell r="W39">
            <v>146400</v>
          </cell>
          <cell r="X39">
            <v>895937.47</v>
          </cell>
          <cell r="Y39">
            <v>108600</v>
          </cell>
          <cell r="Z39">
            <v>10887590.15</v>
          </cell>
        </row>
        <row r="40">
          <cell r="A40" t="str">
            <v>Vehicles</v>
          </cell>
          <cell r="B40" t="str">
            <v xml:space="preserve"> 0</v>
          </cell>
          <cell r="C40">
            <v>-28.92</v>
          </cell>
          <cell r="D40" t="str">
            <v xml:space="preserve"> 0</v>
          </cell>
          <cell r="F40" t="str">
            <v xml:space="preserve"> 0</v>
          </cell>
          <cell r="H40" t="str">
            <v xml:space="preserve"> 0</v>
          </cell>
          <cell r="J40" t="str">
            <v xml:space="preserve"> 0</v>
          </cell>
          <cell r="L40" t="str">
            <v xml:space="preserve"> 0</v>
          </cell>
          <cell r="N40" t="str">
            <v xml:space="preserve"> 0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-28.92</v>
          </cell>
        </row>
        <row r="41">
          <cell r="A41" t="str">
            <v>NonGrowth</v>
          </cell>
          <cell r="B41">
            <v>11742824.32</v>
          </cell>
          <cell r="C41">
            <v>1150637.6399999999</v>
          </cell>
          <cell r="D41">
            <v>701143.21</v>
          </cell>
          <cell r="E41">
            <v>0</v>
          </cell>
          <cell r="F41">
            <v>1125874.94</v>
          </cell>
          <cell r="G41">
            <v>0</v>
          </cell>
          <cell r="H41">
            <v>738122.54</v>
          </cell>
          <cell r="I41">
            <v>0</v>
          </cell>
          <cell r="J41">
            <v>487802.52</v>
          </cell>
          <cell r="K41">
            <v>0</v>
          </cell>
          <cell r="L41">
            <v>1004344.39</v>
          </cell>
          <cell r="M41">
            <v>0</v>
          </cell>
          <cell r="N41">
            <v>1040517.02</v>
          </cell>
          <cell r="O41">
            <v>0</v>
          </cell>
          <cell r="P41">
            <v>936278.47</v>
          </cell>
          <cell r="Q41">
            <v>523619.5</v>
          </cell>
          <cell r="R41">
            <v>899387.65</v>
          </cell>
          <cell r="S41">
            <v>292110.46999999997</v>
          </cell>
          <cell r="T41">
            <v>923666</v>
          </cell>
          <cell r="U41">
            <v>149110.5</v>
          </cell>
          <cell r="V41">
            <v>970710.06</v>
          </cell>
          <cell r="W41">
            <v>134110.5</v>
          </cell>
          <cell r="X41">
            <v>968897.58</v>
          </cell>
          <cell r="Y41">
            <v>96310.5</v>
          </cell>
          <cell r="Z41">
            <v>12142643.49</v>
          </cell>
        </row>
        <row r="43">
          <cell r="A43" t="str">
            <v>Capital</v>
          </cell>
          <cell r="B43">
            <v>13085251.52</v>
          </cell>
          <cell r="C43">
            <v>1216488.52</v>
          </cell>
          <cell r="D43">
            <v>790088.97</v>
          </cell>
          <cell r="E43">
            <v>0</v>
          </cell>
          <cell r="F43">
            <v>1280398.95</v>
          </cell>
          <cell r="G43">
            <v>0</v>
          </cell>
          <cell r="H43">
            <v>802711.39</v>
          </cell>
          <cell r="I43">
            <v>0</v>
          </cell>
          <cell r="J43">
            <v>541776.46</v>
          </cell>
          <cell r="K43">
            <v>0</v>
          </cell>
          <cell r="L43">
            <v>1111276.57</v>
          </cell>
          <cell r="M43">
            <v>0</v>
          </cell>
          <cell r="N43">
            <v>1107287.5900000001</v>
          </cell>
          <cell r="O43">
            <v>0</v>
          </cell>
          <cell r="P43">
            <v>1045666.09</v>
          </cell>
          <cell r="Q43">
            <v>501083.255</v>
          </cell>
          <cell r="R43">
            <v>1014738.53</v>
          </cell>
          <cell r="S43">
            <v>292110.46999999997</v>
          </cell>
          <cell r="T43">
            <v>1040257.37</v>
          </cell>
          <cell r="U43">
            <v>149110.5</v>
          </cell>
          <cell r="V43">
            <v>1087936.1000000001</v>
          </cell>
          <cell r="W43">
            <v>134110.5</v>
          </cell>
          <cell r="X43">
            <v>1087971.73</v>
          </cell>
          <cell r="Y43">
            <v>96310.5</v>
          </cell>
          <cell r="Z43">
            <v>13299323.494999999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55122.98</v>
          </cell>
          <cell r="C15">
            <v>1110.9100000000001</v>
          </cell>
          <cell r="D15">
            <v>1184.17</v>
          </cell>
          <cell r="F15">
            <v>3280.84</v>
          </cell>
          <cell r="H15">
            <v>2129.0100000000002</v>
          </cell>
          <cell r="J15">
            <v>1802.3</v>
          </cell>
          <cell r="L15">
            <v>4095.68</v>
          </cell>
          <cell r="N15">
            <v>884.08</v>
          </cell>
          <cell r="P15">
            <v>3370.68</v>
          </cell>
          <cell r="R15">
            <v>3497.43</v>
          </cell>
          <cell r="T15">
            <v>7337.05</v>
          </cell>
          <cell r="V15">
            <v>3491.05</v>
          </cell>
          <cell r="X15">
            <v>3570.94</v>
          </cell>
          <cell r="Z15">
            <v>35754.14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>
            <v>3565.27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110.71</v>
          </cell>
          <cell r="D19">
            <v>542.83000000000004</v>
          </cell>
          <cell r="F19">
            <v>-4890.1899999999996</v>
          </cell>
          <cell r="H19">
            <v>869.52</v>
          </cell>
          <cell r="J19">
            <v>593.16</v>
          </cell>
          <cell r="L19">
            <v>1671.26</v>
          </cell>
          <cell r="N19">
            <v>-858.12</v>
          </cell>
          <cell r="P19" t="str">
            <v xml:space="preserve"> 0</v>
          </cell>
          <cell r="Q19">
            <v>392</v>
          </cell>
          <cell r="R19" t="str">
            <v xml:space="preserve"> 0</v>
          </cell>
          <cell r="S19">
            <v>392</v>
          </cell>
          <cell r="T19" t="str">
            <v xml:space="preserve"> 0</v>
          </cell>
          <cell r="U19">
            <v>392</v>
          </cell>
          <cell r="V19" t="str">
            <v xml:space="preserve"> 0</v>
          </cell>
          <cell r="W19">
            <v>392</v>
          </cell>
          <cell r="X19" t="str">
            <v xml:space="preserve"> 0</v>
          </cell>
          <cell r="Y19">
            <v>392</v>
          </cell>
          <cell r="Z19">
            <v>-0.82999999999992724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>
            <v>11703.13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>
            <v>10090.9</v>
          </cell>
          <cell r="Z24">
            <v>10090.9</v>
          </cell>
        </row>
        <row r="25">
          <cell r="A25" t="str">
            <v>System Integrity</v>
          </cell>
          <cell r="B25">
            <v>339932.01</v>
          </cell>
          <cell r="C25">
            <v>38029.68</v>
          </cell>
          <cell r="D25">
            <v>24679.39</v>
          </cell>
          <cell r="F25">
            <v>42018.09</v>
          </cell>
          <cell r="H25">
            <v>96625.45</v>
          </cell>
          <cell r="J25">
            <v>22828.87</v>
          </cell>
          <cell r="L25">
            <v>24426.240000000002</v>
          </cell>
          <cell r="N25">
            <v>20311.689999999999</v>
          </cell>
          <cell r="P25">
            <v>28624.54</v>
          </cell>
          <cell r="Q25">
            <v>-4198.2999999999993</v>
          </cell>
          <cell r="R25">
            <v>32392.34</v>
          </cell>
          <cell r="S25">
            <v>-7966.0999999999985</v>
          </cell>
          <cell r="T25">
            <v>29129.64</v>
          </cell>
          <cell r="U25">
            <v>-4703.3999999999978</v>
          </cell>
          <cell r="V25">
            <v>31842.46</v>
          </cell>
          <cell r="W25">
            <v>-7416.2199999999975</v>
          </cell>
          <cell r="X25">
            <v>22648.97</v>
          </cell>
          <cell r="Z25">
            <v>389273.34000000008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>
            <v>355200.41</v>
          </cell>
          <cell r="C27">
            <v>38140.39</v>
          </cell>
          <cell r="D27">
            <v>25222.22</v>
          </cell>
          <cell r="E27">
            <v>0</v>
          </cell>
          <cell r="F27">
            <v>37127.9</v>
          </cell>
          <cell r="G27">
            <v>0</v>
          </cell>
          <cell r="H27">
            <v>97494.97</v>
          </cell>
          <cell r="I27">
            <v>0</v>
          </cell>
          <cell r="J27">
            <v>23422.03</v>
          </cell>
          <cell r="K27">
            <v>0</v>
          </cell>
          <cell r="L27">
            <v>26097.5</v>
          </cell>
          <cell r="M27">
            <v>0</v>
          </cell>
          <cell r="N27">
            <v>19453.57</v>
          </cell>
          <cell r="O27">
            <v>0</v>
          </cell>
          <cell r="P27">
            <v>28624.54</v>
          </cell>
          <cell r="Q27">
            <v>-3806.2999999999993</v>
          </cell>
          <cell r="R27">
            <v>32392.34</v>
          </cell>
          <cell r="S27">
            <v>-7574.0999999999985</v>
          </cell>
          <cell r="T27">
            <v>29129.64</v>
          </cell>
          <cell r="U27">
            <v>-4311.3999999999978</v>
          </cell>
          <cell r="V27">
            <v>31842.46</v>
          </cell>
          <cell r="W27">
            <v>-7024.2199999999975</v>
          </cell>
          <cell r="X27">
            <v>32739.87</v>
          </cell>
          <cell r="Y27">
            <v>392</v>
          </cell>
          <cell r="Z27">
            <v>399363.41000000009</v>
          </cell>
        </row>
        <row r="29">
          <cell r="A29" t="str">
            <v>Capital</v>
          </cell>
          <cell r="B29">
            <v>410323.39</v>
          </cell>
          <cell r="C29">
            <v>39251.300000000003</v>
          </cell>
          <cell r="D29">
            <v>26406.39</v>
          </cell>
          <cell r="E29">
            <v>0</v>
          </cell>
          <cell r="F29">
            <v>40408.74</v>
          </cell>
          <cell r="G29">
            <v>0</v>
          </cell>
          <cell r="H29">
            <v>99623.98</v>
          </cell>
          <cell r="I29">
            <v>0</v>
          </cell>
          <cell r="J29">
            <v>25224.33</v>
          </cell>
          <cell r="K29">
            <v>0</v>
          </cell>
          <cell r="L29">
            <v>30193.18</v>
          </cell>
          <cell r="M29">
            <v>0</v>
          </cell>
          <cell r="N29">
            <v>20337.650000000001</v>
          </cell>
          <cell r="O29">
            <v>0</v>
          </cell>
          <cell r="P29">
            <v>31995.22</v>
          </cell>
          <cell r="Q29">
            <v>-3806.2999999999993</v>
          </cell>
          <cell r="R29">
            <v>35889.769999999997</v>
          </cell>
          <cell r="S29">
            <v>-7574.0999999999985</v>
          </cell>
          <cell r="T29">
            <v>36466.69</v>
          </cell>
          <cell r="U29">
            <v>-4311.3999999999978</v>
          </cell>
          <cell r="V29">
            <v>35333.51</v>
          </cell>
          <cell r="W29">
            <v>-7024.2199999999975</v>
          </cell>
          <cell r="X29">
            <v>36310.81</v>
          </cell>
          <cell r="Y29">
            <v>392</v>
          </cell>
          <cell r="Z29">
            <v>435117.5500000001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8408.2199999999993</v>
          </cell>
          <cell r="D17">
            <v>500.87</v>
          </cell>
          <cell r="F17">
            <v>201.2</v>
          </cell>
          <cell r="H17" t="str">
            <v xml:space="preserve"> 0</v>
          </cell>
          <cell r="J17">
            <v>-41711.879999999997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Q17">
            <v>15000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-17601.589999999997</v>
          </cell>
        </row>
        <row r="19">
          <cell r="A19" t="str">
            <v>3002.Data Center Move: CB10.Data Center Move</v>
          </cell>
          <cell r="B19">
            <v>726488.33</v>
          </cell>
          <cell r="C19" t="str">
            <v xml:space="preserve"> 0</v>
          </cell>
          <cell r="D19" t="str">
            <v xml:space="preserve"> 0</v>
          </cell>
          <cell r="F19">
            <v>269242.92</v>
          </cell>
          <cell r="H19" t="str">
            <v xml:space="preserve"> 0</v>
          </cell>
          <cell r="J19">
            <v>5100.9399999999996</v>
          </cell>
          <cell r="L19">
            <v>-5699.1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Data Center</v>
          </cell>
          <cell r="B23">
            <v>726488.33</v>
          </cell>
          <cell r="C23">
            <v>0</v>
          </cell>
          <cell r="D23">
            <v>0</v>
          </cell>
          <cell r="E23">
            <v>0</v>
          </cell>
          <cell r="F23">
            <v>269242.92</v>
          </cell>
          <cell r="G23">
            <v>0</v>
          </cell>
          <cell r="H23">
            <v>0</v>
          </cell>
          <cell r="I23">
            <v>0</v>
          </cell>
          <cell r="J23">
            <v>5100.9399999999996</v>
          </cell>
          <cell r="K23">
            <v>0</v>
          </cell>
          <cell r="L23">
            <v>-5699.1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268644.76</v>
          </cell>
        </row>
        <row r="24">
          <cell r="A24" t="str">
            <v>Information Technology-Other</v>
          </cell>
          <cell r="B24">
            <v>0</v>
          </cell>
          <cell r="C24">
            <v>19326.53</v>
          </cell>
          <cell r="D24">
            <v>1386.38</v>
          </cell>
          <cell r="F24">
            <v>259.11000000004424</v>
          </cell>
          <cell r="H24">
            <v>8579.65</v>
          </cell>
          <cell r="J24">
            <v>0</v>
          </cell>
          <cell r="L24">
            <v>27003.85</v>
          </cell>
          <cell r="N24">
            <v>0</v>
          </cell>
          <cell r="P24">
            <v>0</v>
          </cell>
          <cell r="Q24">
            <v>86184</v>
          </cell>
          <cell r="R24">
            <v>0</v>
          </cell>
          <cell r="S24">
            <v>86184</v>
          </cell>
          <cell r="T24">
            <v>0</v>
          </cell>
          <cell r="U24">
            <v>76307</v>
          </cell>
          <cell r="V24">
            <v>0</v>
          </cell>
          <cell r="W24">
            <v>76307</v>
          </cell>
          <cell r="X24">
            <v>0</v>
          </cell>
          <cell r="Y24">
            <v>76307</v>
          </cell>
          <cell r="Z24">
            <v>457844.52</v>
          </cell>
        </row>
        <row r="25">
          <cell r="A25" t="str">
            <v>Information Technology</v>
          </cell>
          <cell r="B25">
            <v>726488.33</v>
          </cell>
          <cell r="C25">
            <v>19326.53</v>
          </cell>
          <cell r="D25">
            <v>1386.38</v>
          </cell>
          <cell r="E25">
            <v>0</v>
          </cell>
          <cell r="F25">
            <v>269502.03000000003</v>
          </cell>
          <cell r="G25">
            <v>0</v>
          </cell>
          <cell r="H25">
            <v>8579.65</v>
          </cell>
          <cell r="I25">
            <v>0</v>
          </cell>
          <cell r="J25">
            <v>5100.9399999999996</v>
          </cell>
          <cell r="K25">
            <v>0</v>
          </cell>
          <cell r="L25">
            <v>21304.75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86184</v>
          </cell>
          <cell r="R25" t="str">
            <v xml:space="preserve"> 0</v>
          </cell>
          <cell r="S25">
            <v>86184</v>
          </cell>
          <cell r="T25" t="str">
            <v xml:space="preserve"> 0</v>
          </cell>
          <cell r="U25">
            <v>76307</v>
          </cell>
          <cell r="V25" t="str">
            <v xml:space="preserve"> 0</v>
          </cell>
          <cell r="W25">
            <v>76307</v>
          </cell>
          <cell r="X25" t="str">
            <v xml:space="preserve"> 0</v>
          </cell>
          <cell r="Y25">
            <v>76307</v>
          </cell>
          <cell r="Z25">
            <v>726489.28</v>
          </cell>
        </row>
        <row r="27">
          <cell r="A27" t="str">
            <v>Misc</v>
          </cell>
          <cell r="B27" t="str">
            <v xml:space="preserve"> 0</v>
          </cell>
          <cell r="C27">
            <v>-75426.740000000005</v>
          </cell>
          <cell r="D27">
            <v>60669.84</v>
          </cell>
          <cell r="F27">
            <v>-125315.74</v>
          </cell>
          <cell r="H27">
            <v>89099.68</v>
          </cell>
          <cell r="J27">
            <v>135305.71</v>
          </cell>
          <cell r="L27">
            <v>-108769.68</v>
          </cell>
          <cell r="N27">
            <v>-38803.129999999997</v>
          </cell>
          <cell r="P27" t="str">
            <v xml:space="preserve"> 0</v>
          </cell>
          <cell r="Q27">
            <v>12648</v>
          </cell>
          <cell r="R27" t="str">
            <v xml:space="preserve"> 0</v>
          </cell>
          <cell r="S27">
            <v>12648</v>
          </cell>
          <cell r="T27" t="str">
            <v xml:space="preserve"> 0</v>
          </cell>
          <cell r="U27">
            <v>12648</v>
          </cell>
          <cell r="V27" t="str">
            <v xml:space="preserve"> 0</v>
          </cell>
          <cell r="W27">
            <v>12648</v>
          </cell>
          <cell r="X27" t="str">
            <v xml:space="preserve"> 0</v>
          </cell>
          <cell r="Y27">
            <v>12648</v>
          </cell>
          <cell r="Z27">
            <v>-6.0000000019499566E-2</v>
          </cell>
        </row>
        <row r="28">
          <cell r="A28" t="str">
            <v>Overhead</v>
          </cell>
          <cell r="B28" t="str">
            <v xml:space="preserve"> 0</v>
          </cell>
          <cell r="C28">
            <v>32328.74</v>
          </cell>
          <cell r="D28">
            <v>11986.39</v>
          </cell>
          <cell r="F28">
            <v>-44723.64</v>
          </cell>
          <cell r="H28">
            <v>13098.9</v>
          </cell>
          <cell r="J28">
            <v>-148903.74</v>
          </cell>
          <cell r="L28">
            <v>135804.84</v>
          </cell>
          <cell r="N28">
            <v>111614.82</v>
          </cell>
          <cell r="P28" t="str">
            <v xml:space="preserve"> 0</v>
          </cell>
          <cell r="Q28">
            <v>-22241</v>
          </cell>
          <cell r="R28" t="str">
            <v xml:space="preserve"> 0</v>
          </cell>
          <cell r="S28">
            <v>-22241</v>
          </cell>
          <cell r="T28" t="str">
            <v xml:space="preserve"> 0</v>
          </cell>
          <cell r="U28">
            <v>-22241</v>
          </cell>
          <cell r="V28" t="str">
            <v xml:space="preserve"> 0</v>
          </cell>
          <cell r="W28">
            <v>-22241</v>
          </cell>
          <cell r="X28" t="str">
            <v xml:space="preserve"> 0</v>
          </cell>
          <cell r="Y28">
            <v>-22241</v>
          </cell>
          <cell r="Z28">
            <v>1.3100000000267755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Structures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726488.33</v>
          </cell>
          <cell r="C35">
            <v>-15363.25</v>
          </cell>
          <cell r="D35">
            <v>74543.48</v>
          </cell>
          <cell r="E35">
            <v>0</v>
          </cell>
          <cell r="F35">
            <v>99663.85</v>
          </cell>
          <cell r="G35">
            <v>0</v>
          </cell>
          <cell r="H35">
            <v>110778.23</v>
          </cell>
          <cell r="I35">
            <v>0</v>
          </cell>
          <cell r="J35">
            <v>-50208.970000000088</v>
          </cell>
          <cell r="K35">
            <v>0</v>
          </cell>
          <cell r="L35">
            <v>48339.91</v>
          </cell>
          <cell r="M35">
            <v>0</v>
          </cell>
          <cell r="N35">
            <v>72811.69</v>
          </cell>
          <cell r="O35">
            <v>0</v>
          </cell>
          <cell r="P35" t="str">
            <v xml:space="preserve"> 0</v>
          </cell>
          <cell r="Q35">
            <v>91591</v>
          </cell>
          <cell r="R35" t="str">
            <v xml:space="preserve"> 0</v>
          </cell>
          <cell r="S35">
            <v>76591</v>
          </cell>
          <cell r="T35" t="str">
            <v xml:space="preserve"> 0</v>
          </cell>
          <cell r="U35">
            <v>66714</v>
          </cell>
          <cell r="V35" t="str">
            <v xml:space="preserve"> 0</v>
          </cell>
          <cell r="W35">
            <v>66714</v>
          </cell>
          <cell r="X35" t="str">
            <v xml:space="preserve"> 0</v>
          </cell>
          <cell r="Y35">
            <v>66714</v>
          </cell>
          <cell r="Z35">
            <v>708888.94</v>
          </cell>
        </row>
        <row r="37">
          <cell r="A37" t="str">
            <v>Capital</v>
          </cell>
          <cell r="B37">
            <v>726488.33</v>
          </cell>
          <cell r="C37">
            <v>-15363.25</v>
          </cell>
          <cell r="D37">
            <v>74543.48</v>
          </cell>
          <cell r="E37">
            <v>0</v>
          </cell>
          <cell r="F37">
            <v>99663.85</v>
          </cell>
          <cell r="G37">
            <v>0</v>
          </cell>
          <cell r="H37">
            <v>110778.23</v>
          </cell>
          <cell r="I37">
            <v>0</v>
          </cell>
          <cell r="J37">
            <v>-50208.970000000088</v>
          </cell>
          <cell r="K37">
            <v>0</v>
          </cell>
          <cell r="L37">
            <v>48339.91</v>
          </cell>
          <cell r="M37">
            <v>0</v>
          </cell>
          <cell r="N37">
            <v>72811.69</v>
          </cell>
          <cell r="O37">
            <v>0</v>
          </cell>
          <cell r="P37" t="str">
            <v xml:space="preserve"> 0</v>
          </cell>
          <cell r="Q37">
            <v>91591</v>
          </cell>
          <cell r="R37" t="str">
            <v xml:space="preserve"> 0</v>
          </cell>
          <cell r="S37">
            <v>76591</v>
          </cell>
          <cell r="T37" t="str">
            <v xml:space="preserve"> 0</v>
          </cell>
          <cell r="U37">
            <v>66714</v>
          </cell>
          <cell r="V37" t="str">
            <v xml:space="preserve"> 0</v>
          </cell>
          <cell r="W37">
            <v>66714</v>
          </cell>
          <cell r="X37" t="str">
            <v xml:space="preserve"> 0</v>
          </cell>
          <cell r="Y37">
            <v>66714</v>
          </cell>
          <cell r="Z37">
            <v>708888.94</v>
          </cell>
        </row>
      </sheetData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Check Request Form"/>
      <sheetName val="Sheet1"/>
    </sheetNames>
    <sheetDataSet>
      <sheetData sheetId="0" refreshError="1">
        <row r="2">
          <cell r="A2" t="str">
            <v>Atmos Exploration &amp; Production, Inc. (frmly WKGR)</v>
          </cell>
        </row>
        <row r="3">
          <cell r="A3" t="str">
            <v xml:space="preserve">Atmos Energy Marketing, LLC </v>
          </cell>
          <cell r="G3" t="str">
            <v>Meals and Ent.</v>
          </cell>
          <cell r="J3" t="str">
            <v>Separate Check and Special Handle</v>
          </cell>
          <cell r="N3" t="str">
            <v>Standard</v>
          </cell>
        </row>
        <row r="4">
          <cell r="A4" t="str">
            <v>Atmos Leasing, Inc.</v>
          </cell>
          <cell r="G4" t="str">
            <v>Travel</v>
          </cell>
          <cell r="J4" t="str">
            <v>Special Handle</v>
          </cell>
          <cell r="N4" t="str">
            <v>Recurring Payment</v>
          </cell>
        </row>
        <row r="5">
          <cell r="A5" t="str">
            <v>Atmos Storage, Inc.</v>
          </cell>
          <cell r="G5" t="str">
            <v>Lodging</v>
          </cell>
          <cell r="J5" t="str">
            <v xml:space="preserve">Separate Check </v>
          </cell>
          <cell r="N5" t="str">
            <v>One Time Payment to Vendor</v>
          </cell>
        </row>
        <row r="6">
          <cell r="A6" t="str">
            <v>Atmos Energy Corporation (Shared Scvs or Non-Reg Shared Svcs)</v>
          </cell>
          <cell r="G6" t="str">
            <v>Other Employee Exp.</v>
          </cell>
          <cell r="J6" t="str">
            <v>Other</v>
          </cell>
          <cell r="N6" t="str">
            <v>Customer Mail Refund</v>
          </cell>
        </row>
        <row r="7">
          <cell r="A7" t="str">
            <v>Atmos Energy Services, Inc.</v>
          </cell>
          <cell r="G7" t="str">
            <v>Political Activities</v>
          </cell>
          <cell r="N7" t="str">
            <v>Main Extension Contract Refund</v>
          </cell>
        </row>
        <row r="8">
          <cell r="A8" t="str">
            <v>Egasco, LLC</v>
          </cell>
          <cell r="G8" t="str">
            <v>Spousal &amp; Dep. Travel</v>
          </cell>
          <cell r="N8" t="str">
            <v>Prepayment (Exp. Advance) (no account coding)</v>
          </cell>
        </row>
        <row r="9">
          <cell r="A9" t="str">
            <v>Energas Company</v>
          </cell>
          <cell r="G9" t="str">
            <v>Personal Veh Mileage</v>
          </cell>
        </row>
        <row r="10">
          <cell r="A10" t="str">
            <v>Energas Energy ServicesTrust</v>
          </cell>
          <cell r="G10" t="str">
            <v>MEC (Main Ext. Contract)</v>
          </cell>
        </row>
        <row r="11">
          <cell r="A11" t="str">
            <v>Enertrust, Inc.(frmly Enermart, Inc )</v>
          </cell>
          <cell r="G11" t="str">
            <v>Vehicle Expense</v>
          </cell>
        </row>
        <row r="12">
          <cell r="A12" t="str">
            <v>Enermart Energy Services Trust (frmly Enermart Trust)</v>
          </cell>
        </row>
        <row r="13">
          <cell r="A13" t="str">
            <v>Greeley Gas Company</v>
          </cell>
        </row>
        <row r="14">
          <cell r="A14" t="str">
            <v>Greeley Energy Services, Inc.</v>
          </cell>
        </row>
        <row r="15">
          <cell r="A15" t="str">
            <v>Trans Louisiana Gas Company</v>
          </cell>
        </row>
        <row r="16">
          <cell r="A16" t="str">
            <v>Trans Louisiana Industrial Gas Company, Inc.(TLIG)</v>
          </cell>
        </row>
        <row r="17">
          <cell r="A17" t="str">
            <v>Trans Louisiana Energy Services, Inc.</v>
          </cell>
        </row>
        <row r="18">
          <cell r="A18" t="str">
            <v>United Cities Gas Company</v>
          </cell>
        </row>
        <row r="19">
          <cell r="A19" t="str">
            <v>United Cities Energy Services, Inc.</v>
          </cell>
        </row>
        <row r="20">
          <cell r="A20" t="str">
            <v>UCG Storage, Inc.</v>
          </cell>
        </row>
        <row r="21">
          <cell r="A21" t="str">
            <v>Western Kentucky Gas Company</v>
          </cell>
        </row>
        <row r="22">
          <cell r="A22" t="str">
            <v>Western Kentucky Energy Services, Inc.</v>
          </cell>
        </row>
        <row r="23">
          <cell r="A23" t="str">
            <v>WKG Storage, Inc.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nsolidated"/>
      <sheetName val="Nonutility"/>
      <sheetName val="Tax Rate"/>
    </sheetNames>
    <sheetDataSet>
      <sheetData sheetId="0"/>
      <sheetData sheetId="1">
        <row r="1">
          <cell r="A1" t="str">
            <v>Atmos Energy Corporation</v>
          </cell>
        </row>
        <row r="2">
          <cell r="A2" t="str">
            <v>Summary of Known Adjustments - Fiscal Year 2005</v>
          </cell>
        </row>
        <row r="3">
          <cell r="A3" t="str">
            <v>For Period Ended June 30, 2005</v>
          </cell>
        </row>
        <row r="4">
          <cell r="A4">
            <v>38555.41703877315</v>
          </cell>
        </row>
        <row r="5">
          <cell r="A5" t="str">
            <v>(in thousands of USD)</v>
          </cell>
        </row>
        <row r="9">
          <cell r="D9" t="str">
            <v>Total</v>
          </cell>
        </row>
        <row r="10">
          <cell r="B10" t="str">
            <v>APT</v>
          </cell>
          <cell r="C10" t="str">
            <v>Other</v>
          </cell>
          <cell r="D10" t="str">
            <v>Nonutility</v>
          </cell>
          <cell r="E10" t="str">
            <v>Remarks</v>
          </cell>
        </row>
        <row r="11">
          <cell r="A11" t="str">
            <v>GROSS PROFIT</v>
          </cell>
          <cell r="D11">
            <v>200353</v>
          </cell>
          <cell r="E11" t="str">
            <v>Budget FY2005</v>
          </cell>
        </row>
        <row r="12">
          <cell r="D12">
            <v>0</v>
          </cell>
        </row>
        <row r="14">
          <cell r="A14" t="str">
            <v>OPERATION &amp; MAINTENANCE EXPENSE</v>
          </cell>
        </row>
        <row r="15">
          <cell r="A15" t="str">
            <v>Labor</v>
          </cell>
          <cell r="D15">
            <v>0</v>
          </cell>
        </row>
        <row r="16">
          <cell r="A16" t="str">
            <v>Benefits</v>
          </cell>
          <cell r="D16">
            <v>0</v>
          </cell>
        </row>
        <row r="17">
          <cell r="A17" t="str">
            <v>Materials &amp; Supplies</v>
          </cell>
          <cell r="D17">
            <v>0</v>
          </cell>
        </row>
        <row r="18">
          <cell r="A18" t="str">
            <v>Vehicles &amp; Equip</v>
          </cell>
          <cell r="D18">
            <v>0</v>
          </cell>
        </row>
        <row r="19">
          <cell r="A19" t="str">
            <v>Print &amp; Postages</v>
          </cell>
          <cell r="D19">
            <v>0</v>
          </cell>
        </row>
        <row r="20">
          <cell r="A20" t="str">
            <v>Insurance</v>
          </cell>
          <cell r="D20">
            <v>0</v>
          </cell>
        </row>
        <row r="21">
          <cell r="A21" t="str">
            <v>Marketing</v>
          </cell>
          <cell r="D21">
            <v>0</v>
          </cell>
        </row>
        <row r="22">
          <cell r="A22" t="str">
            <v>Employee Welfare</v>
          </cell>
          <cell r="D22">
            <v>0</v>
          </cell>
        </row>
        <row r="23">
          <cell r="A23" t="str">
            <v>Information Technologies</v>
          </cell>
          <cell r="D23">
            <v>0</v>
          </cell>
        </row>
        <row r="24">
          <cell r="A24" t="str">
            <v>Rent, Maint., &amp; Utilities</v>
          </cell>
          <cell r="D24">
            <v>0</v>
          </cell>
        </row>
        <row r="25">
          <cell r="A25" t="str">
            <v>Directors &amp; Shareholders &amp;PR</v>
          </cell>
          <cell r="D25">
            <v>0</v>
          </cell>
        </row>
        <row r="26">
          <cell r="A26" t="str">
            <v>Telecom</v>
          </cell>
          <cell r="D26">
            <v>0</v>
          </cell>
        </row>
        <row r="27">
          <cell r="A27" t="str">
            <v>Travel &amp; Entertainment</v>
          </cell>
          <cell r="D27">
            <v>0</v>
          </cell>
        </row>
        <row r="28">
          <cell r="A28" t="str">
            <v>Dues &amp; Donations</v>
          </cell>
          <cell r="D28">
            <v>0</v>
          </cell>
        </row>
        <row r="29">
          <cell r="A29" t="str">
            <v>Training</v>
          </cell>
          <cell r="D29">
            <v>0</v>
          </cell>
        </row>
        <row r="30">
          <cell r="A30" t="str">
            <v>Outside Services</v>
          </cell>
          <cell r="D30">
            <v>0</v>
          </cell>
        </row>
        <row r="31">
          <cell r="A31" t="str">
            <v>Provision for Bad Debt</v>
          </cell>
          <cell r="D31">
            <v>0</v>
          </cell>
        </row>
        <row r="32">
          <cell r="A32" t="str">
            <v>Miscellaneous</v>
          </cell>
          <cell r="D32">
            <v>0</v>
          </cell>
        </row>
        <row r="33">
          <cell r="A33" t="str">
            <v>Expense Billings</v>
          </cell>
          <cell r="D33">
            <v>0</v>
          </cell>
        </row>
        <row r="34">
          <cell r="A34" t="str">
            <v xml:space="preserve">                 Total O&amp;M Expense adjustments</v>
          </cell>
          <cell r="D34">
            <v>82955</v>
          </cell>
          <cell r="E34" t="str">
            <v>Budget FY2005</v>
          </cell>
        </row>
        <row r="36">
          <cell r="A36" t="str">
            <v>Depreciation &amp; Amortization</v>
          </cell>
          <cell r="D36">
            <v>18019</v>
          </cell>
          <cell r="E36" t="str">
            <v>Budget FY2005</v>
          </cell>
        </row>
        <row r="37">
          <cell r="A37" t="str">
            <v>Tax - Other Than Income Taxes</v>
          </cell>
          <cell r="D37">
            <v>9583</v>
          </cell>
          <cell r="E37" t="str">
            <v>Budget FY2005</v>
          </cell>
        </row>
        <row r="38">
          <cell r="A38" t="str">
            <v>Other Income (Expense)</v>
          </cell>
        </row>
        <row r="39">
          <cell r="A39" t="str">
            <v xml:space="preserve">    Interest, Net</v>
          </cell>
          <cell r="D39">
            <v>-29006</v>
          </cell>
          <cell r="E39" t="str">
            <v>Budget FY2005</v>
          </cell>
        </row>
        <row r="40">
          <cell r="A40" t="str">
            <v xml:space="preserve">   Other Misc. Income (Expense)</v>
          </cell>
          <cell r="D40">
            <v>2579</v>
          </cell>
          <cell r="E40" t="str">
            <v>Budget FY2005</v>
          </cell>
        </row>
        <row r="42">
          <cell r="A42" t="str">
            <v>Total adjustments before income taxes</v>
          </cell>
          <cell r="B42">
            <v>-2382.9799599999897</v>
          </cell>
          <cell r="C42">
            <v>-2233.180669999907</v>
          </cell>
          <cell r="D42">
            <v>-4616.1606299998966</v>
          </cell>
        </row>
        <row r="43">
          <cell r="A43" t="str">
            <v>Pretax income - period to date</v>
          </cell>
          <cell r="B43">
            <v>37066.57572999999</v>
          </cell>
          <cell r="C43">
            <v>41266.301239999906</v>
          </cell>
          <cell r="D43">
            <v>78332.876969999896</v>
          </cell>
        </row>
        <row r="44">
          <cell r="A44" t="str">
            <v>Budgeted pretax income - remainder of year</v>
          </cell>
          <cell r="B44">
            <v>3644.4042299999969</v>
          </cell>
          <cell r="C44">
            <v>6638.8794300000009</v>
          </cell>
          <cell r="D44">
            <v>10283.283659999997</v>
          </cell>
        </row>
        <row r="46">
          <cell r="A46" t="str">
            <v>Projected pretax income</v>
          </cell>
          <cell r="B46">
            <v>38328</v>
          </cell>
          <cell r="C46">
            <v>45672</v>
          </cell>
          <cell r="D46">
            <v>84000</v>
          </cell>
        </row>
        <row r="47">
          <cell r="A47" t="str">
            <v>Taxes</v>
          </cell>
          <cell r="B47">
            <v>13460.793600000001</v>
          </cell>
          <cell r="C47">
            <v>18488.025600000001</v>
          </cell>
          <cell r="D47">
            <v>31948.819200000002</v>
          </cell>
        </row>
        <row r="48">
          <cell r="A48" t="str">
            <v>Projected net income</v>
          </cell>
          <cell r="B48">
            <v>24867.206399999999</v>
          </cell>
          <cell r="C48">
            <v>27183.974399999999</v>
          </cell>
          <cell r="D48">
            <v>52051.180800000002</v>
          </cell>
        </row>
        <row r="50">
          <cell r="A50" t="str">
            <v>Tax rate</v>
          </cell>
          <cell r="B50">
            <v>0.35120000000000001</v>
          </cell>
          <cell r="C50">
            <v>0.40479999999999999</v>
          </cell>
          <cell r="D50">
            <v>0.38034308571428571</v>
          </cell>
        </row>
      </sheetData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TEST EXTRACT"/>
      <sheetName val="divest quick calc"/>
      <sheetName val="CSS Changes"/>
      <sheetName val="AMI Layer Summary"/>
      <sheetName val="NOTES"/>
      <sheetName val="RATIOS"/>
      <sheetName val="INPUTS"/>
      <sheetName val="EXEC SUMM"/>
      <sheetName val="Chart2"/>
      <sheetName val="EPS CHART 11X17"/>
      <sheetName val="MAC"/>
      <sheetName val="RATEBASE"/>
      <sheetName val="CASH FLOW &amp; INTEREST"/>
      <sheetName val="CF - PRIOR"/>
      <sheetName val="SUMMARY"/>
      <sheetName val="PRIOR SUMM"/>
      <sheetName val="CF - CHANGE"/>
      <sheetName val="CHANGE"/>
      <sheetName val="MOVE TAB 0"/>
      <sheetName val="SALE DETAILS"/>
      <sheetName val="RATE CASE CHANGES"/>
      <sheetName val="COMP JURIS"/>
      <sheetName val="COMP CONS"/>
      <sheetName val="AEM Projects"/>
      <sheetName val="NR_INCR"/>
      <sheetName val="ONU Projects"/>
      <sheetName val="Margins 2011"/>
      <sheetName val="BU_Proj"/>
      <sheetName val="Corrctns"/>
      <sheetName val="13Adjust"/>
      <sheetName val="13ReAlloc"/>
      <sheetName val="13PROJ"/>
      <sheetName val="Walk"/>
      <sheetName val="2013 Comparison"/>
      <sheetName val="O&amp;M Target"/>
      <sheetName val="Capital Target"/>
      <sheetName val="2008 Actual"/>
      <sheetName val="2009 Actual"/>
      <sheetName val="2010 Actual"/>
      <sheetName val="2011 Actual"/>
      <sheetName val="2012 Actual"/>
      <sheetName val="2013 Budget"/>
      <sheetName val="2013 IN MODEL"/>
      <sheetName val="Storage"/>
      <sheetName val="Depr Summary"/>
      <sheetName val="Other Tax"/>
      <sheetName val="Margins"/>
      <sheetName val="March 2011 Margin Analysis"/>
      <sheetName val="JURIREP RB - SEP10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APT EMR"/>
      <sheetName val="WT_System"/>
      <sheetName val="DALLAS"/>
      <sheetName val="MIDTEX_RRM"/>
      <sheetName val="MTE"/>
      <sheetName val="TOTAL_MO"/>
      <sheetName val="SOURCE SHEETS --&gt;"/>
      <sheetName val="MOVE_TAB2"/>
      <sheetName val="MOVE_TAB3"/>
      <sheetName val="LATEST FILINGS 09"/>
      <sheetName val="LATEST FILINGS 10"/>
      <sheetName val="LATEST FILINGS 11"/>
      <sheetName val="LATEST FILINGS 12"/>
      <sheetName val="LATEST FILINGS 13"/>
      <sheetName val="css"/>
      <sheetName val="SPREAD"/>
      <sheetName val="ALLOCATIONS"/>
      <sheetName val="SSU DEPRECIATION"/>
      <sheetName val="WP 6-3 "/>
      <sheetName val="LT DEBT &amp; INT"/>
      <sheetName val="Deferred Tax"/>
      <sheetName val="Divest Assumptions"/>
      <sheetName val="Acq Assumptions"/>
      <sheetName val="PULL TOOL - from"/>
      <sheetName val="PULL TOOL - for spending tabs"/>
      <sheetName val="INCUMBENT SPEND REDUCTION"/>
      <sheetName val="RULE 8 SPEND"/>
      <sheetName val="INCR SPEND - C"/>
      <sheetName val="INCR SPEND - D"/>
      <sheetName val="INCR SPEND - CAPLZ'D DEPR"/>
      <sheetName val="INCR SPEND - TOTAL"/>
      <sheetName val="RULE 8 REG ASSET"/>
      <sheetName val="RATEBASE3"/>
      <sheetName val="RULE 8 CRED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Version 2013 - 2.2 = APT GRIP outcome and other adj's</v>
          </cell>
        </row>
      </sheetData>
      <sheetData sheetId="11"/>
      <sheetData sheetId="12" refreshError="1"/>
      <sheetData sheetId="13"/>
      <sheetData sheetId="14">
        <row r="7">
          <cell r="A7">
            <v>1</v>
          </cell>
          <cell r="B7" t="str">
            <v>TIES TO INTEREST MODEL:</v>
          </cell>
          <cell r="F7">
            <v>-139838159.49999952</v>
          </cell>
          <cell r="G7">
            <v>-4879292.8799999468</v>
          </cell>
          <cell r="H7">
            <v>0</v>
          </cell>
          <cell r="I7">
            <v>0</v>
          </cell>
          <cell r="J7">
            <v>152188979.55821207</v>
          </cell>
          <cell r="K7">
            <v>375732275.15965307</v>
          </cell>
          <cell r="L7">
            <v>423352057.07216394</v>
          </cell>
          <cell r="M7">
            <v>482825175.88357043</v>
          </cell>
          <cell r="N7">
            <v>439842820.86099195</v>
          </cell>
          <cell r="O7">
            <v>424446004.83070678</v>
          </cell>
          <cell r="P7">
            <v>446005143.30752993</v>
          </cell>
          <cell r="Q7">
            <v>439985000.09875047</v>
          </cell>
        </row>
        <row r="8">
          <cell r="A8">
            <v>2</v>
          </cell>
          <cell r="B8" t="str">
            <v>Projected Stock Price</v>
          </cell>
          <cell r="G8">
            <v>29.25</v>
          </cell>
          <cell r="H8">
            <v>32.450000000000003</v>
          </cell>
          <cell r="I8">
            <v>35.79</v>
          </cell>
          <cell r="J8">
            <v>37.932532478158521</v>
          </cell>
          <cell r="K8">
            <v>39.282047831258041</v>
          </cell>
          <cell r="L8">
            <v>41.953796596125663</v>
          </cell>
          <cell r="M8">
            <v>46.940943589307331</v>
          </cell>
          <cell r="N8">
            <v>49.304850122211214</v>
          </cell>
          <cell r="O8">
            <v>52.645660611992469</v>
          </cell>
          <cell r="P8">
            <v>57.083573707537937</v>
          </cell>
          <cell r="Q8">
            <v>61.40007435636754</v>
          </cell>
        </row>
        <row r="9">
          <cell r="A9">
            <v>3</v>
          </cell>
          <cell r="B9" t="str">
            <v>EQUITY % (INCL STD)</v>
          </cell>
          <cell r="G9">
            <v>0.48687633126440222</v>
          </cell>
          <cell r="H9">
            <v>0.48292147428211224</v>
          </cell>
          <cell r="I9">
            <v>0.48279767888072872</v>
          </cell>
          <cell r="J9">
            <v>0.4715926894824316</v>
          </cell>
          <cell r="K9">
            <v>0.51720534161981113</v>
          </cell>
          <cell r="L9">
            <v>0.50200924092770982</v>
          </cell>
          <cell r="M9">
            <v>0.49476305611559596</v>
          </cell>
          <cell r="N9">
            <v>0.49169380622759051</v>
          </cell>
          <cell r="O9">
            <v>0.48412554434984839</v>
          </cell>
          <cell r="P9">
            <v>0.49988942878905834</v>
          </cell>
          <cell r="Q9">
            <v>0.50624427090254509</v>
          </cell>
        </row>
        <row r="10">
          <cell r="A10">
            <v>4</v>
          </cell>
          <cell r="B10" t="str">
            <v>EQUITY % (EXCL STD)</v>
          </cell>
          <cell r="G10">
            <v>0.50099654326212095</v>
          </cell>
          <cell r="H10">
            <v>0.50524980891457205</v>
          </cell>
          <cell r="I10">
            <v>0.54666785921751826</v>
          </cell>
          <cell r="J10">
            <v>0.50300582412637884</v>
          </cell>
          <cell r="K10">
            <v>0.54732705551751637</v>
          </cell>
          <cell r="L10">
            <v>0.54425347338012964</v>
          </cell>
          <cell r="M10">
            <v>0.55953287801048757</v>
          </cell>
          <cell r="N10">
            <v>0.55000936083714025</v>
          </cell>
          <cell r="O10">
            <v>0.53696071127658618</v>
          </cell>
          <cell r="P10">
            <v>0.5525992446208684</v>
          </cell>
          <cell r="Q10">
            <v>0.55617948600317713</v>
          </cell>
        </row>
        <row r="11">
          <cell r="A11">
            <v>5</v>
          </cell>
          <cell r="B11" t="str">
            <v>Eq Adj to Maintain Eq %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6</v>
          </cell>
          <cell r="B12" t="str">
            <v>LTD Adj to Maintain Eq %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7</v>
          </cell>
          <cell r="B13" t="str">
            <v>margin tax - midtx rrm</v>
          </cell>
          <cell r="C13">
            <v>3729793.8132276707</v>
          </cell>
          <cell r="D13">
            <v>3831620.1041331566</v>
          </cell>
          <cell r="E13">
            <v>4023548.5051513528</v>
          </cell>
          <cell r="F13">
            <v>4184063.4800041104</v>
          </cell>
          <cell r="G13">
            <v>4249090.8777771136</v>
          </cell>
          <cell r="H13">
            <v>4386039.5706630945</v>
          </cell>
          <cell r="I13">
            <v>4687906.1949380636</v>
          </cell>
          <cell r="J13">
            <v>5066973.7103150152</v>
          </cell>
          <cell r="K13">
            <v>5616666.9007901344</v>
          </cell>
          <cell r="L13">
            <v>6051240.4806134952</v>
          </cell>
          <cell r="M13">
            <v>6547237.6320837131</v>
          </cell>
          <cell r="N13">
            <v>6977337.9490810018</v>
          </cell>
          <cell r="O13">
            <v>7435225.285754011</v>
          </cell>
          <cell r="P13">
            <v>7937693.1437226161</v>
          </cell>
          <cell r="Q13">
            <v>8697838.1275510695</v>
          </cell>
        </row>
        <row r="14">
          <cell r="A14">
            <v>8</v>
          </cell>
          <cell r="B14" t="str">
            <v>margin tax - dallas</v>
          </cell>
          <cell r="C14">
            <v>3682269.8867010749</v>
          </cell>
          <cell r="D14">
            <v>3984433.5211981731</v>
          </cell>
          <cell r="E14">
            <v>4050592.6036072918</v>
          </cell>
          <cell r="F14">
            <v>4161333.4847901347</v>
          </cell>
          <cell r="G14">
            <v>4142198.1122555756</v>
          </cell>
          <cell r="H14">
            <v>4269410.2404137766</v>
          </cell>
          <cell r="I14">
            <v>4524629.9887825334</v>
          </cell>
          <cell r="J14">
            <v>4922334.5571666388</v>
          </cell>
          <cell r="K14">
            <v>5502996.0102808392</v>
          </cell>
          <cell r="L14">
            <v>5908650.3435995281</v>
          </cell>
          <cell r="M14">
            <v>6419847.4332092786</v>
          </cell>
          <cell r="N14">
            <v>6843074.4606727371</v>
          </cell>
          <cell r="O14">
            <v>7286178.9128530538</v>
          </cell>
          <cell r="P14">
            <v>7780165.1640622094</v>
          </cell>
          <cell r="Q14">
            <v>8392259.177860653</v>
          </cell>
        </row>
        <row r="15">
          <cell r="A15">
            <v>9</v>
          </cell>
          <cell r="B15" t="str">
            <v>margin tax - amarillo</v>
          </cell>
          <cell r="C15">
            <v>175684.97931457541</v>
          </cell>
          <cell r="D15">
            <v>192172.35343304239</v>
          </cell>
          <cell r="E15">
            <v>157920.53142988303</v>
          </cell>
          <cell r="F15">
            <v>173516.35644172531</v>
          </cell>
          <cell r="G15">
            <v>183069.81816773483</v>
          </cell>
          <cell r="H15">
            <v>178603.70858903631</v>
          </cell>
          <cell r="I15">
            <v>193658.4290585331</v>
          </cell>
          <cell r="J15">
            <v>205265.61751129702</v>
          </cell>
          <cell r="K15">
            <v>216924.71089076664</v>
          </cell>
          <cell r="L15">
            <v>225663.72871570752</v>
          </cell>
          <cell r="M15">
            <v>235729.79087640392</v>
          </cell>
          <cell r="N15">
            <v>243109.63826452484</v>
          </cell>
          <cell r="O15">
            <v>251668.83992972955</v>
          </cell>
          <cell r="P15">
            <v>261699.55752651699</v>
          </cell>
          <cell r="Q15">
            <v>276304.84532347386</v>
          </cell>
        </row>
        <row r="16">
          <cell r="A16">
            <v>10</v>
          </cell>
          <cell r="B16" t="str">
            <v>margin tax - lubbock</v>
          </cell>
          <cell r="C16">
            <v>183082.76639397204</v>
          </cell>
          <cell r="D16">
            <v>156525.69591590582</v>
          </cell>
          <cell r="E16">
            <v>170532.14413827859</v>
          </cell>
          <cell r="F16">
            <v>172726.17271452825</v>
          </cell>
          <cell r="G16">
            <v>188634.79273559805</v>
          </cell>
          <cell r="H16">
            <v>177764.07812304105</v>
          </cell>
          <cell r="I16">
            <v>196228.1165057575</v>
          </cell>
          <cell r="J16">
            <v>211876.11460580383</v>
          </cell>
          <cell r="K16">
            <v>231243.97657636809</v>
          </cell>
          <cell r="L16">
            <v>246139.3372369468</v>
          </cell>
          <cell r="M16">
            <v>262437.53827047563</v>
          </cell>
          <cell r="N16">
            <v>276131.8663680582</v>
          </cell>
          <cell r="O16">
            <v>291509.56179655058</v>
          </cell>
          <cell r="P16">
            <v>308884.26770681073</v>
          </cell>
          <cell r="Q16">
            <v>334669.50941191812</v>
          </cell>
        </row>
        <row r="17">
          <cell r="A17">
            <v>11</v>
          </cell>
          <cell r="B17" t="str">
            <v>margin tax - wt cities</v>
          </cell>
          <cell r="C17">
            <v>366147.28539253812</v>
          </cell>
          <cell r="D17">
            <v>387130.02576609282</v>
          </cell>
          <cell r="E17">
            <v>421391.53889571235</v>
          </cell>
          <cell r="F17">
            <v>440286.18748134747</v>
          </cell>
          <cell r="G17">
            <v>491901.91148208285</v>
          </cell>
          <cell r="H17">
            <v>492816.95232632203</v>
          </cell>
          <cell r="I17">
            <v>544717.3091594656</v>
          </cell>
          <cell r="J17">
            <v>560523.47053006629</v>
          </cell>
          <cell r="K17">
            <v>606291.40710567695</v>
          </cell>
          <cell r="L17">
            <v>641860.70945845451</v>
          </cell>
          <cell r="M17">
            <v>679044.43462381826</v>
          </cell>
          <cell r="N17">
            <v>708800.0651411782</v>
          </cell>
          <cell r="O17">
            <v>741312.4991572632</v>
          </cell>
          <cell r="P17">
            <v>778956.16263637529</v>
          </cell>
          <cell r="Q17">
            <v>830218.36030380253</v>
          </cell>
        </row>
        <row r="18">
          <cell r="A18">
            <v>11.5</v>
          </cell>
          <cell r="B18" t="str">
            <v>margin tax - wt systemwide</v>
          </cell>
          <cell r="H18">
            <v>880818.51085606974</v>
          </cell>
          <cell r="I18">
            <v>871305.27062966197</v>
          </cell>
          <cell r="J18">
            <v>922288.78693231929</v>
          </cell>
          <cell r="K18">
            <v>993405.92486482742</v>
          </cell>
          <cell r="L18">
            <v>1048206.7050506257</v>
          </cell>
          <cell r="M18">
            <v>1112724.1486904011</v>
          </cell>
          <cell r="N18">
            <v>1167195.8781417606</v>
          </cell>
          <cell r="O18">
            <v>1226805.2133798772</v>
          </cell>
          <cell r="P18">
            <v>1294666.4875766211</v>
          </cell>
          <cell r="Q18">
            <v>1387101.5788843872</v>
          </cell>
        </row>
        <row r="19">
          <cell r="A19">
            <v>12</v>
          </cell>
          <cell r="B19" t="str">
            <v>GR Tax 1 - amarillo</v>
          </cell>
          <cell r="C19">
            <v>1112193.7099298809</v>
          </cell>
          <cell r="D19">
            <v>1172344.3807942381</v>
          </cell>
          <cell r="E19">
            <v>1141883.3766520438</v>
          </cell>
          <cell r="F19">
            <v>1184123.6930450636</v>
          </cell>
          <cell r="G19">
            <v>1138264.7656846</v>
          </cell>
          <cell r="H19">
            <v>1201056.0388182101</v>
          </cell>
          <cell r="I19">
            <v>1240772.5308760863</v>
          </cell>
          <cell r="J19">
            <v>1487596.8932724413</v>
          </cell>
          <cell r="K19">
            <v>1570197.3369628354</v>
          </cell>
          <cell r="L19">
            <v>1662013.9636420642</v>
          </cell>
          <cell r="M19">
            <v>1788124.2761620616</v>
          </cell>
          <cell r="N19">
            <v>1891267.3585656246</v>
          </cell>
          <cell r="O19">
            <v>2007549.1938037423</v>
          </cell>
          <cell r="P19">
            <v>2109207.680852145</v>
          </cell>
          <cell r="Q19">
            <v>2218866.1859743171</v>
          </cell>
        </row>
        <row r="20">
          <cell r="A20">
            <v>13</v>
          </cell>
          <cell r="B20" t="str">
            <v>GR Tax 1 - lubbock</v>
          </cell>
          <cell r="C20">
            <v>1294267.1756055362</v>
          </cell>
          <cell r="D20">
            <v>1303745.566674602</v>
          </cell>
          <cell r="E20">
            <v>1164602.713820308</v>
          </cell>
          <cell r="F20">
            <v>1185215.909826135</v>
          </cell>
          <cell r="G20">
            <v>1152502.4886870999</v>
          </cell>
          <cell r="H20">
            <v>1096637.6485233807</v>
          </cell>
          <cell r="I20">
            <v>1172361.818635474</v>
          </cell>
          <cell r="J20">
            <v>1368670.3803510861</v>
          </cell>
          <cell r="K20">
            <v>1448888.470516206</v>
          </cell>
          <cell r="L20">
            <v>1536950.7016735938</v>
          </cell>
          <cell r="M20">
            <v>1658963.2086122916</v>
          </cell>
          <cell r="N20">
            <v>1758236.2669796171</v>
          </cell>
          <cell r="O20">
            <v>1870509.7156262188</v>
          </cell>
          <cell r="P20">
            <v>1968302.9621604497</v>
          </cell>
          <cell r="Q20">
            <v>2074037.7784419013</v>
          </cell>
        </row>
        <row r="21">
          <cell r="A21">
            <v>14</v>
          </cell>
          <cell r="B21" t="str">
            <v>GR Tax 1 - wt cities</v>
          </cell>
          <cell r="C21">
            <v>1835310.0120938602</v>
          </cell>
          <cell r="D21">
            <v>1848419.7326419076</v>
          </cell>
          <cell r="E21">
            <v>1792522.4087991959</v>
          </cell>
          <cell r="F21">
            <v>2034175.8797149563</v>
          </cell>
          <cell r="G21">
            <v>2046993.2197082005</v>
          </cell>
          <cell r="H21">
            <v>2053091.2396837997</v>
          </cell>
          <cell r="I21">
            <v>2142418.1826974587</v>
          </cell>
          <cell r="J21">
            <v>2065613.9760107787</v>
          </cell>
          <cell r="K21">
            <v>2204946.2664883048</v>
          </cell>
          <cell r="L21">
            <v>2357638.0438389434</v>
          </cell>
          <cell r="M21">
            <v>2571822.6192077426</v>
          </cell>
          <cell r="N21">
            <v>2744814.0888135871</v>
          </cell>
          <cell r="O21">
            <v>2941334.0734225358</v>
          </cell>
          <cell r="P21">
            <v>3111617.6424128092</v>
          </cell>
          <cell r="Q21">
            <v>3296344.7079673433</v>
          </cell>
        </row>
        <row r="22">
          <cell r="A22">
            <v>15</v>
          </cell>
          <cell r="B22" t="str">
            <v>GR Tax 1 - nr-lvs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16</v>
          </cell>
          <cell r="B23" t="str">
            <v>GR Tax 1 - reg-lvs</v>
          </cell>
          <cell r="C23">
            <v>30315.510363991816</v>
          </cell>
          <cell r="D23">
            <v>42237.032161994714</v>
          </cell>
          <cell r="E23">
            <v>70314.897734986152</v>
          </cell>
          <cell r="F23">
            <v>106715.31606936085</v>
          </cell>
          <cell r="G23">
            <v>55598.081641513556</v>
          </cell>
          <cell r="H23">
            <v>98528.518480909232</v>
          </cell>
          <cell r="I23">
            <v>120849.93237117527</v>
          </cell>
          <cell r="J23">
            <v>92095.953749424181</v>
          </cell>
          <cell r="K23">
            <v>94833.665072652264</v>
          </cell>
          <cell r="L23">
            <v>94833.665072652264</v>
          </cell>
          <cell r="M23">
            <v>94833.665072652264</v>
          </cell>
          <cell r="N23">
            <v>94833.665072652264</v>
          </cell>
          <cell r="O23">
            <v>94833.665072652264</v>
          </cell>
          <cell r="P23">
            <v>94833.665072652264</v>
          </cell>
          <cell r="Q23">
            <v>94833.665072652264</v>
          </cell>
        </row>
        <row r="24">
          <cell r="A24">
            <v>16.5</v>
          </cell>
          <cell r="B24" t="str">
            <v>GR Tax 1 - wtx systemwide</v>
          </cell>
          <cell r="I24">
            <v>4906562.4442732222</v>
          </cell>
          <cell r="J24">
            <v>5268784.748252566</v>
          </cell>
          <cell r="K24">
            <v>5588555.7757008309</v>
          </cell>
          <cell r="L24">
            <v>5937611.7225957047</v>
          </cell>
          <cell r="M24">
            <v>6423519.3343718732</v>
          </cell>
          <cell r="N24">
            <v>6817759.9807052985</v>
          </cell>
          <cell r="O24">
            <v>7264387.4910555286</v>
          </cell>
          <cell r="P24">
            <v>7652637.8934408966</v>
          </cell>
          <cell r="Q24">
            <v>8072954.470736091</v>
          </cell>
        </row>
        <row r="25">
          <cell r="A25">
            <v>16.600000000000001</v>
          </cell>
          <cell r="B25" t="str">
            <v>GR Tax 1.5 - amarillo</v>
          </cell>
          <cell r="H25">
            <v>1201056.0388182101</v>
          </cell>
          <cell r="I25">
            <v>1240772.5308760863</v>
          </cell>
          <cell r="J25">
            <v>1382826.1989659648</v>
          </cell>
          <cell r="K25">
            <v>1570197.3369628354</v>
          </cell>
          <cell r="L25">
            <v>1662013.9636420642</v>
          </cell>
          <cell r="M25">
            <v>1788124.2761620616</v>
          </cell>
          <cell r="N25">
            <v>1891267.3585656246</v>
          </cell>
          <cell r="O25">
            <v>2007549.1938037423</v>
          </cell>
          <cell r="P25">
            <v>2109207.680852145</v>
          </cell>
          <cell r="Q25">
            <v>2218866.1859743171</v>
          </cell>
        </row>
        <row r="26">
          <cell r="A26">
            <v>16.7</v>
          </cell>
          <cell r="B26" t="str">
            <v>GR Tax 1.5 - lubbock</v>
          </cell>
          <cell r="H26">
            <v>1096637.6485233807</v>
          </cell>
          <cell r="I26">
            <v>1172361.818635474</v>
          </cell>
          <cell r="J26">
            <v>1265945.3113594919</v>
          </cell>
          <cell r="K26">
            <v>1448888.470516206</v>
          </cell>
          <cell r="L26">
            <v>1536950.7016735938</v>
          </cell>
          <cell r="M26">
            <v>1658963.2086122916</v>
          </cell>
          <cell r="N26">
            <v>1758236.2669796171</v>
          </cell>
          <cell r="O26">
            <v>1870509.7156262188</v>
          </cell>
          <cell r="P26">
            <v>1968302.9621604497</v>
          </cell>
          <cell r="Q26">
            <v>2074037.7784419013</v>
          </cell>
        </row>
        <row r="27">
          <cell r="A27">
            <v>16.8</v>
          </cell>
          <cell r="B27" t="str">
            <v>GR Tax 1.5 - wt cities</v>
          </cell>
          <cell r="H27">
            <v>2053091.2396837997</v>
          </cell>
          <cell r="I27">
            <v>2142418.1826974587</v>
          </cell>
          <cell r="J27">
            <v>1965121.0465524583</v>
          </cell>
          <cell r="K27">
            <v>2204946.2664883048</v>
          </cell>
          <cell r="L27">
            <v>2357638.0438389434</v>
          </cell>
          <cell r="M27">
            <v>2571822.6192077426</v>
          </cell>
          <cell r="N27">
            <v>2744814.0888135871</v>
          </cell>
          <cell r="O27">
            <v>2941334.0734225358</v>
          </cell>
          <cell r="P27">
            <v>3111617.6424128092</v>
          </cell>
          <cell r="Q27">
            <v>3296344.7079673433</v>
          </cell>
        </row>
        <row r="28">
          <cell r="A28">
            <v>16.899999999999999</v>
          </cell>
          <cell r="B28" t="str">
            <v>GR Tax 1.5 - reg-lvs</v>
          </cell>
          <cell r="H28">
            <v>98443.515426409227</v>
          </cell>
          <cell r="I28">
            <v>120849.93237117527</v>
          </cell>
          <cell r="J28">
            <v>92095.953749424181</v>
          </cell>
          <cell r="K28">
            <v>101830.66507265226</v>
          </cell>
          <cell r="L28">
            <v>101830.66507265226</v>
          </cell>
          <cell r="M28">
            <v>101830.66507265226</v>
          </cell>
          <cell r="N28">
            <v>101830.66507265226</v>
          </cell>
          <cell r="O28">
            <v>101830.66507265226</v>
          </cell>
          <cell r="P28">
            <v>101830.66507265226</v>
          </cell>
          <cell r="Q28">
            <v>101830.66507265226</v>
          </cell>
        </row>
        <row r="29">
          <cell r="A29">
            <v>17</v>
          </cell>
          <cell r="B29" t="str">
            <v>GR Tax 2 - amarillo</v>
          </cell>
          <cell r="C29">
            <v>1392218.3055268615</v>
          </cell>
          <cell r="D29">
            <v>1522073.340035246</v>
          </cell>
          <cell r="E29">
            <v>1196238.3789682949</v>
          </cell>
          <cell r="F29">
            <v>1313572.2150895605</v>
          </cell>
          <cell r="G29">
            <v>1384519.3479588465</v>
          </cell>
          <cell r="H29">
            <v>1350918.9600980745</v>
          </cell>
          <cell r="I29">
            <v>1464181.8431503086</v>
          </cell>
          <cell r="J29">
            <v>1551507.5182403477</v>
          </cell>
          <cell r="K29">
            <v>1639223.6955423155</v>
          </cell>
          <cell r="L29">
            <v>1704970.9378045124</v>
          </cell>
          <cell r="M29">
            <v>1780702.0829701442</v>
          </cell>
          <cell r="N29">
            <v>1836223.7243953482</v>
          </cell>
          <cell r="O29">
            <v>1900618.135383636</v>
          </cell>
          <cell r="P29">
            <v>1976083.368789786</v>
          </cell>
          <cell r="Q29">
            <v>2085964.9841304808</v>
          </cell>
        </row>
        <row r="30">
          <cell r="A30">
            <v>18</v>
          </cell>
          <cell r="B30" t="str">
            <v>GR Tax 2 - lubbock</v>
          </cell>
          <cell r="C30">
            <v>1511448.6452937785</v>
          </cell>
          <cell r="D30">
            <v>1295500.1483268042</v>
          </cell>
          <cell r="E30">
            <v>1303998.6260953785</v>
          </cell>
          <cell r="F30">
            <v>1320505.2096980782</v>
          </cell>
          <cell r="G30">
            <v>1428948.9008654342</v>
          </cell>
          <cell r="H30">
            <v>1342194.9776462247</v>
          </cell>
          <cell r="I30">
            <v>1488450.8829170943</v>
          </cell>
          <cell r="J30">
            <v>1596489.659307654</v>
          </cell>
          <cell r="K30">
            <v>1742251.2501025959</v>
          </cell>
          <cell r="L30">
            <v>1854365.3486398803</v>
          </cell>
          <cell r="M30">
            <v>1977034.5978926723</v>
          </cell>
          <cell r="N30">
            <v>2080114.8580292023</v>
          </cell>
          <cell r="O30">
            <v>2195860.8296235311</v>
          </cell>
          <cell r="P30">
            <v>2326632.2005726141</v>
          </cell>
          <cell r="Q30">
            <v>2520680.5933101769</v>
          </cell>
        </row>
        <row r="31">
          <cell r="A31">
            <v>19</v>
          </cell>
          <cell r="B31" t="str">
            <v>GR Tax 2 - wt cities</v>
          </cell>
          <cell r="C31">
            <v>2040284.8296379768</v>
          </cell>
          <cell r="D31">
            <v>2043334.9656438329</v>
          </cell>
          <cell r="E31">
            <v>2223544.8338676877</v>
          </cell>
          <cell r="F31">
            <v>2322927.5470266603</v>
          </cell>
          <cell r="G31">
            <v>2593819.0485745375</v>
          </cell>
          <cell r="H31">
            <v>2588447.4397549881</v>
          </cell>
          <cell r="I31">
            <v>2880198.8685338087</v>
          </cell>
          <cell r="J31">
            <v>2952010.6282095392</v>
          </cell>
          <cell r="K31">
            <v>3192817.3780657644</v>
          </cell>
          <cell r="L31">
            <v>3379906.0003796183</v>
          </cell>
          <cell r="M31">
            <v>3575486.2185320156</v>
          </cell>
          <cell r="N31">
            <v>3731995.8926425679</v>
          </cell>
          <cell r="O31">
            <v>3903005.895251303</v>
          </cell>
          <cell r="P31">
            <v>4101005.312538255</v>
          </cell>
          <cell r="Q31">
            <v>4370635.9576169718</v>
          </cell>
        </row>
        <row r="32">
          <cell r="A32">
            <v>20</v>
          </cell>
          <cell r="B32" t="str">
            <v>GR Tax 2 - fritch</v>
          </cell>
          <cell r="C32">
            <v>24372.403606438264</v>
          </cell>
          <cell r="D32">
            <v>17189.339862335069</v>
          </cell>
          <cell r="E32">
            <v>94475.596587392545</v>
          </cell>
          <cell r="F32">
            <v>11431.72208622721</v>
          </cell>
          <cell r="G32">
            <v>10021.44300730515</v>
          </cell>
          <cell r="H32">
            <v>10078.954631761208</v>
          </cell>
          <cell r="I32">
            <v>12508.761001048526</v>
          </cell>
          <cell r="J32">
            <v>13358.709427861757</v>
          </cell>
          <cell r="K32">
            <v>11115.525589018533</v>
          </cell>
          <cell r="L32">
            <v>11298.744760858915</v>
          </cell>
          <cell r="M32">
            <v>11580.249910350281</v>
          </cell>
          <cell r="N32">
            <v>11834.015132998733</v>
          </cell>
          <cell r="O32">
            <v>12117.826294022725</v>
          </cell>
          <cell r="P32">
            <v>12360.514416716085</v>
          </cell>
          <cell r="Q32">
            <v>12712.098075171256</v>
          </cell>
        </row>
        <row r="33">
          <cell r="A33">
            <v>21</v>
          </cell>
          <cell r="B33" t="str">
            <v>GR Tax 2 - reg lvs</v>
          </cell>
          <cell r="C33">
            <v>55613.608265709088</v>
          </cell>
          <cell r="D33">
            <v>53545.098469495519</v>
          </cell>
          <cell r="E33">
            <v>10052.164860369516</v>
          </cell>
          <cell r="F33">
            <v>22391.340742342334</v>
          </cell>
          <cell r="G33">
            <v>35626.28853131074</v>
          </cell>
          <cell r="H33">
            <v>12658.296917485093</v>
          </cell>
          <cell r="I33">
            <v>5303.5576697565375</v>
          </cell>
          <cell r="J33">
            <v>8874.750626071549</v>
          </cell>
          <cell r="K33">
            <v>9097.0852368770447</v>
          </cell>
          <cell r="L33">
            <v>9386.0241884518873</v>
          </cell>
          <cell r="M33">
            <v>9706.6419050555724</v>
          </cell>
          <cell r="N33">
            <v>10051.313087730839</v>
          </cell>
          <cell r="O33">
            <v>10402.527829149756</v>
          </cell>
          <cell r="P33">
            <v>10788.237963863123</v>
          </cell>
          <cell r="Q33">
            <v>11154.842380134896</v>
          </cell>
        </row>
        <row r="34">
          <cell r="A34">
            <v>21.5</v>
          </cell>
          <cell r="B34" t="str">
            <v>GR Tax 2 - wtx systemwide</v>
          </cell>
          <cell r="E34">
            <v>0</v>
          </cell>
          <cell r="F34">
            <v>0</v>
          </cell>
          <cell r="G34">
            <v>0</v>
          </cell>
          <cell r="H34">
            <v>5478052.4438813366</v>
          </cell>
          <cell r="I34">
            <v>5791298.3704786813</v>
          </cell>
          <cell r="J34">
            <v>6109439.6046285629</v>
          </cell>
          <cell r="K34">
            <v>6580004.6390956575</v>
          </cell>
          <cell r="L34">
            <v>6942465.1695458349</v>
          </cell>
          <cell r="M34">
            <v>7369193.1607473688</v>
          </cell>
          <cell r="N34">
            <v>7729477.3005814794</v>
          </cell>
          <cell r="O34">
            <v>8123742.3310598126</v>
          </cell>
          <cell r="P34">
            <v>8572586.916100068</v>
          </cell>
          <cell r="Q34">
            <v>9183966.391246777</v>
          </cell>
        </row>
        <row r="35">
          <cell r="A35">
            <v>22</v>
          </cell>
          <cell r="B35" t="str">
            <v>Book Income Taxes for Deferred Tax Calc - CONS</v>
          </cell>
          <cell r="H35">
            <v>119191134.58</v>
          </cell>
          <cell r="I35">
            <v>111811516.99000004</v>
          </cell>
          <cell r="J35">
            <v>148965032.97490036</v>
          </cell>
          <cell r="K35">
            <v>157882157.32817376</v>
          </cell>
          <cell r="L35">
            <v>179890644.40713567</v>
          </cell>
          <cell r="M35">
            <v>201480064.76694188</v>
          </cell>
          <cell r="N35">
            <v>214469025.52133822</v>
          </cell>
          <cell r="O35">
            <v>228733366.02090001</v>
          </cell>
          <cell r="P35">
            <v>247262812.23245928</v>
          </cell>
          <cell r="Q35">
            <v>266433042.00264832</v>
          </cell>
        </row>
        <row r="36">
          <cell r="A36">
            <v>22.1</v>
          </cell>
          <cell r="B36" t="str">
            <v>Book Income Taxes for Deferred Tax Calc - NONREG</v>
          </cell>
          <cell r="H36">
            <v>-209243.79999999236</v>
          </cell>
          <cell r="I36">
            <v>5612689.0900000017</v>
          </cell>
          <cell r="J36">
            <v>10917386.688745718</v>
          </cell>
          <cell r="K36">
            <v>9182972.767212633</v>
          </cell>
          <cell r="L36">
            <v>9529704.9059587698</v>
          </cell>
          <cell r="M36">
            <v>9882230.8417906947</v>
          </cell>
          <cell r="N36">
            <v>9796794.4698440582</v>
          </cell>
          <cell r="O36">
            <v>9713086.0424054079</v>
          </cell>
          <cell r="P36">
            <v>9605507.8685258422</v>
          </cell>
          <cell r="Q36">
            <v>9445677.3488524165</v>
          </cell>
        </row>
        <row r="37">
          <cell r="A37">
            <v>23</v>
          </cell>
          <cell r="B37" t="str">
            <v>Gross Margin - KY</v>
          </cell>
          <cell r="G37">
            <v>-435768</v>
          </cell>
          <cell r="H37">
            <v>473851.5643081516</v>
          </cell>
          <cell r="I37">
            <v>-1090.551399461925</v>
          </cell>
        </row>
        <row r="38">
          <cell r="A38">
            <v>24</v>
          </cell>
          <cell r="B38" t="str">
            <v>Gross Margin - TN</v>
          </cell>
          <cell r="G38">
            <v>-816315.03999999166</v>
          </cell>
          <cell r="H38">
            <v>238989.42104063183</v>
          </cell>
          <cell r="I38">
            <v>86027.989559344947</v>
          </cell>
        </row>
        <row r="39">
          <cell r="A39">
            <v>25</v>
          </cell>
          <cell r="B39" t="str">
            <v>Gross Margin - GA</v>
          </cell>
          <cell r="G39">
            <v>-32584.365954138339</v>
          </cell>
          <cell r="H39">
            <v>19907.751899935305</v>
          </cell>
          <cell r="I39">
            <v>-539940</v>
          </cell>
        </row>
        <row r="40">
          <cell r="A40">
            <v>26</v>
          </cell>
          <cell r="B40" t="str">
            <v>Gross Margin - VA</v>
          </cell>
          <cell r="H40">
            <v>115196.22670437954</v>
          </cell>
          <cell r="I40">
            <v>-115196.22670437954</v>
          </cell>
        </row>
        <row r="41">
          <cell r="A41">
            <v>27</v>
          </cell>
          <cell r="B41" t="str">
            <v>Gross Margin - UMO</v>
          </cell>
          <cell r="G41">
            <v>100000</v>
          </cell>
          <cell r="H41">
            <v>-1331111.0963683408</v>
          </cell>
          <cell r="I41">
            <v>-4204.9670316539705</v>
          </cell>
        </row>
        <row r="42">
          <cell r="A42">
            <v>28</v>
          </cell>
          <cell r="B42" t="str">
            <v>Gross Margin - IL</v>
          </cell>
          <cell r="G42">
            <v>-69318</v>
          </cell>
          <cell r="H42">
            <v>-293714.13477659877</v>
          </cell>
          <cell r="I42">
            <v>-155213.1922234036</v>
          </cell>
        </row>
        <row r="43">
          <cell r="A43">
            <v>29</v>
          </cell>
          <cell r="B43" t="str">
            <v>Gross Margin - IA</v>
          </cell>
          <cell r="G43">
            <v>-27394.636088460684</v>
          </cell>
          <cell r="H43">
            <v>16697.375754083507</v>
          </cell>
          <cell r="I43">
            <v>-69380.961554083973</v>
          </cell>
        </row>
        <row r="44">
          <cell r="A44">
            <v>30</v>
          </cell>
          <cell r="B44" t="str">
            <v>Gross Margin - TLA</v>
          </cell>
          <cell r="G44">
            <v>-29940.021592922509</v>
          </cell>
          <cell r="H44">
            <v>-133924.12840707228</v>
          </cell>
          <cell r="I44">
            <v>-407785</v>
          </cell>
        </row>
        <row r="45">
          <cell r="A45">
            <v>31</v>
          </cell>
          <cell r="B45" t="str">
            <v>Gross Margin - LGS</v>
          </cell>
          <cell r="G45">
            <v>-103292.46000000834</v>
          </cell>
          <cell r="H45">
            <v>463291.12999999523</v>
          </cell>
          <cell r="I45">
            <v>663416</v>
          </cell>
        </row>
        <row r="46">
          <cell r="A46">
            <v>32</v>
          </cell>
          <cell r="B46" t="str">
            <v>Gross Margin - MidTEX</v>
          </cell>
          <cell r="G46">
            <v>1019555.6201306581</v>
          </cell>
          <cell r="H46">
            <v>-5315616.4098344445</v>
          </cell>
          <cell r="I46">
            <v>-3300000</v>
          </cell>
          <cell r="J46">
            <v>-3009837.1423394084</v>
          </cell>
        </row>
        <row r="47">
          <cell r="A47">
            <v>33</v>
          </cell>
          <cell r="B47" t="str">
            <v>Gross Margin - WTC</v>
          </cell>
          <cell r="G47">
            <v>-413999.99999999255</v>
          </cell>
          <cell r="H47">
            <v>-1367712.0016336888</v>
          </cell>
          <cell r="I47">
            <v>-180878.5</v>
          </cell>
          <cell r="J47">
            <v>-455038.10065434128</v>
          </cell>
        </row>
        <row r="48">
          <cell r="A48">
            <v>34</v>
          </cell>
          <cell r="B48" t="str">
            <v>Gross Margin - AMA</v>
          </cell>
          <cell r="G48">
            <v>157055</v>
          </cell>
          <cell r="H48">
            <v>-543638.0211817883</v>
          </cell>
          <cell r="I48">
            <v>30460.500000003725</v>
          </cell>
          <cell r="J48">
            <v>-52955.851420152932</v>
          </cell>
        </row>
        <row r="49">
          <cell r="A49">
            <v>35</v>
          </cell>
          <cell r="B49" t="str">
            <v>Gross Margin - TRI</v>
          </cell>
          <cell r="G49">
            <v>-261936.52525048237</v>
          </cell>
          <cell r="H49">
            <v>-49004</v>
          </cell>
          <cell r="I49">
            <v>150000</v>
          </cell>
        </row>
        <row r="50">
          <cell r="A50">
            <v>36</v>
          </cell>
          <cell r="B50" t="str">
            <v>Gross Margin - LUBB</v>
          </cell>
          <cell r="G50">
            <v>495123.63429564238</v>
          </cell>
          <cell r="H50">
            <v>-1219102.6770385876</v>
          </cell>
          <cell r="I50">
            <v>519.5</v>
          </cell>
          <cell r="J50">
            <v>-81274.105363670737</v>
          </cell>
        </row>
        <row r="51">
          <cell r="A51">
            <v>37</v>
          </cell>
          <cell r="B51" t="str">
            <v>Gross Margin - CO</v>
          </cell>
          <cell r="I51">
            <v>403883.97977682948</v>
          </cell>
        </row>
        <row r="52">
          <cell r="A52">
            <v>38</v>
          </cell>
          <cell r="B52" t="str">
            <v>Gross Margin - KS</v>
          </cell>
          <cell r="I52">
            <v>-61903</v>
          </cell>
        </row>
        <row r="53">
          <cell r="A53">
            <v>39</v>
          </cell>
          <cell r="B53" t="str">
            <v>NRMLZD EQUITY % (INCL STD)</v>
          </cell>
          <cell r="G53">
            <v>0.48687633126440222</v>
          </cell>
          <cell r="H53">
            <v>0.48292147428211224</v>
          </cell>
          <cell r="I53">
            <v>0.48279767888072872</v>
          </cell>
          <cell r="J53">
            <v>0.4715926894824316</v>
          </cell>
          <cell r="K53">
            <v>0.51720534161981113</v>
          </cell>
          <cell r="L53">
            <v>0.50200924092770982</v>
          </cell>
          <cell r="M53">
            <v>0.49476305611559596</v>
          </cell>
          <cell r="N53">
            <v>0.49169380622759051</v>
          </cell>
          <cell r="O53">
            <v>0.48412554434984839</v>
          </cell>
          <cell r="P53">
            <v>0.49988942878905834</v>
          </cell>
          <cell r="Q53">
            <v>0.50624427090254509</v>
          </cell>
        </row>
        <row r="54">
          <cell r="A54">
            <v>40</v>
          </cell>
          <cell r="B54" t="str">
            <v>NRMLZD EQUITY % (EXCL STD)</v>
          </cell>
          <cell r="G54">
            <v>0.50099654326212095</v>
          </cell>
          <cell r="H54">
            <v>0.50524980891457205</v>
          </cell>
          <cell r="I54">
            <v>0.51673431268383085</v>
          </cell>
          <cell r="J54">
            <v>0.50300582412637884</v>
          </cell>
          <cell r="K54">
            <v>0.54732705551751637</v>
          </cell>
          <cell r="L54">
            <v>0.54425347338012964</v>
          </cell>
          <cell r="M54">
            <v>0.55953287801048757</v>
          </cell>
          <cell r="N54">
            <v>0.55000936083714025</v>
          </cell>
          <cell r="O54">
            <v>0.53696071127658618</v>
          </cell>
          <cell r="P54">
            <v>0.5525992446208684</v>
          </cell>
          <cell r="Q54">
            <v>0.55617948600317713</v>
          </cell>
        </row>
        <row r="55">
          <cell r="A55">
            <v>41</v>
          </cell>
        </row>
        <row r="56">
          <cell r="A56">
            <v>42</v>
          </cell>
        </row>
        <row r="57">
          <cell r="A57">
            <v>43</v>
          </cell>
        </row>
        <row r="58">
          <cell r="A58">
            <v>44</v>
          </cell>
        </row>
        <row r="59">
          <cell r="A59">
            <v>45</v>
          </cell>
        </row>
        <row r="60">
          <cell r="A60">
            <v>46</v>
          </cell>
        </row>
        <row r="61">
          <cell r="A61">
            <v>47</v>
          </cell>
        </row>
        <row r="62">
          <cell r="A62">
            <v>48</v>
          </cell>
        </row>
        <row r="63">
          <cell r="A63">
            <v>49</v>
          </cell>
        </row>
        <row r="64">
          <cell r="A64">
            <v>50</v>
          </cell>
        </row>
        <row r="65">
          <cell r="A65">
            <v>51</v>
          </cell>
        </row>
        <row r="66">
          <cell r="A66">
            <v>52</v>
          </cell>
        </row>
        <row r="67">
          <cell r="A67">
            <v>53</v>
          </cell>
        </row>
        <row r="68">
          <cell r="A68">
            <v>54</v>
          </cell>
        </row>
        <row r="69">
          <cell r="A69">
            <v>55</v>
          </cell>
        </row>
        <row r="72">
          <cell r="A72">
            <v>1</v>
          </cell>
          <cell r="B72" t="str">
            <v>TIES TO INTEREST MODEL:</v>
          </cell>
          <cell r="F72">
            <v>-139838159.49999952</v>
          </cell>
          <cell r="G72">
            <v>-4879292.8799999468</v>
          </cell>
          <cell r="H72">
            <v>0</v>
          </cell>
          <cell r="I72">
            <v>0</v>
          </cell>
          <cell r="J72">
            <v>152188979.55821207</v>
          </cell>
          <cell r="K72">
            <v>375732275.15965307</v>
          </cell>
          <cell r="L72">
            <v>423352057.07216394</v>
          </cell>
          <cell r="M72">
            <v>482825175.88357043</v>
          </cell>
          <cell r="N72">
            <v>439842820.86099195</v>
          </cell>
          <cell r="O72">
            <v>424446004.83070678</v>
          </cell>
          <cell r="P72">
            <v>446005143.30752993</v>
          </cell>
          <cell r="Q72">
            <v>439985000.09875047</v>
          </cell>
        </row>
        <row r="73">
          <cell r="A73">
            <v>2</v>
          </cell>
          <cell r="B73" t="str">
            <v>Projected Stock Price</v>
          </cell>
          <cell r="G73">
            <v>29.25</v>
          </cell>
          <cell r="H73">
            <v>32.450000000000003</v>
          </cell>
          <cell r="I73">
            <v>35.79</v>
          </cell>
          <cell r="J73">
            <v>37.932532478158521</v>
          </cell>
          <cell r="K73">
            <v>39.282047831258041</v>
          </cell>
          <cell r="L73">
            <v>41.953796596125663</v>
          </cell>
          <cell r="M73">
            <v>46.940943589307331</v>
          </cell>
          <cell r="N73">
            <v>49.304850122211214</v>
          </cell>
          <cell r="O73">
            <v>52.645660611992469</v>
          </cell>
          <cell r="P73">
            <v>57.083573707537937</v>
          </cell>
          <cell r="Q73">
            <v>61.40007435636754</v>
          </cell>
        </row>
        <row r="74">
          <cell r="A74">
            <v>3</v>
          </cell>
          <cell r="B74" t="str">
            <v>EQUITY % (INCL STD)</v>
          </cell>
          <cell r="G74">
            <v>0.48687633126440222</v>
          </cell>
          <cell r="H74">
            <v>0.48292147428211224</v>
          </cell>
          <cell r="I74">
            <v>0.48279767888072872</v>
          </cell>
          <cell r="J74">
            <v>0.4715926894824316</v>
          </cell>
          <cell r="K74">
            <v>0.51720534161981113</v>
          </cell>
          <cell r="L74">
            <v>0.50200924092770982</v>
          </cell>
          <cell r="M74">
            <v>0.49476305611559596</v>
          </cell>
          <cell r="N74">
            <v>0.49169380622759051</v>
          </cell>
          <cell r="O74">
            <v>0.48412554434984839</v>
          </cell>
          <cell r="P74">
            <v>0.49988942878905834</v>
          </cell>
          <cell r="Q74">
            <v>0.50624427090254509</v>
          </cell>
        </row>
        <row r="75">
          <cell r="A75">
            <v>4</v>
          </cell>
          <cell r="B75" t="str">
            <v>EQUITY % (EXCL STD)</v>
          </cell>
          <cell r="G75">
            <v>0.50099654326212095</v>
          </cell>
          <cell r="H75">
            <v>0.50524980891457205</v>
          </cell>
          <cell r="I75">
            <v>0.54666785921751826</v>
          </cell>
          <cell r="J75">
            <v>0.50300582412637884</v>
          </cell>
          <cell r="K75">
            <v>0.54732705551751637</v>
          </cell>
          <cell r="L75">
            <v>0.54425347338012964</v>
          </cell>
          <cell r="M75">
            <v>0.55953287801048757</v>
          </cell>
          <cell r="N75">
            <v>0.55000936083714025</v>
          </cell>
          <cell r="O75">
            <v>0.53696071127658618</v>
          </cell>
          <cell r="P75">
            <v>0.5525992446208684</v>
          </cell>
          <cell r="Q75">
            <v>0.55617948600317713</v>
          </cell>
        </row>
        <row r="76">
          <cell r="A76">
            <v>5</v>
          </cell>
          <cell r="B76" t="str">
            <v>Eq Adj to Maintain Eq %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6</v>
          </cell>
          <cell r="B77" t="str">
            <v>LTD Adj to Maintain Eq %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7</v>
          </cell>
          <cell r="B78" t="str">
            <v>margin tax - midtx rrm</v>
          </cell>
          <cell r="C78">
            <v>3729793.8132276707</v>
          </cell>
          <cell r="D78">
            <v>3831620.1041331566</v>
          </cell>
          <cell r="E78">
            <v>4023548.5051513528</v>
          </cell>
          <cell r="F78">
            <v>4184063.4800041104</v>
          </cell>
          <cell r="G78">
            <v>4249090.8777771136</v>
          </cell>
          <cell r="H78">
            <v>4386039.5706630945</v>
          </cell>
          <cell r="I78">
            <v>4687906.1949380636</v>
          </cell>
          <cell r="J78">
            <v>5066973.7103150152</v>
          </cell>
          <cell r="K78">
            <v>5616666.9007901344</v>
          </cell>
          <cell r="L78">
            <v>6051240.4806134952</v>
          </cell>
          <cell r="M78">
            <v>6547237.6320837131</v>
          </cell>
          <cell r="N78">
            <v>6977337.9490810018</v>
          </cell>
          <cell r="O78">
            <v>7435225.285754011</v>
          </cell>
          <cell r="P78">
            <v>7937693.1437226161</v>
          </cell>
          <cell r="Q78">
            <v>8697838.1275510676</v>
          </cell>
        </row>
        <row r="79">
          <cell r="A79">
            <v>8</v>
          </cell>
          <cell r="B79" t="str">
            <v>margin tax - dallas</v>
          </cell>
          <cell r="C79">
            <v>3682269.8867010749</v>
          </cell>
          <cell r="D79">
            <v>3984433.5211981731</v>
          </cell>
          <cell r="E79">
            <v>4050592.6036072918</v>
          </cell>
          <cell r="F79">
            <v>4161333.4847901347</v>
          </cell>
          <cell r="G79">
            <v>4142198.1122555756</v>
          </cell>
          <cell r="H79">
            <v>4269410.2404137766</v>
          </cell>
          <cell r="I79">
            <v>4524629.9887825334</v>
          </cell>
          <cell r="J79">
            <v>4922334.5571666388</v>
          </cell>
          <cell r="K79">
            <v>5502996.0102808392</v>
          </cell>
          <cell r="L79">
            <v>5908650.3435995281</v>
          </cell>
          <cell r="M79">
            <v>6419847.4332092786</v>
          </cell>
          <cell r="N79">
            <v>6843074.4606727371</v>
          </cell>
          <cell r="O79">
            <v>7286178.9128530538</v>
          </cell>
          <cell r="P79">
            <v>7780165.1640622094</v>
          </cell>
          <cell r="Q79">
            <v>8392259.177860653</v>
          </cell>
        </row>
        <row r="80">
          <cell r="A80">
            <v>9</v>
          </cell>
          <cell r="B80" t="str">
            <v>margin tax - amarillo</v>
          </cell>
          <cell r="C80">
            <v>175684.97931457541</v>
          </cell>
          <cell r="D80">
            <v>192172.35343304239</v>
          </cell>
          <cell r="E80">
            <v>157920.53142988303</v>
          </cell>
          <cell r="F80">
            <v>173516.35644172531</v>
          </cell>
          <cell r="G80">
            <v>183069.81816773483</v>
          </cell>
          <cell r="H80">
            <v>178603.70858903631</v>
          </cell>
          <cell r="I80">
            <v>193658.4290585331</v>
          </cell>
          <cell r="J80">
            <v>205265.61751129702</v>
          </cell>
          <cell r="K80">
            <v>216924.71089076664</v>
          </cell>
          <cell r="L80">
            <v>225663.72871570752</v>
          </cell>
          <cell r="M80">
            <v>235729.79087640386</v>
          </cell>
          <cell r="N80">
            <v>243109.63826452487</v>
          </cell>
          <cell r="O80">
            <v>251668.83992972955</v>
          </cell>
          <cell r="P80">
            <v>261699.55752651702</v>
          </cell>
          <cell r="Q80">
            <v>276304.8453234738</v>
          </cell>
        </row>
        <row r="81">
          <cell r="A81">
            <v>10</v>
          </cell>
          <cell r="B81" t="str">
            <v>margin tax - lubbock</v>
          </cell>
          <cell r="C81">
            <v>183082.76639397204</v>
          </cell>
          <cell r="D81">
            <v>156525.69591590582</v>
          </cell>
          <cell r="E81">
            <v>170532.14413827859</v>
          </cell>
          <cell r="F81">
            <v>172726.17271452825</v>
          </cell>
          <cell r="G81">
            <v>188634.79273559805</v>
          </cell>
          <cell r="H81">
            <v>177764.07812304105</v>
          </cell>
          <cell r="I81">
            <v>196228.1165057575</v>
          </cell>
          <cell r="J81">
            <v>211876.11460580383</v>
          </cell>
          <cell r="K81">
            <v>231243.97657636809</v>
          </cell>
          <cell r="L81">
            <v>246139.3372369468</v>
          </cell>
          <cell r="M81">
            <v>262437.53827047563</v>
          </cell>
          <cell r="N81">
            <v>276131.86636805814</v>
          </cell>
          <cell r="O81">
            <v>291509.56179655058</v>
          </cell>
          <cell r="P81">
            <v>308884.26770681073</v>
          </cell>
          <cell r="Q81">
            <v>334669.50941191812</v>
          </cell>
        </row>
        <row r="82">
          <cell r="A82">
            <v>11</v>
          </cell>
          <cell r="B82" t="str">
            <v>margin tax - wt cities</v>
          </cell>
          <cell r="C82">
            <v>366147.28539253812</v>
          </cell>
          <cell r="D82">
            <v>387130.02576609282</v>
          </cell>
          <cell r="E82">
            <v>421391.53889571235</v>
          </cell>
          <cell r="F82">
            <v>440286.18748134747</v>
          </cell>
          <cell r="G82">
            <v>491901.91148208285</v>
          </cell>
          <cell r="H82">
            <v>492816.95232632203</v>
          </cell>
          <cell r="I82">
            <v>544717.3091594656</v>
          </cell>
          <cell r="J82">
            <v>560523.47053006629</v>
          </cell>
          <cell r="K82">
            <v>606291.40710567695</v>
          </cell>
          <cell r="L82">
            <v>641860.70945845451</v>
          </cell>
          <cell r="M82">
            <v>679044.43462381826</v>
          </cell>
          <cell r="N82">
            <v>708800.0651411782</v>
          </cell>
          <cell r="O82">
            <v>741312.4991572632</v>
          </cell>
          <cell r="P82">
            <v>778956.16263637517</v>
          </cell>
          <cell r="Q82">
            <v>830218.36030380265</v>
          </cell>
        </row>
        <row r="83">
          <cell r="A83">
            <v>11.5</v>
          </cell>
          <cell r="B83" t="str">
            <v>margin tax - wt systemwide</v>
          </cell>
          <cell r="H83">
            <v>880818.51085606974</v>
          </cell>
          <cell r="I83">
            <v>871305.27062966197</v>
          </cell>
          <cell r="J83">
            <v>922288.78693231929</v>
          </cell>
          <cell r="K83">
            <v>993405.92486482742</v>
          </cell>
          <cell r="L83">
            <v>1048206.7050506257</v>
          </cell>
          <cell r="M83">
            <v>1112724.1486904011</v>
          </cell>
          <cell r="N83">
            <v>1167195.8781417606</v>
          </cell>
          <cell r="O83">
            <v>1226805.2133798772</v>
          </cell>
          <cell r="P83">
            <v>1294666.4875766211</v>
          </cell>
          <cell r="Q83">
            <v>1387101.5788843872</v>
          </cell>
        </row>
        <row r="84">
          <cell r="A84">
            <v>12</v>
          </cell>
          <cell r="B84" t="str">
            <v>GR Tax 1 - amarillo</v>
          </cell>
          <cell r="C84">
            <v>1112193.7099298809</v>
          </cell>
          <cell r="D84">
            <v>1172344.3807942381</v>
          </cell>
          <cell r="E84">
            <v>1141883.3766520438</v>
          </cell>
          <cell r="F84">
            <v>1184123.6930450636</v>
          </cell>
          <cell r="G84">
            <v>1138264.7656846</v>
          </cell>
          <cell r="H84">
            <v>1201056.0388182101</v>
          </cell>
          <cell r="I84">
            <v>1240772.5308760863</v>
          </cell>
          <cell r="J84">
            <v>1487596.8932724413</v>
          </cell>
          <cell r="K84">
            <v>1570197.3369628354</v>
          </cell>
          <cell r="L84">
            <v>1662013.9636420642</v>
          </cell>
          <cell r="M84">
            <v>1788124.2761620616</v>
          </cell>
          <cell r="N84">
            <v>1891267.3585656246</v>
          </cell>
          <cell r="O84">
            <v>2007549.1938037423</v>
          </cell>
          <cell r="P84">
            <v>2109207.6808521454</v>
          </cell>
          <cell r="Q84">
            <v>2218866.1859743171</v>
          </cell>
        </row>
        <row r="85">
          <cell r="A85">
            <v>13</v>
          </cell>
          <cell r="B85" t="str">
            <v>GR Tax 1 - lubbock</v>
          </cell>
          <cell r="C85">
            <v>1294267.1756055362</v>
          </cell>
          <cell r="D85">
            <v>1303745.566674602</v>
          </cell>
          <cell r="E85">
            <v>1164602.713820308</v>
          </cell>
          <cell r="F85">
            <v>1185215.909826135</v>
          </cell>
          <cell r="G85">
            <v>1152502.4886870999</v>
          </cell>
          <cell r="H85">
            <v>1096637.6485233807</v>
          </cell>
          <cell r="I85">
            <v>1172361.818635474</v>
          </cell>
          <cell r="J85">
            <v>1368670.3803510861</v>
          </cell>
          <cell r="K85">
            <v>1448888.470516206</v>
          </cell>
          <cell r="L85">
            <v>1536950.7016735938</v>
          </cell>
          <cell r="M85">
            <v>1658963.2086122916</v>
          </cell>
          <cell r="N85">
            <v>1758236.2669796171</v>
          </cell>
          <cell r="O85">
            <v>1870509.7156262188</v>
          </cell>
          <cell r="P85">
            <v>1968302.9621604497</v>
          </cell>
          <cell r="Q85">
            <v>2074037.778441902</v>
          </cell>
        </row>
        <row r="86">
          <cell r="A86">
            <v>14</v>
          </cell>
          <cell r="B86" t="str">
            <v>GR Tax 1 - wt cities</v>
          </cell>
          <cell r="C86">
            <v>1835310.0120938602</v>
          </cell>
          <cell r="D86">
            <v>1848419.7326419076</v>
          </cell>
          <cell r="E86">
            <v>1792522.4087991959</v>
          </cell>
          <cell r="F86">
            <v>2034175.8797149563</v>
          </cell>
          <cell r="G86">
            <v>2046993.2197082005</v>
          </cell>
          <cell r="H86">
            <v>2053091.2396837997</v>
          </cell>
          <cell r="I86">
            <v>2142418.1826974587</v>
          </cell>
          <cell r="J86">
            <v>2065613.9760107787</v>
          </cell>
          <cell r="K86">
            <v>2204946.2664883048</v>
          </cell>
          <cell r="L86">
            <v>2357638.0438389434</v>
          </cell>
          <cell r="M86">
            <v>2571822.6192077426</v>
          </cell>
          <cell r="N86">
            <v>2744814.0888135871</v>
          </cell>
          <cell r="O86">
            <v>2941334.0734225358</v>
          </cell>
          <cell r="P86">
            <v>3111617.6424128092</v>
          </cell>
          <cell r="Q86">
            <v>3296344.7079673433</v>
          </cell>
        </row>
        <row r="87">
          <cell r="A87">
            <v>15</v>
          </cell>
          <cell r="B87" t="str">
            <v>GR Tax 1 - nr-lvs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16</v>
          </cell>
          <cell r="B88" t="str">
            <v>GR Tax 1 - reg-lvs</v>
          </cell>
          <cell r="C88">
            <v>30315.510363991816</v>
          </cell>
          <cell r="D88">
            <v>42237.032161994714</v>
          </cell>
          <cell r="E88">
            <v>70314.897734986152</v>
          </cell>
          <cell r="F88">
            <v>106715.31606936085</v>
          </cell>
          <cell r="G88">
            <v>55598.081641513556</v>
          </cell>
          <cell r="H88">
            <v>98528.518480909232</v>
          </cell>
          <cell r="I88">
            <v>120849.93237117527</v>
          </cell>
          <cell r="J88">
            <v>92095.953749424181</v>
          </cell>
          <cell r="K88">
            <v>94833.665072652264</v>
          </cell>
          <cell r="L88">
            <v>94833.665072652264</v>
          </cell>
          <cell r="M88">
            <v>94833.665072652264</v>
          </cell>
          <cell r="N88">
            <v>94833.665072652264</v>
          </cell>
          <cell r="O88">
            <v>94833.665072652264</v>
          </cell>
          <cell r="P88">
            <v>94833.665072652264</v>
          </cell>
          <cell r="Q88">
            <v>94833.665072652264</v>
          </cell>
        </row>
        <row r="89">
          <cell r="A89">
            <v>16.5</v>
          </cell>
          <cell r="B89" t="str">
            <v>GR Tax 1 - wtx systemwide</v>
          </cell>
          <cell r="I89">
            <v>4906562.4442732222</v>
          </cell>
          <cell r="J89">
            <v>5268784.748252566</v>
          </cell>
          <cell r="K89">
            <v>5588555.7757008309</v>
          </cell>
          <cell r="L89">
            <v>5937611.7225957047</v>
          </cell>
          <cell r="M89">
            <v>6423519.3343718732</v>
          </cell>
          <cell r="N89">
            <v>6817759.9807052985</v>
          </cell>
          <cell r="O89">
            <v>7264387.4910555286</v>
          </cell>
          <cell r="P89">
            <v>7652637.8934408966</v>
          </cell>
          <cell r="Q89">
            <v>8072954.470736091</v>
          </cell>
        </row>
        <row r="90">
          <cell r="A90">
            <v>16.600000000000001</v>
          </cell>
          <cell r="B90" t="str">
            <v>GR Tax 1.5 - amarillo</v>
          </cell>
          <cell r="H90">
            <v>1201056.0388182101</v>
          </cell>
          <cell r="I90">
            <v>1240772.5308760863</v>
          </cell>
          <cell r="J90">
            <v>1382826.1989659648</v>
          </cell>
          <cell r="K90">
            <v>1570197.3369628354</v>
          </cell>
          <cell r="L90">
            <v>1662013.9636420642</v>
          </cell>
          <cell r="M90">
            <v>1788124.2761620616</v>
          </cell>
          <cell r="N90">
            <v>1891267.3585656246</v>
          </cell>
          <cell r="O90">
            <v>2007549.1938037423</v>
          </cell>
          <cell r="P90">
            <v>2109207.6808521454</v>
          </cell>
          <cell r="Q90">
            <v>2218866.1859743171</v>
          </cell>
        </row>
        <row r="91">
          <cell r="A91">
            <v>16.7</v>
          </cell>
          <cell r="B91" t="str">
            <v>GR Tax 1.5 - lubbock</v>
          </cell>
          <cell r="H91">
            <v>1096637.6485233807</v>
          </cell>
          <cell r="I91">
            <v>1172361.818635474</v>
          </cell>
          <cell r="J91">
            <v>1265945.3113594919</v>
          </cell>
          <cell r="K91">
            <v>1448888.470516206</v>
          </cell>
          <cell r="L91">
            <v>1536950.7016735938</v>
          </cell>
          <cell r="M91">
            <v>1658963.2086122916</v>
          </cell>
          <cell r="N91">
            <v>1758236.2669796171</v>
          </cell>
          <cell r="O91">
            <v>1870509.7156262188</v>
          </cell>
          <cell r="P91">
            <v>1968302.9621604497</v>
          </cell>
          <cell r="Q91">
            <v>2074037.778441902</v>
          </cell>
        </row>
        <row r="92">
          <cell r="A92">
            <v>16.8</v>
          </cell>
          <cell r="B92" t="str">
            <v>GR Tax 1.5 - wt cities</v>
          </cell>
          <cell r="H92">
            <v>2053091.2396837997</v>
          </cell>
          <cell r="I92">
            <v>2142418.1826974587</v>
          </cell>
          <cell r="J92">
            <v>1965121.0465524583</v>
          </cell>
          <cell r="K92">
            <v>2204946.2664883048</v>
          </cell>
          <cell r="L92">
            <v>2357638.0438389434</v>
          </cell>
          <cell r="M92">
            <v>2571822.6192077426</v>
          </cell>
          <cell r="N92">
            <v>2744814.0888135871</v>
          </cell>
          <cell r="O92">
            <v>2941334.0734225358</v>
          </cell>
          <cell r="P92">
            <v>3111617.6424128092</v>
          </cell>
          <cell r="Q92">
            <v>3296344.7079673433</v>
          </cell>
        </row>
        <row r="93">
          <cell r="A93">
            <v>16.899999999999999</v>
          </cell>
          <cell r="B93" t="str">
            <v>GR Tax 1.5 - reg-lvs</v>
          </cell>
          <cell r="H93">
            <v>98443.515426409227</v>
          </cell>
          <cell r="I93">
            <v>120849.93237117527</v>
          </cell>
          <cell r="J93">
            <v>92095.953749424181</v>
          </cell>
          <cell r="K93">
            <v>101830.66507265226</v>
          </cell>
          <cell r="L93">
            <v>101830.66507265226</v>
          </cell>
          <cell r="M93">
            <v>101830.66507265226</v>
          </cell>
          <cell r="N93">
            <v>101830.66507265226</v>
          </cell>
          <cell r="O93">
            <v>101830.66507265226</v>
          </cell>
          <cell r="P93">
            <v>101830.66507265226</v>
          </cell>
          <cell r="Q93">
            <v>101830.66507265226</v>
          </cell>
        </row>
        <row r="94">
          <cell r="A94">
            <v>17</v>
          </cell>
          <cell r="B94" t="str">
            <v>GR Tax 2 - amarillo</v>
          </cell>
          <cell r="C94">
            <v>1392218.3055268615</v>
          </cell>
          <cell r="D94">
            <v>1522073.340035246</v>
          </cell>
          <cell r="E94">
            <v>1196238.3789682949</v>
          </cell>
          <cell r="F94">
            <v>1313572.2150895605</v>
          </cell>
          <cell r="G94">
            <v>1384519.3479588465</v>
          </cell>
          <cell r="H94">
            <v>1350918.9600980745</v>
          </cell>
          <cell r="I94">
            <v>1464181.8431503086</v>
          </cell>
          <cell r="J94">
            <v>1551507.5182403477</v>
          </cell>
          <cell r="K94">
            <v>1639223.6955423155</v>
          </cell>
          <cell r="L94">
            <v>1704970.9378045124</v>
          </cell>
          <cell r="M94">
            <v>1780702.0829701442</v>
          </cell>
          <cell r="N94">
            <v>1836223.7243953485</v>
          </cell>
          <cell r="O94">
            <v>1900618.1353836362</v>
          </cell>
          <cell r="P94">
            <v>1976083.3687897839</v>
          </cell>
          <cell r="Q94">
            <v>2085964.9841304687</v>
          </cell>
        </row>
        <row r="95">
          <cell r="A95">
            <v>18</v>
          </cell>
          <cell r="B95" t="str">
            <v>GR Tax 2 - lubbock</v>
          </cell>
          <cell r="C95">
            <v>1511448.6452937785</v>
          </cell>
          <cell r="D95">
            <v>1295500.1483268042</v>
          </cell>
          <cell r="E95">
            <v>1303998.6260953785</v>
          </cell>
          <cell r="F95">
            <v>1320505.2096980782</v>
          </cell>
          <cell r="G95">
            <v>1428948.9008654342</v>
          </cell>
          <cell r="H95">
            <v>1342194.9776462247</v>
          </cell>
          <cell r="I95">
            <v>1488450.8829170943</v>
          </cell>
          <cell r="J95">
            <v>1596489.659307654</v>
          </cell>
          <cell r="K95">
            <v>1742251.2501025959</v>
          </cell>
          <cell r="L95">
            <v>1854365.3486398803</v>
          </cell>
          <cell r="M95">
            <v>1977034.5978926723</v>
          </cell>
          <cell r="N95">
            <v>2080114.8580292023</v>
          </cell>
          <cell r="O95">
            <v>2195860.8296235316</v>
          </cell>
          <cell r="P95">
            <v>2326632.2005726113</v>
          </cell>
          <cell r="Q95">
            <v>2520680.5933101587</v>
          </cell>
        </row>
        <row r="96">
          <cell r="A96">
            <v>19</v>
          </cell>
          <cell r="B96" t="str">
            <v>GR Tax 2 - wt cities</v>
          </cell>
          <cell r="C96">
            <v>2040284.8296379768</v>
          </cell>
          <cell r="D96">
            <v>2043334.9656438329</v>
          </cell>
          <cell r="E96">
            <v>2223544.8338676877</v>
          </cell>
          <cell r="F96">
            <v>2322927.5470266603</v>
          </cell>
          <cell r="G96">
            <v>2593819.0485745375</v>
          </cell>
          <cell r="H96">
            <v>2588447.4397549881</v>
          </cell>
          <cell r="I96">
            <v>2880198.8685338087</v>
          </cell>
          <cell r="J96">
            <v>2952010.6282095392</v>
          </cell>
          <cell r="K96">
            <v>3192817.3780657644</v>
          </cell>
          <cell r="L96">
            <v>3379906.0003796183</v>
          </cell>
          <cell r="M96">
            <v>3575486.2185320156</v>
          </cell>
          <cell r="N96">
            <v>3731995.8926425679</v>
          </cell>
          <cell r="O96">
            <v>3903005.895251303</v>
          </cell>
          <cell r="P96">
            <v>4101005.3125382531</v>
          </cell>
          <cell r="Q96">
            <v>4370635.9576169671</v>
          </cell>
        </row>
        <row r="97">
          <cell r="A97">
            <v>20</v>
          </cell>
          <cell r="B97" t="str">
            <v>GR Tax 2 - fritch</v>
          </cell>
          <cell r="C97">
            <v>24372.403606438264</v>
          </cell>
          <cell r="D97">
            <v>17189.339862335069</v>
          </cell>
          <cell r="E97">
            <v>94475.596587392545</v>
          </cell>
          <cell r="F97">
            <v>11431.72208622721</v>
          </cell>
          <cell r="G97">
            <v>10021.44300730515</v>
          </cell>
          <cell r="H97">
            <v>10078.954631761208</v>
          </cell>
          <cell r="I97">
            <v>12508.761001048526</v>
          </cell>
          <cell r="J97">
            <v>13358.709427861757</v>
          </cell>
          <cell r="K97">
            <v>11115.525589018533</v>
          </cell>
          <cell r="L97">
            <v>11298.744760858915</v>
          </cell>
          <cell r="M97">
            <v>11580.249910350281</v>
          </cell>
          <cell r="N97">
            <v>11834.015132998733</v>
          </cell>
          <cell r="O97">
            <v>12117.826294022725</v>
          </cell>
          <cell r="P97">
            <v>12360.514416716085</v>
          </cell>
          <cell r="Q97">
            <v>12712.098075171256</v>
          </cell>
        </row>
        <row r="98">
          <cell r="A98">
            <v>21</v>
          </cell>
          <cell r="B98" t="str">
            <v>GR Tax 2 - reg lvs</v>
          </cell>
          <cell r="C98">
            <v>55613.608265709088</v>
          </cell>
          <cell r="D98">
            <v>53545.098469495519</v>
          </cell>
          <cell r="E98">
            <v>10052.164860369516</v>
          </cell>
          <cell r="F98">
            <v>22391.340742342334</v>
          </cell>
          <cell r="G98">
            <v>35626.28853131074</v>
          </cell>
          <cell r="H98">
            <v>12658.296917485093</v>
          </cell>
          <cell r="I98">
            <v>5303.5576697565375</v>
          </cell>
          <cell r="J98">
            <v>8874.750626071549</v>
          </cell>
          <cell r="K98">
            <v>9097.0852368770447</v>
          </cell>
          <cell r="L98">
            <v>9386.0241884518873</v>
          </cell>
          <cell r="M98">
            <v>9706.6419050555724</v>
          </cell>
          <cell r="N98">
            <v>10051.313087730839</v>
          </cell>
          <cell r="O98">
            <v>10402.527829149756</v>
          </cell>
          <cell r="P98">
            <v>10788.237963863123</v>
          </cell>
          <cell r="Q98">
            <v>11154.842380134896</v>
          </cell>
        </row>
        <row r="99">
          <cell r="A99">
            <v>21.5</v>
          </cell>
          <cell r="B99" t="str">
            <v>GR Tax 2 - wtx systemwide</v>
          </cell>
          <cell r="E99">
            <v>0</v>
          </cell>
          <cell r="F99">
            <v>0</v>
          </cell>
          <cell r="G99">
            <v>0</v>
          </cell>
          <cell r="H99">
            <v>5478052.4438813366</v>
          </cell>
          <cell r="I99">
            <v>5791298.3704786813</v>
          </cell>
          <cell r="J99">
            <v>6109439.6046285629</v>
          </cell>
          <cell r="K99">
            <v>6580004.6390956575</v>
          </cell>
          <cell r="L99">
            <v>6942465.1695458349</v>
          </cell>
          <cell r="M99">
            <v>7369193.1607473688</v>
          </cell>
          <cell r="N99">
            <v>7729477.3005814794</v>
          </cell>
          <cell r="O99">
            <v>8123742.3310598126</v>
          </cell>
          <cell r="P99">
            <v>8572586.916100068</v>
          </cell>
          <cell r="Q99">
            <v>9183966.391246777</v>
          </cell>
        </row>
        <row r="100">
          <cell r="A100">
            <v>22</v>
          </cell>
          <cell r="B100" t="str">
            <v>Book Income Taxes for Deferred Tax Calc - CONS</v>
          </cell>
          <cell r="H100">
            <v>119191134.58</v>
          </cell>
          <cell r="I100">
            <v>111811516.99000004</v>
          </cell>
          <cell r="J100">
            <v>148965032.97490036</v>
          </cell>
          <cell r="K100">
            <v>157882157.32817376</v>
          </cell>
          <cell r="L100">
            <v>179890644.40713567</v>
          </cell>
          <cell r="M100">
            <v>201480064.76694188</v>
          </cell>
          <cell r="N100">
            <v>214469025.52133822</v>
          </cell>
          <cell r="O100">
            <v>228733366.02090001</v>
          </cell>
          <cell r="P100">
            <v>247262812.23245928</v>
          </cell>
          <cell r="Q100">
            <v>266433042.00264832</v>
          </cell>
        </row>
        <row r="101">
          <cell r="A101">
            <v>22.1</v>
          </cell>
          <cell r="B101" t="str">
            <v>Book Income Taxes for Deferred Tax Calc - NONREG</v>
          </cell>
          <cell r="H101">
            <v>-209243.79999999236</v>
          </cell>
          <cell r="I101">
            <v>5612689.0900000017</v>
          </cell>
          <cell r="J101">
            <v>10917386.688745718</v>
          </cell>
          <cell r="K101">
            <v>9182972.767212633</v>
          </cell>
          <cell r="L101">
            <v>9529704.9059587698</v>
          </cell>
          <cell r="M101">
            <v>9882230.8417906947</v>
          </cell>
          <cell r="N101">
            <v>9796794.4698440582</v>
          </cell>
          <cell r="O101">
            <v>9713086.0424054079</v>
          </cell>
          <cell r="P101">
            <v>9605507.8685258422</v>
          </cell>
          <cell r="Q101">
            <v>9445677.3488524165</v>
          </cell>
        </row>
        <row r="102">
          <cell r="A102">
            <v>23</v>
          </cell>
          <cell r="B102" t="str">
            <v>Gross Margin - KY</v>
          </cell>
          <cell r="G102">
            <v>-435768</v>
          </cell>
          <cell r="H102">
            <v>473851.5643081516</v>
          </cell>
          <cell r="I102">
            <v>-1090.551399461925</v>
          </cell>
        </row>
        <row r="103">
          <cell r="A103">
            <v>24</v>
          </cell>
          <cell r="B103" t="str">
            <v>Gross Margin - TN</v>
          </cell>
          <cell r="G103">
            <v>-816315.03999999166</v>
          </cell>
          <cell r="H103">
            <v>238989.42104063183</v>
          </cell>
          <cell r="I103">
            <v>86027.989559344947</v>
          </cell>
        </row>
        <row r="104">
          <cell r="A104">
            <v>25</v>
          </cell>
          <cell r="B104" t="str">
            <v>Gross Margin - GA</v>
          </cell>
          <cell r="G104">
            <v>-32584.365954138339</v>
          </cell>
          <cell r="H104">
            <v>19907.751899935305</v>
          </cell>
          <cell r="I104">
            <v>-539940</v>
          </cell>
        </row>
        <row r="105">
          <cell r="A105">
            <v>26</v>
          </cell>
          <cell r="B105" t="str">
            <v>Gross Margin - VA</v>
          </cell>
          <cell r="H105">
            <v>115196.22670437954</v>
          </cell>
          <cell r="I105">
            <v>-115196.22670437954</v>
          </cell>
        </row>
        <row r="106">
          <cell r="A106">
            <v>27</v>
          </cell>
          <cell r="B106" t="str">
            <v>Gross Margin - UMO</v>
          </cell>
          <cell r="G106">
            <v>100000</v>
          </cell>
          <cell r="H106">
            <v>-1331111.0963683408</v>
          </cell>
          <cell r="I106">
            <v>-4204.9670316539705</v>
          </cell>
        </row>
        <row r="107">
          <cell r="A107">
            <v>28</v>
          </cell>
          <cell r="B107" t="str">
            <v>Gross Margin - IL</v>
          </cell>
          <cell r="G107">
            <v>-69318</v>
          </cell>
          <cell r="H107">
            <v>-293714.13477659877</v>
          </cell>
          <cell r="I107">
            <v>-155213.1922234036</v>
          </cell>
        </row>
        <row r="108">
          <cell r="A108">
            <v>29</v>
          </cell>
          <cell r="B108" t="str">
            <v>Gross Margin - IA</v>
          </cell>
          <cell r="G108">
            <v>-27394.636088460684</v>
          </cell>
          <cell r="H108">
            <v>16697.375754083507</v>
          </cell>
          <cell r="I108">
            <v>-69380.961554083973</v>
          </cell>
        </row>
        <row r="109">
          <cell r="A109">
            <v>30</v>
          </cell>
          <cell r="B109" t="str">
            <v>Gross Margin - TLA</v>
          </cell>
          <cell r="G109">
            <v>-29940.021592922509</v>
          </cell>
          <cell r="H109">
            <v>-133924.12840707228</v>
          </cell>
          <cell r="I109">
            <v>-407785</v>
          </cell>
        </row>
        <row r="110">
          <cell r="A110">
            <v>31</v>
          </cell>
          <cell r="B110" t="str">
            <v>Gross Margin - LGS</v>
          </cell>
          <cell r="G110">
            <v>-103292.46000000834</v>
          </cell>
          <cell r="H110">
            <v>463291.12999999523</v>
          </cell>
          <cell r="I110">
            <v>663416</v>
          </cell>
        </row>
        <row r="111">
          <cell r="A111">
            <v>32</v>
          </cell>
          <cell r="B111" t="str">
            <v>Gross Margin - MidTEX</v>
          </cell>
          <cell r="G111">
            <v>1019555.6201306581</v>
          </cell>
          <cell r="H111">
            <v>-5315616.4098344445</v>
          </cell>
          <cell r="I111">
            <v>-3300000</v>
          </cell>
          <cell r="J111">
            <v>-3009837.1423394084</v>
          </cell>
        </row>
        <row r="112">
          <cell r="A112">
            <v>33</v>
          </cell>
          <cell r="B112" t="str">
            <v>Gross Margin - WTC</v>
          </cell>
          <cell r="G112">
            <v>-413999.99999999255</v>
          </cell>
          <cell r="H112">
            <v>-1367712.0016336888</v>
          </cell>
          <cell r="I112">
            <v>-180878.5</v>
          </cell>
          <cell r="J112">
            <v>-455038.10065434128</v>
          </cell>
        </row>
        <row r="113">
          <cell r="A113">
            <v>34</v>
          </cell>
          <cell r="B113" t="str">
            <v>Gross Margin - AMA</v>
          </cell>
          <cell r="G113">
            <v>157055</v>
          </cell>
          <cell r="H113">
            <v>-543638.0211817883</v>
          </cell>
          <cell r="I113">
            <v>30460.500000003725</v>
          </cell>
          <cell r="J113">
            <v>-52955.851420152932</v>
          </cell>
        </row>
        <row r="114">
          <cell r="A114">
            <v>35</v>
          </cell>
          <cell r="B114" t="str">
            <v>Gross Margin - TRI</v>
          </cell>
          <cell r="G114">
            <v>-261936.52525048237</v>
          </cell>
          <cell r="H114">
            <v>-49004</v>
          </cell>
          <cell r="I114">
            <v>150000</v>
          </cell>
        </row>
        <row r="115">
          <cell r="A115">
            <v>36</v>
          </cell>
          <cell r="B115" t="str">
            <v>Gross Margin - LUBB</v>
          </cell>
          <cell r="G115">
            <v>495123.63429564238</v>
          </cell>
          <cell r="H115">
            <v>-1219102.6770385876</v>
          </cell>
          <cell r="I115">
            <v>519.5</v>
          </cell>
          <cell r="J115">
            <v>-81274.105363670737</v>
          </cell>
        </row>
        <row r="116">
          <cell r="A116">
            <v>37</v>
          </cell>
          <cell r="B116" t="str">
            <v>Gross Margin - CO</v>
          </cell>
          <cell r="I116">
            <v>403883.97977682948</v>
          </cell>
        </row>
        <row r="117">
          <cell r="A117">
            <v>38</v>
          </cell>
          <cell r="B117" t="str">
            <v>Gross Margin - KS</v>
          </cell>
          <cell r="I117">
            <v>-61903</v>
          </cell>
        </row>
        <row r="118">
          <cell r="A118">
            <v>39</v>
          </cell>
          <cell r="B118" t="str">
            <v>NRMLZD EQUITY % (INCL STD)</v>
          </cell>
          <cell r="G118">
            <v>0.48687633126440222</v>
          </cell>
          <cell r="H118">
            <v>0.48292147428211224</v>
          </cell>
          <cell r="I118">
            <v>0.48279767888072872</v>
          </cell>
          <cell r="J118">
            <v>0.4715926894824316</v>
          </cell>
          <cell r="K118">
            <v>0.51720534161981113</v>
          </cell>
          <cell r="L118">
            <v>0.50200924092770982</v>
          </cell>
          <cell r="M118">
            <v>0.49476305611559596</v>
          </cell>
          <cell r="N118">
            <v>0.49169380622759051</v>
          </cell>
          <cell r="O118">
            <v>0.48412554434984839</v>
          </cell>
          <cell r="P118">
            <v>0.49988942878905834</v>
          </cell>
          <cell r="Q118">
            <v>0.50624427090254509</v>
          </cell>
        </row>
        <row r="119">
          <cell r="A119">
            <v>40</v>
          </cell>
          <cell r="B119" t="str">
            <v>NRMLZD EQUITY % (EXCL STD)</v>
          </cell>
          <cell r="G119">
            <v>0.50099654326212095</v>
          </cell>
          <cell r="H119">
            <v>0.50524980891457205</v>
          </cell>
          <cell r="I119">
            <v>0.51673431268383085</v>
          </cell>
          <cell r="J119">
            <v>0.50300582412637884</v>
          </cell>
          <cell r="K119">
            <v>0.54732705551751637</v>
          </cell>
          <cell r="L119">
            <v>0.54425347338012964</v>
          </cell>
          <cell r="M119">
            <v>0.55953287801048757</v>
          </cell>
          <cell r="N119">
            <v>0.55000936083714025</v>
          </cell>
          <cell r="O119">
            <v>0.53696071127658618</v>
          </cell>
          <cell r="P119">
            <v>0.5525992446208684</v>
          </cell>
          <cell r="Q119">
            <v>0.55617948600317713</v>
          </cell>
        </row>
        <row r="120">
          <cell r="A120">
            <v>41</v>
          </cell>
        </row>
        <row r="121">
          <cell r="A121">
            <v>42</v>
          </cell>
        </row>
        <row r="122">
          <cell r="A122">
            <v>43</v>
          </cell>
        </row>
        <row r="123">
          <cell r="A123">
            <v>44</v>
          </cell>
        </row>
        <row r="124">
          <cell r="A124">
            <v>45</v>
          </cell>
        </row>
        <row r="125">
          <cell r="A125">
            <v>46</v>
          </cell>
        </row>
        <row r="126">
          <cell r="A126">
            <v>47</v>
          </cell>
        </row>
        <row r="127">
          <cell r="A127">
            <v>48</v>
          </cell>
        </row>
        <row r="128">
          <cell r="A128">
            <v>49</v>
          </cell>
        </row>
        <row r="129">
          <cell r="A129">
            <v>50</v>
          </cell>
        </row>
        <row r="130">
          <cell r="A130">
            <v>51</v>
          </cell>
        </row>
        <row r="131">
          <cell r="A131">
            <v>52</v>
          </cell>
        </row>
        <row r="132">
          <cell r="A132">
            <v>53</v>
          </cell>
        </row>
        <row r="133">
          <cell r="A133">
            <v>54</v>
          </cell>
        </row>
        <row r="134">
          <cell r="A134">
            <v>55</v>
          </cell>
        </row>
      </sheetData>
      <sheetData sheetId="15"/>
      <sheetData sheetId="16">
        <row r="3">
          <cell r="A3" t="str">
            <v>INTEREST UPDATED</v>
          </cell>
        </row>
        <row r="393">
          <cell r="A393" t="str">
            <v>Change in Eq %</v>
          </cell>
          <cell r="B393">
            <v>0</v>
          </cell>
          <cell r="C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1.9762342835004665E-3</v>
          </cell>
          <cell r="N393">
            <v>-7.3847651650282842E-4</v>
          </cell>
          <cell r="O393">
            <v>-8.4806534605774697E-4</v>
          </cell>
          <cell r="P393">
            <v>-1.8743677967264505E-3</v>
          </cell>
          <cell r="Q393">
            <v>-1.1738573738080404E-3</v>
          </cell>
          <cell r="R393">
            <v>-1.2596273741625197E-3</v>
          </cell>
          <cell r="S393">
            <v>-8.2503238274733715E-4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0">
          <cell r="A140" t="str">
            <v>bob</v>
          </cell>
        </row>
        <row r="141">
          <cell r="A141" t="str">
            <v>Labor</v>
          </cell>
        </row>
        <row r="142">
          <cell r="A142" t="str">
            <v>Benefits</v>
          </cell>
        </row>
        <row r="143">
          <cell r="A143" t="str">
            <v>Employee Welfare</v>
          </cell>
        </row>
        <row r="144">
          <cell r="A144" t="str">
            <v>Insurance</v>
          </cell>
        </row>
        <row r="145">
          <cell r="A145" t="str">
            <v>Rent, Maint., &amp; Utilities</v>
          </cell>
        </row>
        <row r="146">
          <cell r="A146" t="str">
            <v>Vehicles &amp; Equip</v>
          </cell>
        </row>
        <row r="147">
          <cell r="A147" t="str">
            <v>Materials &amp; Supplies</v>
          </cell>
        </row>
        <row r="148">
          <cell r="A148" t="str">
            <v>Information Technologies</v>
          </cell>
        </row>
        <row r="149">
          <cell r="A149" t="str">
            <v>Telecom</v>
          </cell>
        </row>
        <row r="150">
          <cell r="A150" t="str">
            <v>Marketing</v>
          </cell>
        </row>
        <row r="151">
          <cell r="A151" t="str">
            <v>Directors &amp; Shareholders &amp;PR</v>
          </cell>
        </row>
        <row r="152">
          <cell r="A152" t="str">
            <v>Dues &amp; Donations</v>
          </cell>
        </row>
        <row r="153">
          <cell r="A153" t="str">
            <v>Print &amp; Postages</v>
          </cell>
        </row>
        <row r="154">
          <cell r="A154" t="str">
            <v>Travel &amp; Entertainment</v>
          </cell>
        </row>
        <row r="155">
          <cell r="A155" t="str">
            <v>Training</v>
          </cell>
        </row>
        <row r="156">
          <cell r="A156" t="str">
            <v>Outside Services</v>
          </cell>
        </row>
        <row r="157">
          <cell r="A157" t="str">
            <v>Miscellaneous</v>
          </cell>
        </row>
        <row r="158">
          <cell r="A158" t="str">
            <v>Capitalized SSU</v>
          </cell>
        </row>
        <row r="159">
          <cell r="A159" t="str">
            <v>Blue Flame Credit</v>
          </cell>
        </row>
        <row r="160">
          <cell r="A160" t="str">
            <v>Unallocated SSU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7">
          <cell r="E37">
            <v>214652.39287933501</v>
          </cell>
        </row>
      </sheetData>
      <sheetData sheetId="49"/>
      <sheetData sheetId="50">
        <row r="20">
          <cell r="T20">
            <v>1481485.3461829692</v>
          </cell>
        </row>
      </sheetData>
      <sheetData sheetId="51"/>
      <sheetData sheetId="52"/>
      <sheetData sheetId="53"/>
      <sheetData sheetId="54"/>
      <sheetData sheetId="55">
        <row r="9">
          <cell r="I9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21723253.022799999</v>
          </cell>
        </row>
      </sheetData>
      <sheetData sheetId="71">
        <row r="7">
          <cell r="D7">
            <v>9011289.438500002</v>
          </cell>
        </row>
      </sheetData>
      <sheetData sheetId="72">
        <row r="7">
          <cell r="D7">
            <v>16724851.475800008</v>
          </cell>
        </row>
      </sheetData>
      <sheetData sheetId="73">
        <row r="7">
          <cell r="D7">
            <v>9140656.5940999985</v>
          </cell>
        </row>
      </sheetData>
      <sheetData sheetId="74">
        <row r="7">
          <cell r="D7">
            <v>2302343.5953000002</v>
          </cell>
        </row>
      </sheetData>
      <sheetData sheetId="75">
        <row r="7">
          <cell r="D7">
            <v>90965563.654499948</v>
          </cell>
        </row>
      </sheetData>
      <sheetData sheetId="76">
        <row r="7">
          <cell r="D7">
            <v>30220000</v>
          </cell>
        </row>
      </sheetData>
      <sheetData sheetId="77">
        <row r="7">
          <cell r="D7">
            <v>39767333.917400032</v>
          </cell>
        </row>
      </sheetData>
      <sheetData sheetId="78">
        <row r="7">
          <cell r="D7">
            <v>163321.57620000001</v>
          </cell>
        </row>
      </sheetData>
      <sheetData sheetId="79">
        <row r="7">
          <cell r="D7">
            <v>27255369</v>
          </cell>
        </row>
      </sheetData>
      <sheetData sheetId="80">
        <row r="7">
          <cell r="D7">
            <v>70533134</v>
          </cell>
        </row>
      </sheetData>
      <sheetData sheetId="81">
        <row r="7">
          <cell r="D7">
            <v>709305</v>
          </cell>
        </row>
      </sheetData>
      <sheetData sheetId="82">
        <row r="7">
          <cell r="D7">
            <v>805597.52525048237</v>
          </cell>
        </row>
      </sheetData>
      <sheetData sheetId="83">
        <row r="7">
          <cell r="D7">
            <v>16369000</v>
          </cell>
        </row>
      </sheetData>
      <sheetData sheetId="84">
        <row r="7">
          <cell r="D7">
            <v>198873.76500000013</v>
          </cell>
        </row>
      </sheetData>
      <sheetData sheetId="85">
        <row r="7">
          <cell r="D7">
            <v>15354054.460000005</v>
          </cell>
        </row>
      </sheetData>
      <sheetData sheetId="86">
        <row r="7">
          <cell r="D7">
            <v>37145401.422596402</v>
          </cell>
        </row>
      </sheetData>
      <sheetData sheetId="87">
        <row r="7">
          <cell r="D7">
            <v>-2605269.59</v>
          </cell>
        </row>
      </sheetData>
      <sheetData sheetId="88">
        <row r="7">
          <cell r="D7">
            <v>4408336</v>
          </cell>
        </row>
      </sheetData>
      <sheetData sheetId="89">
        <row r="7">
          <cell r="D7">
            <v>311652751</v>
          </cell>
        </row>
      </sheetData>
      <sheetData sheetId="90">
        <row r="7">
          <cell r="D7">
            <v>126829313.596</v>
          </cell>
        </row>
      </sheetData>
      <sheetData sheetId="91">
        <row r="7">
          <cell r="K7">
            <v>0</v>
          </cell>
        </row>
      </sheetData>
      <sheetData sheetId="92"/>
      <sheetData sheetId="93"/>
      <sheetData sheetId="94"/>
      <sheetData sheetId="95"/>
      <sheetData sheetId="96">
        <row r="43">
          <cell r="K43">
            <v>0</v>
          </cell>
        </row>
      </sheetData>
      <sheetData sheetId="97">
        <row r="43">
          <cell r="K43">
            <v>0</v>
          </cell>
        </row>
      </sheetData>
      <sheetData sheetId="98"/>
      <sheetData sheetId="99"/>
      <sheetData sheetId="100"/>
      <sheetData sheetId="101">
        <row r="13">
          <cell r="K13">
            <v>9936956.1062427461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  <cell r="B9">
            <v>3.6999999999999998E-2</v>
          </cell>
          <cell r="C9">
            <v>7.5999999999999998E-2</v>
          </cell>
          <cell r="D9">
            <v>1</v>
          </cell>
          <cell r="E9">
            <v>1</v>
          </cell>
          <cell r="F9">
            <v>0.99999999999999989</v>
          </cell>
          <cell r="G9">
            <v>0.99999999999999989</v>
          </cell>
          <cell r="H9">
            <v>0.99999999999999989</v>
          </cell>
          <cell r="I9">
            <v>0.99999999999999989</v>
          </cell>
        </row>
        <row r="10">
          <cell r="A10">
            <v>38275</v>
          </cell>
          <cell r="D10">
            <v>0.95833333333333337</v>
          </cell>
          <cell r="E10">
            <v>0.98150000000000004</v>
          </cell>
          <cell r="F10">
            <v>0.96199999999999997</v>
          </cell>
          <cell r="G10">
            <v>0.96199999999999997</v>
          </cell>
          <cell r="H10">
            <v>0.96199999999999997</v>
          </cell>
          <cell r="I10">
            <v>0.96199999999999997</v>
          </cell>
        </row>
        <row r="11">
          <cell r="A11">
            <v>38292</v>
          </cell>
          <cell r="B11">
            <v>5.8999999999999997E-2</v>
          </cell>
          <cell r="C11">
            <v>8.1000000000000003E-2</v>
          </cell>
          <cell r="D11">
            <v>0.91666666666666674</v>
          </cell>
          <cell r="E11">
            <v>0.96300000000000008</v>
          </cell>
          <cell r="F11">
            <v>0.92399999999999993</v>
          </cell>
          <cell r="G11">
            <v>0.92399999999999993</v>
          </cell>
          <cell r="H11">
            <v>0.92399999999999993</v>
          </cell>
          <cell r="I11">
            <v>0.92399999999999993</v>
          </cell>
        </row>
        <row r="12">
          <cell r="A12">
            <v>38306</v>
          </cell>
          <cell r="D12">
            <v>0.87500000000000011</v>
          </cell>
          <cell r="E12">
            <v>0.9335</v>
          </cell>
          <cell r="F12">
            <v>0.88349999999999995</v>
          </cell>
          <cell r="G12">
            <v>-0.38127853881278528</v>
          </cell>
          <cell r="H12">
            <v>-0.38127853881278528</v>
          </cell>
          <cell r="I12">
            <v>-0.38127853881278528</v>
          </cell>
        </row>
        <row r="13">
          <cell r="A13">
            <v>38322</v>
          </cell>
          <cell r="B13">
            <v>0.13600000000000001</v>
          </cell>
          <cell r="C13">
            <v>9.0999999999999998E-2</v>
          </cell>
          <cell r="D13">
            <v>0.83333333333333348</v>
          </cell>
          <cell r="E13">
            <v>0.90400000000000003</v>
          </cell>
          <cell r="F13">
            <v>0.84299999999999997</v>
          </cell>
          <cell r="G13">
            <v>0.84299999999999997</v>
          </cell>
          <cell r="H13">
            <v>0.84299999999999997</v>
          </cell>
          <cell r="I13">
            <v>0.84299999999999997</v>
          </cell>
        </row>
        <row r="14">
          <cell r="A14">
            <v>38336</v>
          </cell>
          <cell r="D14">
            <v>0.79166666666666685</v>
          </cell>
          <cell r="E14">
            <v>0.83600000000000008</v>
          </cell>
          <cell r="F14">
            <v>0.79749999999999999</v>
          </cell>
          <cell r="G14">
            <v>0.79749999999999999</v>
          </cell>
          <cell r="H14">
            <v>0.79749999999999999</v>
          </cell>
          <cell r="I14">
            <v>0.79749999999999999</v>
          </cell>
        </row>
        <row r="15">
          <cell r="A15">
            <v>38353</v>
          </cell>
          <cell r="B15">
            <v>0.188</v>
          </cell>
          <cell r="C15">
            <v>9.9000000000000005E-2</v>
          </cell>
          <cell r="D15">
            <v>0.75000000000000022</v>
          </cell>
          <cell r="E15">
            <v>0.76800000000000002</v>
          </cell>
          <cell r="F15">
            <v>0.752</v>
          </cell>
          <cell r="G15">
            <v>0.7128949836110231</v>
          </cell>
          <cell r="H15">
            <v>0.66223274231532614</v>
          </cell>
          <cell r="I15">
            <v>0.66223274231532614</v>
          </cell>
        </row>
        <row r="16">
          <cell r="A16">
            <v>38367</v>
          </cell>
          <cell r="D16">
            <v>0.70833333333333359</v>
          </cell>
          <cell r="E16">
            <v>0.67400000000000004</v>
          </cell>
          <cell r="F16">
            <v>0.70250000000000001</v>
          </cell>
          <cell r="G16">
            <v>0.70250000000000001</v>
          </cell>
          <cell r="H16">
            <v>0.70250000000000001</v>
          </cell>
          <cell r="I16">
            <v>0.70250000000000001</v>
          </cell>
        </row>
        <row r="17">
          <cell r="A17">
            <v>38384</v>
          </cell>
          <cell r="B17">
            <v>0.188</v>
          </cell>
          <cell r="C17">
            <v>9.9000000000000005E-2</v>
          </cell>
          <cell r="D17">
            <v>0.66666666666666696</v>
          </cell>
          <cell r="E17">
            <v>0.58000000000000007</v>
          </cell>
          <cell r="F17">
            <v>0.65300000000000002</v>
          </cell>
          <cell r="G17">
            <v>0.65300000000000002</v>
          </cell>
          <cell r="H17">
            <v>0.81920484813936534</v>
          </cell>
          <cell r="I17">
            <v>0.81920484813936534</v>
          </cell>
        </row>
        <row r="18">
          <cell r="A18">
            <v>38398</v>
          </cell>
          <cell r="D18">
            <v>0.62500000000000033</v>
          </cell>
          <cell r="E18">
            <v>0.48600000000000004</v>
          </cell>
          <cell r="F18">
            <v>0.60350000000000004</v>
          </cell>
          <cell r="G18">
            <v>0.60350000000000004</v>
          </cell>
          <cell r="H18">
            <v>0.60350000000000004</v>
          </cell>
          <cell r="I18">
            <v>0.60350000000000004</v>
          </cell>
        </row>
        <row r="19">
          <cell r="A19">
            <v>38412</v>
          </cell>
          <cell r="B19">
            <v>0.13200000000000001</v>
          </cell>
          <cell r="C19">
            <v>9.0999999999999998E-2</v>
          </cell>
          <cell r="D19">
            <v>0.5833333333333337</v>
          </cell>
          <cell r="E19">
            <v>0.39200000000000002</v>
          </cell>
          <cell r="F19">
            <v>0.55400000000000005</v>
          </cell>
          <cell r="G19">
            <v>0.55400000000000005</v>
          </cell>
          <cell r="H19">
            <v>0.55400000000000005</v>
          </cell>
          <cell r="I19">
            <v>0.55400000000000005</v>
          </cell>
        </row>
        <row r="20">
          <cell r="A20">
            <v>38426</v>
          </cell>
          <cell r="D20">
            <v>0.54166666666666707</v>
          </cell>
          <cell r="E20">
            <v>0.32600000000000001</v>
          </cell>
          <cell r="F20">
            <v>0.50850000000000006</v>
          </cell>
          <cell r="G20">
            <v>0.50850000000000006</v>
          </cell>
          <cell r="H20">
            <v>0.50850000000000006</v>
          </cell>
          <cell r="I20">
            <v>0.50850000000000006</v>
          </cell>
        </row>
        <row r="21">
          <cell r="A21">
            <v>38443</v>
          </cell>
          <cell r="B21">
            <v>7.3999999999999996E-2</v>
          </cell>
          <cell r="C21">
            <v>8.2000000000000003E-2</v>
          </cell>
          <cell r="D21">
            <v>0.50000000000000044</v>
          </cell>
          <cell r="E21">
            <v>0.26</v>
          </cell>
          <cell r="F21">
            <v>0.46300000000000002</v>
          </cell>
          <cell r="G21">
            <v>0.25847304305873842</v>
          </cell>
          <cell r="H21">
            <v>0.46300000000000002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0.223</v>
          </cell>
          <cell r="F22">
            <v>0.42200000000000004</v>
          </cell>
          <cell r="G22">
            <v>0.42200000000000004</v>
          </cell>
          <cell r="H22">
            <v>0.42200000000000004</v>
          </cell>
          <cell r="I22">
            <v>0.42200000000000004</v>
          </cell>
        </row>
        <row r="23">
          <cell r="A23">
            <v>38473</v>
          </cell>
          <cell r="B23">
            <v>4.7E-2</v>
          </cell>
          <cell r="C23">
            <v>7.8E-2</v>
          </cell>
          <cell r="D23">
            <v>0.41666666666666707</v>
          </cell>
          <cell r="E23">
            <v>0.186</v>
          </cell>
          <cell r="F23">
            <v>0.38100000000000001</v>
          </cell>
          <cell r="G23">
            <v>0.38100000000000001</v>
          </cell>
          <cell r="H23">
            <v>0.38100000000000001</v>
          </cell>
          <cell r="I23">
            <v>0.38100000000000001</v>
          </cell>
        </row>
        <row r="24">
          <cell r="A24">
            <v>38487</v>
          </cell>
          <cell r="D24">
            <v>0.37500000000000039</v>
          </cell>
          <cell r="E24">
            <v>0.16250000000000001</v>
          </cell>
          <cell r="F24">
            <v>0.34199999999999997</v>
          </cell>
          <cell r="G24">
            <v>0.34199999999999997</v>
          </cell>
          <cell r="H24">
            <v>0.34199999999999997</v>
          </cell>
          <cell r="I24">
            <v>0.34199999999999997</v>
          </cell>
        </row>
        <row r="25">
          <cell r="A25">
            <v>38504</v>
          </cell>
          <cell r="B25">
            <v>3.9E-2</v>
          </cell>
          <cell r="C25">
            <v>7.6999999999999999E-2</v>
          </cell>
          <cell r="D25">
            <v>0.3333333333333337</v>
          </cell>
          <cell r="E25">
            <v>0.13900000000000001</v>
          </cell>
          <cell r="F25">
            <v>0.30299999999999999</v>
          </cell>
          <cell r="G25">
            <v>0.30299999999999999</v>
          </cell>
          <cell r="H25">
            <v>0.30299999999999999</v>
          </cell>
          <cell r="I25">
            <v>0.30299999999999999</v>
          </cell>
        </row>
        <row r="26">
          <cell r="A26">
            <v>38518</v>
          </cell>
          <cell r="D26">
            <v>0.29166666666666702</v>
          </cell>
          <cell r="E26">
            <v>0.11950000000000001</v>
          </cell>
          <cell r="F26">
            <v>0.26449999999999996</v>
          </cell>
          <cell r="G26">
            <v>0.26449999999999996</v>
          </cell>
          <cell r="H26">
            <v>0.26449999999999996</v>
          </cell>
          <cell r="I26">
            <v>0.26449999999999996</v>
          </cell>
        </row>
        <row r="27">
          <cell r="A27">
            <v>38534</v>
          </cell>
          <cell r="B27">
            <v>3.6999999999999998E-2</v>
          </cell>
          <cell r="C27">
            <v>7.5999999999999998E-2</v>
          </cell>
          <cell r="D27">
            <v>0.25000000000000033</v>
          </cell>
          <cell r="E27">
            <v>0.1</v>
          </cell>
          <cell r="F27">
            <v>0.22599999999999998</v>
          </cell>
          <cell r="G27">
            <v>0.22599999999999998</v>
          </cell>
          <cell r="H27">
            <v>0.22599999999999998</v>
          </cell>
          <cell r="I27">
            <v>0.22599999999999998</v>
          </cell>
        </row>
        <row r="28">
          <cell r="A28">
            <v>38548</v>
          </cell>
          <cell r="D28">
            <v>0.20833333333333368</v>
          </cell>
          <cell r="E28">
            <v>8.1500000000000003E-2</v>
          </cell>
          <cell r="F28">
            <v>0.188</v>
          </cell>
          <cell r="G28">
            <v>0.188</v>
          </cell>
          <cell r="H28">
            <v>0.188</v>
          </cell>
          <cell r="I28">
            <v>0.188</v>
          </cell>
        </row>
        <row r="29">
          <cell r="A29">
            <v>38565</v>
          </cell>
          <cell r="B29">
            <v>3.2000000000000001E-2</v>
          </cell>
          <cell r="C29">
            <v>7.4999999999999997E-2</v>
          </cell>
          <cell r="D29">
            <v>0.16666666666666702</v>
          </cell>
          <cell r="E29">
            <v>6.3E-2</v>
          </cell>
          <cell r="F29">
            <v>0.15</v>
          </cell>
          <cell r="G29">
            <v>9.3489500896908301E-2</v>
          </cell>
          <cell r="H29">
            <v>0.15</v>
          </cell>
          <cell r="I29">
            <v>0.15</v>
          </cell>
        </row>
        <row r="30">
          <cell r="A30">
            <v>38579</v>
          </cell>
          <cell r="D30">
            <v>0.12500000000000036</v>
          </cell>
          <cell r="E30">
            <v>4.7E-2</v>
          </cell>
          <cell r="F30">
            <v>0.11249999999999999</v>
          </cell>
          <cell r="G30">
            <v>0.11249999999999999</v>
          </cell>
          <cell r="H30">
            <v>0.11249999999999999</v>
          </cell>
          <cell r="I30">
            <v>0.11249999999999999</v>
          </cell>
        </row>
        <row r="31">
          <cell r="A31">
            <v>38596</v>
          </cell>
          <cell r="B31">
            <v>3.1E-2</v>
          </cell>
          <cell r="C31">
            <v>7.4999999999999997E-2</v>
          </cell>
          <cell r="D31">
            <v>8.3333333333333703E-2</v>
          </cell>
          <cell r="E31">
            <v>3.1E-2</v>
          </cell>
          <cell r="F31">
            <v>7.4999999999999997E-2</v>
          </cell>
          <cell r="G31">
            <v>7.4999999999999997E-2</v>
          </cell>
          <cell r="H31">
            <v>7.4999999999999997E-2</v>
          </cell>
          <cell r="I31">
            <v>7.4999999999999997E-2</v>
          </cell>
        </row>
        <row r="32">
          <cell r="A32">
            <v>38610</v>
          </cell>
          <cell r="D32">
            <v>4.1666666666667039E-2</v>
          </cell>
          <cell r="E32">
            <v>1.55E-2</v>
          </cell>
          <cell r="F32">
            <v>3.7499999999999999E-2</v>
          </cell>
          <cell r="G32">
            <v>3.7499999999999999E-2</v>
          </cell>
          <cell r="H32">
            <v>3.7499999999999999E-2</v>
          </cell>
          <cell r="I32">
            <v>2.7479254523194122E-2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8">
          <cell r="A38">
            <v>38261</v>
          </cell>
          <cell r="B38">
            <v>3.5000000000000003E-2</v>
          </cell>
          <cell r="C38">
            <v>5.7000000000000002E-2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</row>
        <row r="39">
          <cell r="A39">
            <v>38275</v>
          </cell>
          <cell r="D39">
            <v>0.95833333333333337</v>
          </cell>
          <cell r="E39">
            <v>0.98249999999999993</v>
          </cell>
          <cell r="F39">
            <v>0.97150000000000003</v>
          </cell>
          <cell r="G39">
            <v>0.97150000000000003</v>
          </cell>
          <cell r="H39">
            <v>0.97150000000000003</v>
          </cell>
          <cell r="I39">
            <v>0.97150000000000003</v>
          </cell>
        </row>
        <row r="40">
          <cell r="A40">
            <v>38292</v>
          </cell>
          <cell r="B40">
            <v>5.8000000000000003E-2</v>
          </cell>
          <cell r="C40">
            <v>7.1000000000000008E-2</v>
          </cell>
          <cell r="D40">
            <v>0.91666666666666674</v>
          </cell>
          <cell r="E40">
            <v>0.96499999999999997</v>
          </cell>
          <cell r="F40">
            <v>0.94300000000000006</v>
          </cell>
          <cell r="G40">
            <v>0.94300000000000006</v>
          </cell>
          <cell r="H40">
            <v>0.94300000000000006</v>
          </cell>
          <cell r="I40">
            <v>0.94300000000000006</v>
          </cell>
        </row>
        <row r="41">
          <cell r="A41">
            <v>38306</v>
          </cell>
          <cell r="D41">
            <v>0.87500000000000011</v>
          </cell>
          <cell r="E41">
            <v>0.93599999999999994</v>
          </cell>
          <cell r="F41">
            <v>0.90749999999999997</v>
          </cell>
          <cell r="G41">
            <v>-0.38127853881278528</v>
          </cell>
          <cell r="H41">
            <v>-0.38127853881278528</v>
          </cell>
          <cell r="I41">
            <v>-0.38127853881278528</v>
          </cell>
        </row>
        <row r="42">
          <cell r="A42">
            <v>38322</v>
          </cell>
          <cell r="B42">
            <v>0.14000000000000001</v>
          </cell>
          <cell r="C42">
            <v>0.113</v>
          </cell>
          <cell r="D42">
            <v>0.83333333333333348</v>
          </cell>
          <cell r="E42">
            <v>0.90699999999999992</v>
          </cell>
          <cell r="F42">
            <v>0.872</v>
          </cell>
          <cell r="G42">
            <v>0.872</v>
          </cell>
          <cell r="H42">
            <v>0.872</v>
          </cell>
          <cell r="I42">
            <v>0.872</v>
          </cell>
        </row>
        <row r="43">
          <cell r="A43">
            <v>38336</v>
          </cell>
          <cell r="D43">
            <v>0.79166666666666685</v>
          </cell>
          <cell r="E43">
            <v>0.83699999999999997</v>
          </cell>
          <cell r="F43">
            <v>0.8155</v>
          </cell>
          <cell r="G43">
            <v>0.8155</v>
          </cell>
          <cell r="H43">
            <v>0.8155</v>
          </cell>
          <cell r="I43">
            <v>0.8155</v>
          </cell>
        </row>
        <row r="44">
          <cell r="A44">
            <v>38353</v>
          </cell>
          <cell r="B44">
            <v>0.19400000000000001</v>
          </cell>
          <cell r="C44">
            <v>0.14199999999999999</v>
          </cell>
          <cell r="D44">
            <v>0.75000000000000022</v>
          </cell>
          <cell r="E44">
            <v>0.7669999999999999</v>
          </cell>
          <cell r="F44">
            <v>0.75900000000000001</v>
          </cell>
          <cell r="G44">
            <v>0.75900000000000001</v>
          </cell>
          <cell r="H44">
            <v>0.75900000000000001</v>
          </cell>
          <cell r="I44">
            <v>0.75900000000000001</v>
          </cell>
        </row>
        <row r="45">
          <cell r="A45">
            <v>38367</v>
          </cell>
          <cell r="D45">
            <v>0.70833333333333359</v>
          </cell>
          <cell r="E45">
            <v>0.66999999999999993</v>
          </cell>
          <cell r="F45">
            <v>0.68799999999999994</v>
          </cell>
          <cell r="G45">
            <v>0.68799999999999994</v>
          </cell>
          <cell r="H45">
            <v>0.68799999999999994</v>
          </cell>
          <cell r="I45">
            <v>0.68799999999999994</v>
          </cell>
        </row>
        <row r="46">
          <cell r="A46">
            <v>38384</v>
          </cell>
          <cell r="B46">
            <v>0.191</v>
          </cell>
          <cell r="C46">
            <v>0.14099999999999999</v>
          </cell>
          <cell r="D46">
            <v>0.66666666666666696</v>
          </cell>
          <cell r="E46">
            <v>0.57299999999999995</v>
          </cell>
          <cell r="F46">
            <v>0.61699999999999999</v>
          </cell>
          <cell r="G46">
            <v>0.61699999999999999</v>
          </cell>
          <cell r="H46">
            <v>0.61699999999999999</v>
          </cell>
          <cell r="I46">
            <v>0.61699999999999999</v>
          </cell>
        </row>
        <row r="47">
          <cell r="A47">
            <v>38398</v>
          </cell>
          <cell r="D47">
            <v>0.62500000000000033</v>
          </cell>
          <cell r="E47">
            <v>0.47749999999999998</v>
          </cell>
          <cell r="F47">
            <v>0.54649999999999999</v>
          </cell>
          <cell r="G47">
            <v>0.54649999999999999</v>
          </cell>
          <cell r="H47">
            <v>0.54649999999999999</v>
          </cell>
          <cell r="I47">
            <v>0.54649999999999999</v>
          </cell>
        </row>
        <row r="48">
          <cell r="A48">
            <v>38412</v>
          </cell>
          <cell r="B48">
            <v>0.13500000000000001</v>
          </cell>
          <cell r="C48">
            <v>0.111</v>
          </cell>
          <cell r="D48">
            <v>0.5833333333333337</v>
          </cell>
          <cell r="E48">
            <v>0.38200000000000001</v>
          </cell>
          <cell r="F48">
            <v>0.47600000000000003</v>
          </cell>
          <cell r="G48">
            <v>0.47600000000000003</v>
          </cell>
          <cell r="H48">
            <v>0.47600000000000003</v>
          </cell>
          <cell r="I48">
            <v>0.47600000000000003</v>
          </cell>
        </row>
        <row r="49">
          <cell r="A49">
            <v>38426</v>
          </cell>
          <cell r="D49">
            <v>0.54166666666666707</v>
          </cell>
          <cell r="E49">
            <v>0.3145</v>
          </cell>
          <cell r="F49">
            <v>0.42050000000000004</v>
          </cell>
          <cell r="G49">
            <v>0.42050000000000004</v>
          </cell>
          <cell r="H49">
            <v>0.42050000000000004</v>
          </cell>
          <cell r="I49">
            <v>0.42050000000000004</v>
          </cell>
        </row>
        <row r="50">
          <cell r="A50">
            <v>38443</v>
          </cell>
          <cell r="B50">
            <v>7.2999999999999995E-2</v>
          </cell>
          <cell r="C50">
            <v>7.8E-2</v>
          </cell>
          <cell r="D50">
            <v>0.50000000000000044</v>
          </cell>
          <cell r="E50">
            <v>0.247</v>
          </cell>
          <cell r="F50">
            <v>0.36500000000000005</v>
          </cell>
          <cell r="G50">
            <v>0.25847304305873842</v>
          </cell>
          <cell r="H50">
            <v>0.25847304305873842</v>
          </cell>
          <cell r="I50">
            <v>0.25847304305873842</v>
          </cell>
        </row>
        <row r="51">
          <cell r="A51">
            <v>38457</v>
          </cell>
          <cell r="D51">
            <v>0.45833333333333376</v>
          </cell>
          <cell r="E51">
            <v>0.21049999999999999</v>
          </cell>
          <cell r="F51">
            <v>0.32600000000000007</v>
          </cell>
          <cell r="G51">
            <v>0.32600000000000007</v>
          </cell>
          <cell r="H51">
            <v>0.32600000000000007</v>
          </cell>
          <cell r="I51">
            <v>0.32600000000000007</v>
          </cell>
        </row>
        <row r="52">
          <cell r="A52">
            <v>38473</v>
          </cell>
          <cell r="B52">
            <v>4.4999999999999998E-2</v>
          </cell>
          <cell r="C52">
            <v>6.3E-2</v>
          </cell>
          <cell r="D52">
            <v>0.41666666666666707</v>
          </cell>
          <cell r="E52">
            <v>0.17399999999999999</v>
          </cell>
          <cell r="F52">
            <v>0.28700000000000003</v>
          </cell>
          <cell r="G52">
            <v>0.28700000000000003</v>
          </cell>
          <cell r="H52">
            <v>0.28700000000000003</v>
          </cell>
          <cell r="I52">
            <v>0.28700000000000003</v>
          </cell>
        </row>
        <row r="53">
          <cell r="A53">
            <v>38487</v>
          </cell>
          <cell r="D53">
            <v>0.37500000000000039</v>
          </cell>
          <cell r="E53">
            <v>0.1515</v>
          </cell>
          <cell r="F53">
            <v>0.2555</v>
          </cell>
          <cell r="G53">
            <v>0.2555</v>
          </cell>
          <cell r="H53">
            <v>0.2555</v>
          </cell>
          <cell r="I53">
            <v>0.2555</v>
          </cell>
        </row>
        <row r="54">
          <cell r="A54">
            <v>38504</v>
          </cell>
          <cell r="B54">
            <v>3.5999999999999997E-2</v>
          </cell>
          <cell r="C54">
            <v>5.8000000000000003E-2</v>
          </cell>
          <cell r="D54">
            <v>0.3333333333333337</v>
          </cell>
          <cell r="E54">
            <v>0.129</v>
          </cell>
          <cell r="F54">
            <v>0.224</v>
          </cell>
          <cell r="G54">
            <v>0.224</v>
          </cell>
          <cell r="H54">
            <v>0.1399587961304192</v>
          </cell>
          <cell r="I54">
            <v>0.22166915546706487</v>
          </cell>
        </row>
        <row r="55">
          <cell r="A55">
            <v>38518</v>
          </cell>
          <cell r="D55">
            <v>0.29166666666666702</v>
          </cell>
          <cell r="E55">
            <v>0.111</v>
          </cell>
          <cell r="F55">
            <v>0.19500000000000001</v>
          </cell>
          <cell r="G55">
            <v>0.19500000000000001</v>
          </cell>
          <cell r="H55">
            <v>0.19500000000000001</v>
          </cell>
          <cell r="I55">
            <v>0.19500000000000001</v>
          </cell>
        </row>
        <row r="56">
          <cell r="A56">
            <v>38534</v>
          </cell>
          <cell r="B56">
            <v>3.4000000000000002E-2</v>
          </cell>
          <cell r="C56">
            <v>5.7000000000000002E-2</v>
          </cell>
          <cell r="D56">
            <v>0.25000000000000033</v>
          </cell>
          <cell r="E56">
            <v>9.2999999999999999E-2</v>
          </cell>
          <cell r="F56">
            <v>0.16600000000000001</v>
          </cell>
          <cell r="G56">
            <v>0.16600000000000001</v>
          </cell>
          <cell r="H56">
            <v>0.16600000000000001</v>
          </cell>
          <cell r="I56">
            <v>0.16600000000000001</v>
          </cell>
        </row>
        <row r="57">
          <cell r="A57">
            <v>38548</v>
          </cell>
          <cell r="D57">
            <v>0.20833333333333368</v>
          </cell>
          <cell r="E57">
            <v>7.5999999999999998E-2</v>
          </cell>
          <cell r="F57">
            <v>0.13750000000000001</v>
          </cell>
          <cell r="G57">
            <v>0.13750000000000001</v>
          </cell>
          <cell r="H57">
            <v>0.13750000000000001</v>
          </cell>
          <cell r="I57">
            <v>0.13750000000000001</v>
          </cell>
        </row>
        <row r="58">
          <cell r="A58">
            <v>38565</v>
          </cell>
          <cell r="B58">
            <v>0.03</v>
          </cell>
          <cell r="C58">
            <v>5.5E-2</v>
          </cell>
          <cell r="D58">
            <v>0.16666666666666702</v>
          </cell>
          <cell r="E58">
            <v>5.8999999999999997E-2</v>
          </cell>
          <cell r="F58">
            <v>0.109</v>
          </cell>
          <cell r="G58">
            <v>9.3489500896908301E-2</v>
          </cell>
          <cell r="H58">
            <v>-0.79334517793511949</v>
          </cell>
          <cell r="I58">
            <v>0.31247612803738506</v>
          </cell>
        </row>
        <row r="59">
          <cell r="A59">
            <v>38579</v>
          </cell>
          <cell r="D59">
            <v>0.12500000000000036</v>
          </cell>
          <cell r="E59">
            <v>4.3999999999999997E-2</v>
          </cell>
          <cell r="F59">
            <v>8.1500000000000003E-2</v>
          </cell>
          <cell r="G59">
            <v>8.1500000000000003E-2</v>
          </cell>
          <cell r="H59">
            <v>8.1500000000000003E-2</v>
          </cell>
          <cell r="I59">
            <v>8.1500000000000003E-2</v>
          </cell>
        </row>
        <row r="60">
          <cell r="A60">
            <v>38596</v>
          </cell>
          <cell r="B60">
            <v>2.9000000000000001E-2</v>
          </cell>
          <cell r="C60">
            <v>5.3999999999999999E-2</v>
          </cell>
          <cell r="D60">
            <v>8.3333333333333703E-2</v>
          </cell>
          <cell r="E60">
            <v>2.9000000000000001E-2</v>
          </cell>
          <cell r="F60">
            <v>5.3999999999999999E-2</v>
          </cell>
          <cell r="G60">
            <v>5.3999999999999999E-2</v>
          </cell>
          <cell r="H60">
            <v>5.3999999999999999E-2</v>
          </cell>
          <cell r="I60">
            <v>5.3999999999999999E-2</v>
          </cell>
        </row>
        <row r="61">
          <cell r="A61">
            <v>38610</v>
          </cell>
          <cell r="D61">
            <v>4.1666666666667039E-2</v>
          </cell>
          <cell r="E61">
            <v>1.4500000000000001E-2</v>
          </cell>
          <cell r="F61">
            <v>2.7E-2</v>
          </cell>
          <cell r="G61">
            <v>2.7E-2</v>
          </cell>
          <cell r="H61">
            <v>2.7E-2</v>
          </cell>
          <cell r="I61">
            <v>2.7E-2</v>
          </cell>
        </row>
        <row r="62">
          <cell r="A62">
            <v>38625</v>
          </cell>
          <cell r="D62">
            <v>3.7470027081099033E-16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6">
          <cell r="A66" t="str">
            <v>TN (table_tn)</v>
          </cell>
        </row>
        <row r="67">
          <cell r="A67">
            <v>38261</v>
          </cell>
          <cell r="B67">
            <v>3.6999999999999998E-2</v>
          </cell>
          <cell r="C67">
            <v>6.5000000000000002E-2</v>
          </cell>
          <cell r="D67">
            <v>1</v>
          </cell>
          <cell r="E67">
            <v>0.99999999999999989</v>
          </cell>
          <cell r="F67">
            <v>1</v>
          </cell>
          <cell r="G67">
            <v>1</v>
          </cell>
        </row>
        <row r="68">
          <cell r="A68">
            <v>38275</v>
          </cell>
          <cell r="D68">
            <v>0.95833333333333337</v>
          </cell>
          <cell r="E68">
            <v>0.98149999999999982</v>
          </cell>
          <cell r="F68">
            <v>0.96750000000000003</v>
          </cell>
          <cell r="G68">
            <v>0.99459999999999993</v>
          </cell>
        </row>
        <row r="69">
          <cell r="A69">
            <v>38292</v>
          </cell>
          <cell r="B69">
            <v>6.5000000000000002E-2</v>
          </cell>
          <cell r="C69">
            <v>7.5999999999999998E-2</v>
          </cell>
          <cell r="D69">
            <v>0.91666666666666674</v>
          </cell>
          <cell r="E69">
            <v>0.96299999999999986</v>
          </cell>
          <cell r="F69">
            <v>0.93499999999999994</v>
          </cell>
          <cell r="G69">
            <v>0.98919999999999997</v>
          </cell>
        </row>
        <row r="70">
          <cell r="A70">
            <v>38306</v>
          </cell>
          <cell r="D70">
            <v>0.87500000000000011</v>
          </cell>
          <cell r="E70">
            <v>0.93049999999999988</v>
          </cell>
          <cell r="F70">
            <v>0.89700000000000002</v>
          </cell>
          <cell r="G70">
            <v>0.91259704482844983</v>
          </cell>
        </row>
        <row r="71">
          <cell r="A71">
            <v>38322</v>
          </cell>
          <cell r="B71">
            <v>0.13800000000000001</v>
          </cell>
          <cell r="C71">
            <v>0.105</v>
          </cell>
          <cell r="D71">
            <v>0.83333333333333348</v>
          </cell>
          <cell r="E71">
            <v>0.89799999999999991</v>
          </cell>
          <cell r="F71">
            <v>0.85899999999999999</v>
          </cell>
          <cell r="G71">
            <v>0.85899999999999999</v>
          </cell>
          <cell r="H71">
            <v>0.84590594706823907</v>
          </cell>
        </row>
        <row r="72">
          <cell r="A72">
            <v>38336</v>
          </cell>
          <cell r="D72">
            <v>0.79166666666666685</v>
          </cell>
          <cell r="E72">
            <v>0.82899999999999996</v>
          </cell>
          <cell r="F72">
            <v>0.80649999999999999</v>
          </cell>
          <cell r="G72">
            <v>0.80649999999999999</v>
          </cell>
        </row>
        <row r="73">
          <cell r="A73">
            <v>38353</v>
          </cell>
          <cell r="B73">
            <v>0.20699999999999999</v>
          </cell>
          <cell r="C73">
            <v>0.13300000000000001</v>
          </cell>
          <cell r="D73">
            <v>0.75000000000000022</v>
          </cell>
          <cell r="E73">
            <v>0.7599999999999999</v>
          </cell>
          <cell r="F73">
            <v>0.754</v>
          </cell>
          <cell r="G73">
            <v>0.754</v>
          </cell>
        </row>
        <row r="74">
          <cell r="A74">
            <v>38367</v>
          </cell>
          <cell r="D74">
            <v>0.70833333333333359</v>
          </cell>
          <cell r="E74">
            <v>0.65649999999999986</v>
          </cell>
          <cell r="F74">
            <v>0.6875</v>
          </cell>
          <cell r="G74">
            <v>0.6875</v>
          </cell>
        </row>
        <row r="75">
          <cell r="A75">
            <v>38384</v>
          </cell>
          <cell r="B75">
            <v>0.18</v>
          </cell>
          <cell r="C75">
            <v>0.122</v>
          </cell>
          <cell r="D75">
            <v>0.66666666666666696</v>
          </cell>
          <cell r="E75">
            <v>0.55299999999999994</v>
          </cell>
          <cell r="F75">
            <v>0.621</v>
          </cell>
          <cell r="G75">
            <v>0.621</v>
          </cell>
        </row>
        <row r="76">
          <cell r="A76">
            <v>38398</v>
          </cell>
          <cell r="D76">
            <v>0.62500000000000033</v>
          </cell>
          <cell r="E76">
            <v>0.46299999999999997</v>
          </cell>
          <cell r="F76">
            <v>0.56000000000000005</v>
          </cell>
          <cell r="G76">
            <v>0.56000000000000005</v>
          </cell>
        </row>
        <row r="77">
          <cell r="A77">
            <v>38412</v>
          </cell>
          <cell r="B77">
            <v>0.13500000000000001</v>
          </cell>
          <cell r="C77">
            <v>0.104</v>
          </cell>
          <cell r="D77">
            <v>0.5833333333333337</v>
          </cell>
          <cell r="E77">
            <v>0.373</v>
          </cell>
          <cell r="F77">
            <v>0.499</v>
          </cell>
          <cell r="G77">
            <v>0.499</v>
          </cell>
        </row>
        <row r="78">
          <cell r="A78">
            <v>38426</v>
          </cell>
          <cell r="D78">
            <v>0.54166666666666707</v>
          </cell>
          <cell r="E78">
            <v>0.30549999999999999</v>
          </cell>
          <cell r="F78">
            <v>0.44700000000000001</v>
          </cell>
          <cell r="G78">
            <v>0.44700000000000001</v>
          </cell>
        </row>
        <row r="79">
          <cell r="A79">
            <v>38443</v>
          </cell>
          <cell r="B79">
            <v>7.8E-2</v>
          </cell>
          <cell r="C79">
            <v>8.2000000000000003E-2</v>
          </cell>
          <cell r="D79">
            <v>0.50000000000000044</v>
          </cell>
          <cell r="E79">
            <v>0.23799999999999999</v>
          </cell>
          <cell r="F79">
            <v>0.39500000000000002</v>
          </cell>
          <cell r="G79">
            <v>0.42918961447678994</v>
          </cell>
        </row>
        <row r="80">
          <cell r="A80">
            <v>38457</v>
          </cell>
          <cell r="D80">
            <v>0.45833333333333376</v>
          </cell>
          <cell r="E80">
            <v>0.19900000000000001</v>
          </cell>
          <cell r="F80">
            <v>0.35399999999999998</v>
          </cell>
          <cell r="G80">
            <v>0.35399999999999998</v>
          </cell>
        </row>
        <row r="81">
          <cell r="A81">
            <v>38473</v>
          </cell>
          <cell r="B81">
            <v>3.9E-2</v>
          </cell>
          <cell r="C81">
            <v>6.6000000000000003E-2</v>
          </cell>
          <cell r="D81">
            <v>0.41666666666666707</v>
          </cell>
          <cell r="E81">
            <v>0.16</v>
          </cell>
          <cell r="F81">
            <v>0.313</v>
          </cell>
          <cell r="G81">
            <v>0.313</v>
          </cell>
        </row>
        <row r="82">
          <cell r="A82">
            <v>38487</v>
          </cell>
          <cell r="D82">
            <v>0.37500000000000039</v>
          </cell>
          <cell r="E82">
            <v>0.14050000000000001</v>
          </cell>
          <cell r="F82">
            <v>0.28000000000000003</v>
          </cell>
          <cell r="G82">
            <v>0.28000000000000003</v>
          </cell>
        </row>
        <row r="83">
          <cell r="A83">
            <v>38504</v>
          </cell>
          <cell r="B83">
            <v>3.5999999999999997E-2</v>
          </cell>
          <cell r="C83">
            <v>6.4000000000000001E-2</v>
          </cell>
          <cell r="D83">
            <v>0.3333333333333337</v>
          </cell>
          <cell r="E83">
            <v>0.121</v>
          </cell>
          <cell r="F83">
            <v>0.247</v>
          </cell>
          <cell r="G83">
            <v>0.247</v>
          </cell>
        </row>
        <row r="84">
          <cell r="A84">
            <v>38518</v>
          </cell>
          <cell r="D84">
            <v>0.29166666666666702</v>
          </cell>
          <cell r="E84">
            <v>0.10300000000000001</v>
          </cell>
          <cell r="F84">
            <v>0.215</v>
          </cell>
          <cell r="G84">
            <v>0.215</v>
          </cell>
        </row>
        <row r="85">
          <cell r="A85">
            <v>38534</v>
          </cell>
          <cell r="B85">
            <v>2.9000000000000001E-2</v>
          </cell>
          <cell r="C85">
            <v>6.0999999999999999E-2</v>
          </cell>
          <cell r="D85">
            <v>0.25000000000000033</v>
          </cell>
          <cell r="E85">
            <v>8.5000000000000006E-2</v>
          </cell>
          <cell r="F85">
            <v>0.183</v>
          </cell>
          <cell r="G85">
            <v>0.183</v>
          </cell>
        </row>
        <row r="86">
          <cell r="A86">
            <v>38548</v>
          </cell>
          <cell r="D86">
            <v>0.20833333333333368</v>
          </cell>
          <cell r="E86">
            <v>7.0500000000000007E-2</v>
          </cell>
          <cell r="F86">
            <v>0.1525</v>
          </cell>
          <cell r="G86">
            <v>0.1525</v>
          </cell>
        </row>
        <row r="87">
          <cell r="A87">
            <v>38565</v>
          </cell>
          <cell r="B87">
            <v>2.8000000000000001E-2</v>
          </cell>
          <cell r="C87">
            <v>6.0999999999999999E-2</v>
          </cell>
          <cell r="D87">
            <v>0.16666666666666702</v>
          </cell>
          <cell r="E87">
            <v>5.6000000000000001E-2</v>
          </cell>
          <cell r="F87">
            <v>0.122</v>
          </cell>
          <cell r="G87">
            <v>0.122</v>
          </cell>
        </row>
        <row r="88">
          <cell r="A88">
            <v>38579</v>
          </cell>
          <cell r="D88">
            <v>0.12500000000000036</v>
          </cell>
          <cell r="E88">
            <v>4.2000000000000003E-2</v>
          </cell>
          <cell r="F88">
            <v>9.1499999999999998E-2</v>
          </cell>
          <cell r="G88">
            <v>9.1499999999999998E-2</v>
          </cell>
        </row>
        <row r="89">
          <cell r="A89">
            <v>38596</v>
          </cell>
          <cell r="B89">
            <v>2.8000000000000001E-2</v>
          </cell>
          <cell r="C89">
            <v>6.0999999999999999E-2</v>
          </cell>
          <cell r="D89">
            <v>8.3333333333333703E-2</v>
          </cell>
          <cell r="E89">
            <v>2.8000000000000001E-2</v>
          </cell>
          <cell r="F89">
            <v>6.0999999999999999E-2</v>
          </cell>
          <cell r="G89">
            <v>6.0999999999999999E-2</v>
          </cell>
        </row>
        <row r="90">
          <cell r="A90">
            <v>38610</v>
          </cell>
          <cell r="D90">
            <v>4.1666666666667039E-2</v>
          </cell>
          <cell r="E90">
            <v>1.4E-2</v>
          </cell>
          <cell r="F90">
            <v>3.0499999999999999E-2</v>
          </cell>
          <cell r="G90">
            <v>3.0499999999999999E-2</v>
          </cell>
        </row>
        <row r="91">
          <cell r="A91">
            <v>38625</v>
          </cell>
          <cell r="D91">
            <v>3.7470027081099033E-16</v>
          </cell>
          <cell r="E91">
            <v>0</v>
          </cell>
          <cell r="F91">
            <v>0</v>
          </cell>
          <cell r="G91">
            <v>0</v>
          </cell>
        </row>
        <row r="96">
          <cell r="A96">
            <v>38261</v>
          </cell>
          <cell r="B96">
            <v>3.6999999999999998E-2</v>
          </cell>
          <cell r="C96">
            <v>6.5000000000000002E-2</v>
          </cell>
          <cell r="D96">
            <v>1</v>
          </cell>
          <cell r="E96">
            <v>0.99999999999999989</v>
          </cell>
          <cell r="F96">
            <v>1</v>
          </cell>
          <cell r="G96">
            <v>1</v>
          </cell>
        </row>
        <row r="97">
          <cell r="A97">
            <v>38275</v>
          </cell>
          <cell r="D97">
            <v>0.95833333333333337</v>
          </cell>
          <cell r="E97">
            <v>0.98149999999999982</v>
          </cell>
          <cell r="F97">
            <v>0.96750000000000003</v>
          </cell>
          <cell r="G97">
            <v>0.96184343083333335</v>
          </cell>
        </row>
        <row r="98">
          <cell r="A98">
            <v>38292</v>
          </cell>
          <cell r="B98">
            <v>6.5000000000000002E-2</v>
          </cell>
          <cell r="C98">
            <v>7.5999999999999998E-2</v>
          </cell>
          <cell r="D98">
            <v>0.91666666666666674</v>
          </cell>
          <cell r="E98">
            <v>0.96299999999999986</v>
          </cell>
          <cell r="F98">
            <v>0.93499999999999994</v>
          </cell>
          <cell r="G98">
            <v>0.92368686166666669</v>
          </cell>
        </row>
        <row r="99">
          <cell r="A99">
            <v>38306</v>
          </cell>
          <cell r="D99">
            <v>0.87500000000000011</v>
          </cell>
          <cell r="E99">
            <v>0.93049999999999988</v>
          </cell>
          <cell r="F99">
            <v>0.89700000000000002</v>
          </cell>
          <cell r="G99">
            <v>0.88340908250000005</v>
          </cell>
        </row>
        <row r="100">
          <cell r="A100">
            <v>38322</v>
          </cell>
          <cell r="B100">
            <v>0.13800000000000001</v>
          </cell>
          <cell r="C100">
            <v>0.105</v>
          </cell>
          <cell r="D100">
            <v>0.83333333333333348</v>
          </cell>
          <cell r="E100">
            <v>0.89799999999999991</v>
          </cell>
          <cell r="F100">
            <v>0.85899999999999999</v>
          </cell>
          <cell r="G100">
            <v>0.84313130333333342</v>
          </cell>
        </row>
        <row r="101">
          <cell r="A101">
            <v>38336</v>
          </cell>
          <cell r="D101">
            <v>0.79166666666666685</v>
          </cell>
          <cell r="E101">
            <v>0.82899999999999996</v>
          </cell>
          <cell r="F101">
            <v>0.80649999999999999</v>
          </cell>
          <cell r="G101">
            <v>0.79732322666666677</v>
          </cell>
        </row>
        <row r="102">
          <cell r="A102">
            <v>38353</v>
          </cell>
          <cell r="B102">
            <v>0.20699999999999999</v>
          </cell>
          <cell r="C102">
            <v>0.13300000000000001</v>
          </cell>
          <cell r="D102">
            <v>0.75000000000000022</v>
          </cell>
          <cell r="E102">
            <v>0.7599999999999999</v>
          </cell>
          <cell r="F102">
            <v>0.754</v>
          </cell>
          <cell r="G102">
            <v>0.75151515000000013</v>
          </cell>
        </row>
        <row r="103">
          <cell r="A103">
            <v>38367</v>
          </cell>
          <cell r="D103">
            <v>0.70833333333333359</v>
          </cell>
          <cell r="E103">
            <v>0.65649999999999986</v>
          </cell>
          <cell r="F103">
            <v>0.6875</v>
          </cell>
          <cell r="G103">
            <v>0.70047980583333358</v>
          </cell>
        </row>
        <row r="104">
          <cell r="A104">
            <v>38384</v>
          </cell>
          <cell r="B104">
            <v>0.18</v>
          </cell>
          <cell r="C104">
            <v>0.122</v>
          </cell>
          <cell r="D104">
            <v>0.66666666666666696</v>
          </cell>
          <cell r="E104">
            <v>0.55299999999999994</v>
          </cell>
          <cell r="F104">
            <v>0.621</v>
          </cell>
          <cell r="G104">
            <v>0.64944446166666692</v>
          </cell>
          <cell r="H104">
            <v>0.61414282952845478</v>
          </cell>
          <cell r="I104">
            <v>0.60721486473481034</v>
          </cell>
        </row>
        <row r="105">
          <cell r="A105">
            <v>38398</v>
          </cell>
          <cell r="D105">
            <v>0.62500000000000033</v>
          </cell>
          <cell r="E105">
            <v>0.46299999999999997</v>
          </cell>
          <cell r="F105">
            <v>0.56000000000000005</v>
          </cell>
          <cell r="G105">
            <v>0.60045457000000035</v>
          </cell>
        </row>
        <row r="106">
          <cell r="A106">
            <v>38412</v>
          </cell>
          <cell r="B106">
            <v>0.13500000000000001</v>
          </cell>
          <cell r="C106">
            <v>0.104</v>
          </cell>
          <cell r="D106">
            <v>0.5833333333333337</v>
          </cell>
          <cell r="E106">
            <v>0.373</v>
          </cell>
          <cell r="F106">
            <v>0.499</v>
          </cell>
          <cell r="G106">
            <v>0.55146467833333368</v>
          </cell>
        </row>
        <row r="107">
          <cell r="A107">
            <v>38426</v>
          </cell>
          <cell r="D107">
            <v>0.54166666666666707</v>
          </cell>
          <cell r="E107">
            <v>0.30549999999999999</v>
          </cell>
          <cell r="F107">
            <v>0.44700000000000001</v>
          </cell>
          <cell r="G107">
            <v>0.50588387416666702</v>
          </cell>
        </row>
        <row r="108">
          <cell r="A108">
            <v>38443</v>
          </cell>
          <cell r="B108">
            <v>7.8E-2</v>
          </cell>
          <cell r="C108">
            <v>8.2000000000000003E-2</v>
          </cell>
          <cell r="D108">
            <v>0.50000000000000044</v>
          </cell>
          <cell r="E108">
            <v>0.23799999999999999</v>
          </cell>
          <cell r="F108">
            <v>0.39500000000000002</v>
          </cell>
          <cell r="G108">
            <v>0.31252109348633145</v>
          </cell>
        </row>
        <row r="109">
          <cell r="A109">
            <v>38457</v>
          </cell>
          <cell r="D109">
            <v>0.45833333333333376</v>
          </cell>
          <cell r="E109">
            <v>0.19900000000000001</v>
          </cell>
          <cell r="F109">
            <v>0.35399999999999998</v>
          </cell>
          <cell r="G109">
            <v>0.41904044333333368</v>
          </cell>
        </row>
        <row r="110">
          <cell r="A110">
            <v>38473</v>
          </cell>
          <cell r="B110">
            <v>3.9E-2</v>
          </cell>
          <cell r="C110">
            <v>6.6000000000000003E-2</v>
          </cell>
          <cell r="D110">
            <v>0.41666666666666707</v>
          </cell>
          <cell r="E110">
            <v>0.16</v>
          </cell>
          <cell r="F110">
            <v>0.313</v>
          </cell>
          <cell r="G110">
            <v>0.37777781666666704</v>
          </cell>
        </row>
        <row r="111">
          <cell r="A111">
            <v>38487</v>
          </cell>
          <cell r="D111">
            <v>0.37500000000000039</v>
          </cell>
          <cell r="E111">
            <v>0.14050000000000001</v>
          </cell>
          <cell r="F111">
            <v>0.28000000000000003</v>
          </cell>
          <cell r="G111">
            <v>0.33946973250000034</v>
          </cell>
        </row>
        <row r="112">
          <cell r="A112">
            <v>38504</v>
          </cell>
          <cell r="B112">
            <v>3.5999999999999997E-2</v>
          </cell>
          <cell r="C112">
            <v>6.4000000000000001E-2</v>
          </cell>
          <cell r="D112">
            <v>0.3333333333333337</v>
          </cell>
          <cell r="E112">
            <v>0.121</v>
          </cell>
          <cell r="F112">
            <v>0.247</v>
          </cell>
          <cell r="G112">
            <v>0.3011616483333337</v>
          </cell>
        </row>
        <row r="113">
          <cell r="A113">
            <v>38518</v>
          </cell>
          <cell r="D113">
            <v>0.29166666666666702</v>
          </cell>
          <cell r="E113">
            <v>0.10300000000000001</v>
          </cell>
          <cell r="F113">
            <v>0.215</v>
          </cell>
          <cell r="G113">
            <v>0.26308083666666698</v>
          </cell>
        </row>
        <row r="114">
          <cell r="A114">
            <v>38534</v>
          </cell>
          <cell r="B114">
            <v>2.9000000000000001E-2</v>
          </cell>
          <cell r="C114">
            <v>6.0999999999999999E-2</v>
          </cell>
          <cell r="D114">
            <v>0.25000000000000033</v>
          </cell>
          <cell r="E114">
            <v>8.5000000000000006E-2</v>
          </cell>
          <cell r="F114">
            <v>0.183</v>
          </cell>
          <cell r="G114">
            <v>0.2250000250000003</v>
          </cell>
        </row>
        <row r="115">
          <cell r="A115">
            <v>38548</v>
          </cell>
          <cell r="D115">
            <v>0.20833333333333368</v>
          </cell>
          <cell r="E115">
            <v>7.0500000000000007E-2</v>
          </cell>
          <cell r="F115">
            <v>0.1525</v>
          </cell>
          <cell r="G115">
            <v>0.18744951583333364</v>
          </cell>
        </row>
        <row r="116">
          <cell r="A116">
            <v>38565</v>
          </cell>
          <cell r="B116">
            <v>2.8000000000000001E-2</v>
          </cell>
          <cell r="C116">
            <v>6.0999999999999999E-2</v>
          </cell>
          <cell r="D116">
            <v>0.16666666666666702</v>
          </cell>
          <cell r="E116">
            <v>5.6000000000000001E-2</v>
          </cell>
          <cell r="F116">
            <v>0.122</v>
          </cell>
          <cell r="G116">
            <v>0.14989900666666697</v>
          </cell>
        </row>
        <row r="117">
          <cell r="A117">
            <v>38579</v>
          </cell>
          <cell r="D117">
            <v>0.12500000000000036</v>
          </cell>
          <cell r="E117">
            <v>4.2000000000000003E-2</v>
          </cell>
          <cell r="F117">
            <v>9.1499999999999998E-2</v>
          </cell>
          <cell r="G117">
            <v>0.11242425500000031</v>
          </cell>
        </row>
        <row r="118">
          <cell r="A118">
            <v>38596</v>
          </cell>
          <cell r="B118">
            <v>2.8000000000000001E-2</v>
          </cell>
          <cell r="C118">
            <v>6.0999999999999999E-2</v>
          </cell>
          <cell r="D118">
            <v>8.3333333333333703E-2</v>
          </cell>
          <cell r="E118">
            <v>2.8000000000000001E-2</v>
          </cell>
          <cell r="F118">
            <v>6.0999999999999999E-2</v>
          </cell>
          <cell r="G118">
            <v>7.4949503333333653E-2</v>
          </cell>
        </row>
        <row r="119">
          <cell r="A119">
            <v>38610</v>
          </cell>
          <cell r="D119">
            <v>4.1666666666667039E-2</v>
          </cell>
          <cell r="E119">
            <v>1.4E-2</v>
          </cell>
          <cell r="F119">
            <v>3.0499999999999999E-2</v>
          </cell>
          <cell r="G119">
            <v>3.7474751666666986E-2</v>
          </cell>
        </row>
        <row r="120">
          <cell r="A120">
            <v>38625</v>
          </cell>
          <cell r="D120">
            <v>3.7470027081099033E-16</v>
          </cell>
          <cell r="E120">
            <v>0</v>
          </cell>
          <cell r="F120">
            <v>0</v>
          </cell>
          <cell r="G120">
            <v>3.1792755927906314E-16</v>
          </cell>
        </row>
        <row r="126">
          <cell r="A126">
            <v>38261</v>
          </cell>
          <cell r="B126">
            <v>3.6999999999999998E-2</v>
          </cell>
          <cell r="C126">
            <v>6.5000000000000002E-2</v>
          </cell>
          <cell r="D126">
            <v>1</v>
          </cell>
          <cell r="E126">
            <v>0.99999999999999989</v>
          </cell>
          <cell r="F126">
            <v>0.99999999999999989</v>
          </cell>
          <cell r="G126">
            <v>0.99999999999999989</v>
          </cell>
          <cell r="H126">
            <v>1</v>
          </cell>
        </row>
        <row r="127">
          <cell r="A127">
            <v>38275</v>
          </cell>
          <cell r="D127">
            <v>0.95833333333333337</v>
          </cell>
          <cell r="E127">
            <v>0.98149999999999982</v>
          </cell>
          <cell r="F127">
            <v>0.97248091603053433</v>
          </cell>
          <cell r="G127">
            <v>0.97248091603053433</v>
          </cell>
          <cell r="H127">
            <v>0.95833333333333337</v>
          </cell>
        </row>
        <row r="128">
          <cell r="A128">
            <v>38292</v>
          </cell>
          <cell r="B128">
            <v>6.5000000000000002E-2</v>
          </cell>
          <cell r="C128">
            <v>7.5999999999999998E-2</v>
          </cell>
          <cell r="D128">
            <v>0.91666666666666674</v>
          </cell>
          <cell r="E128">
            <v>0.96299999999999986</v>
          </cell>
          <cell r="F128">
            <v>0.94496183206106865</v>
          </cell>
          <cell r="G128">
            <v>0.94496183206106865</v>
          </cell>
          <cell r="H128">
            <v>0.91666666666666674</v>
          </cell>
        </row>
        <row r="129">
          <cell r="A129">
            <v>38306</v>
          </cell>
          <cell r="D129">
            <v>0.87500000000000011</v>
          </cell>
          <cell r="E129">
            <v>0.93049999999999988</v>
          </cell>
          <cell r="F129">
            <v>0.90889312977099235</v>
          </cell>
          <cell r="G129">
            <v>0.90889312977099235</v>
          </cell>
          <cell r="H129">
            <v>0.87500000000000011</v>
          </cell>
        </row>
        <row r="130">
          <cell r="A130">
            <v>38322</v>
          </cell>
          <cell r="B130">
            <v>0.13800000000000001</v>
          </cell>
          <cell r="C130">
            <v>0.105</v>
          </cell>
          <cell r="D130">
            <v>0.83333333333333348</v>
          </cell>
          <cell r="E130">
            <v>0.89799999999999991</v>
          </cell>
          <cell r="F130">
            <v>0.87282442748091604</v>
          </cell>
          <cell r="G130">
            <v>0.87282442748091604</v>
          </cell>
          <cell r="H130">
            <v>0.83333333333333348</v>
          </cell>
        </row>
        <row r="131">
          <cell r="A131">
            <v>38336</v>
          </cell>
          <cell r="D131">
            <v>0.79166666666666685</v>
          </cell>
          <cell r="E131">
            <v>0.82899999999999996</v>
          </cell>
          <cell r="F131">
            <v>0.81446564885496187</v>
          </cell>
          <cell r="G131">
            <v>0.81446564885496187</v>
          </cell>
          <cell r="H131">
            <v>0.79166666666666685</v>
          </cell>
        </row>
        <row r="132">
          <cell r="A132">
            <v>38353</v>
          </cell>
          <cell r="B132">
            <v>0.20699999999999999</v>
          </cell>
          <cell r="C132">
            <v>0.13300000000000001</v>
          </cell>
          <cell r="D132">
            <v>0.75000000000000022</v>
          </cell>
          <cell r="E132">
            <v>0.7599999999999999</v>
          </cell>
          <cell r="F132">
            <v>0.75610687022900769</v>
          </cell>
          <cell r="G132">
            <v>0.75610687022900769</v>
          </cell>
          <cell r="H132">
            <v>0.75000000000000022</v>
          </cell>
        </row>
        <row r="133">
          <cell r="A133">
            <v>38367</v>
          </cell>
          <cell r="D133">
            <v>0.70833333333333359</v>
          </cell>
          <cell r="E133">
            <v>0.65649999999999986</v>
          </cell>
          <cell r="F133">
            <v>0.67667938931297711</v>
          </cell>
          <cell r="G133">
            <v>0.67667938931297711</v>
          </cell>
          <cell r="H133">
            <v>0.70833333333333359</v>
          </cell>
        </row>
        <row r="134">
          <cell r="A134">
            <v>38384</v>
          </cell>
          <cell r="B134">
            <v>0.18</v>
          </cell>
          <cell r="C134">
            <v>0.122</v>
          </cell>
          <cell r="D134">
            <v>0.66666666666666696</v>
          </cell>
          <cell r="E134">
            <v>0.55299999999999994</v>
          </cell>
          <cell r="F134">
            <v>0.59725190839694653</v>
          </cell>
          <cell r="G134">
            <v>0.59725190839694653</v>
          </cell>
          <cell r="H134">
            <v>0.66666666666666696</v>
          </cell>
        </row>
        <row r="135">
          <cell r="A135">
            <v>38398</v>
          </cell>
          <cell r="D135">
            <v>0.62500000000000033</v>
          </cell>
          <cell r="E135">
            <v>0.46299999999999997</v>
          </cell>
          <cell r="F135">
            <v>0.52606870229007641</v>
          </cell>
          <cell r="G135">
            <v>0.52606870229007641</v>
          </cell>
          <cell r="H135">
            <v>0.62500000000000033</v>
          </cell>
        </row>
        <row r="136">
          <cell r="A136">
            <v>38412</v>
          </cell>
          <cell r="B136">
            <v>0.13500000000000001</v>
          </cell>
          <cell r="C136">
            <v>0.104</v>
          </cell>
          <cell r="D136">
            <v>0.5833333333333337</v>
          </cell>
          <cell r="E136">
            <v>0.373</v>
          </cell>
          <cell r="F136">
            <v>0.45488549618320617</v>
          </cell>
          <cell r="G136">
            <v>0.45488549618320617</v>
          </cell>
          <cell r="H136">
            <v>0.5833333333333337</v>
          </cell>
        </row>
        <row r="137">
          <cell r="A137">
            <v>38426</v>
          </cell>
          <cell r="D137">
            <v>0.54166666666666707</v>
          </cell>
          <cell r="E137">
            <v>0.30549999999999999</v>
          </cell>
          <cell r="F137">
            <v>0.39744274809160318</v>
          </cell>
          <cell r="G137">
            <v>0.39744274809160318</v>
          </cell>
          <cell r="H137">
            <v>0.54166666666666707</v>
          </cell>
        </row>
        <row r="138">
          <cell r="A138">
            <v>38443</v>
          </cell>
          <cell r="B138">
            <v>7.8E-2</v>
          </cell>
          <cell r="C138">
            <v>8.2000000000000003E-2</v>
          </cell>
          <cell r="D138">
            <v>0.50000000000000044</v>
          </cell>
          <cell r="E138">
            <v>0.23799999999999999</v>
          </cell>
          <cell r="F138">
            <v>0.37583892617449666</v>
          </cell>
          <cell r="G138">
            <v>0.30408970976253297</v>
          </cell>
          <cell r="H138">
            <v>0.37603244837758115</v>
          </cell>
          <cell r="I138">
            <v>0.29333941741013886</v>
          </cell>
        </row>
        <row r="139">
          <cell r="A139">
            <v>38457</v>
          </cell>
          <cell r="D139">
            <v>0.45833333333333376</v>
          </cell>
          <cell r="E139">
            <v>0.19900000000000001</v>
          </cell>
          <cell r="F139">
            <v>0.2999618320610688</v>
          </cell>
          <cell r="G139">
            <v>0.2999618320610688</v>
          </cell>
          <cell r="H139">
            <v>0.45833333333333376</v>
          </cell>
        </row>
        <row r="140">
          <cell r="A140">
            <v>38473</v>
          </cell>
          <cell r="B140">
            <v>3.9E-2</v>
          </cell>
          <cell r="C140">
            <v>6.6000000000000003E-2</v>
          </cell>
          <cell r="D140">
            <v>0.41666666666666707</v>
          </cell>
          <cell r="E140">
            <v>0.16</v>
          </cell>
          <cell r="F140">
            <v>0.25992366412213752</v>
          </cell>
          <cell r="G140">
            <v>0.25992366412213752</v>
          </cell>
          <cell r="H140">
            <v>0.41666666666666707</v>
          </cell>
        </row>
        <row r="141">
          <cell r="A141">
            <v>38487</v>
          </cell>
          <cell r="D141">
            <v>0.37500000000000039</v>
          </cell>
          <cell r="E141">
            <v>0.14050000000000001</v>
          </cell>
          <cell r="F141">
            <v>0.23179389312977111</v>
          </cell>
          <cell r="G141">
            <v>0.23179389312977111</v>
          </cell>
          <cell r="H141">
            <v>0.37500000000000039</v>
          </cell>
        </row>
        <row r="142">
          <cell r="A142">
            <v>38504</v>
          </cell>
          <cell r="B142">
            <v>3.5999999999999997E-2</v>
          </cell>
          <cell r="C142">
            <v>6.4000000000000001E-2</v>
          </cell>
          <cell r="D142">
            <v>0.3333333333333337</v>
          </cell>
          <cell r="E142">
            <v>0.121</v>
          </cell>
          <cell r="F142">
            <v>0.2036641221374047</v>
          </cell>
          <cell r="G142">
            <v>0.2036641221374047</v>
          </cell>
          <cell r="H142">
            <v>0.3333333333333337</v>
          </cell>
        </row>
        <row r="143">
          <cell r="A143">
            <v>38518</v>
          </cell>
          <cell r="D143">
            <v>0.29166666666666702</v>
          </cell>
          <cell r="E143">
            <v>0.10300000000000001</v>
          </cell>
          <cell r="F143">
            <v>0.17645038167938942</v>
          </cell>
          <cell r="G143">
            <v>0.17645038167938942</v>
          </cell>
          <cell r="H143">
            <v>0.29166666666666702</v>
          </cell>
        </row>
        <row r="144">
          <cell r="A144">
            <v>38534</v>
          </cell>
          <cell r="B144">
            <v>2.9000000000000001E-2</v>
          </cell>
          <cell r="C144">
            <v>6.0999999999999999E-2</v>
          </cell>
          <cell r="D144">
            <v>0.25000000000000033</v>
          </cell>
          <cell r="E144">
            <v>8.5000000000000006E-2</v>
          </cell>
          <cell r="F144">
            <v>0.14923664122137414</v>
          </cell>
          <cell r="G144">
            <v>0.14923664122137414</v>
          </cell>
          <cell r="H144">
            <v>0.25000000000000033</v>
          </cell>
        </row>
        <row r="145">
          <cell r="A145">
            <v>38548</v>
          </cell>
          <cell r="D145">
            <v>0.20833333333333368</v>
          </cell>
          <cell r="E145">
            <v>7.0500000000000007E-2</v>
          </cell>
          <cell r="F145">
            <v>0.12416030534351155</v>
          </cell>
          <cell r="G145">
            <v>0.12416030534351155</v>
          </cell>
          <cell r="H145">
            <v>0.20833333333333368</v>
          </cell>
        </row>
        <row r="146">
          <cell r="A146">
            <v>38565</v>
          </cell>
          <cell r="B146">
            <v>2.8000000000000001E-2</v>
          </cell>
          <cell r="C146">
            <v>6.0999999999999999E-2</v>
          </cell>
          <cell r="D146">
            <v>0.16666666666666702</v>
          </cell>
          <cell r="E146">
            <v>5.6000000000000001E-2</v>
          </cell>
          <cell r="F146">
            <v>9.9083969465648958E-2</v>
          </cell>
          <cell r="G146">
            <v>9.9083969465648958E-2</v>
          </cell>
          <cell r="H146">
            <v>0.16666666666666702</v>
          </cell>
        </row>
        <row r="147">
          <cell r="A147">
            <v>38579</v>
          </cell>
          <cell r="D147">
            <v>0.12500000000000036</v>
          </cell>
          <cell r="E147">
            <v>4.2000000000000003E-2</v>
          </cell>
          <cell r="F147">
            <v>7.431297709923676E-2</v>
          </cell>
          <cell r="G147">
            <v>7.431297709923676E-2</v>
          </cell>
          <cell r="H147">
            <v>0.12500000000000036</v>
          </cell>
        </row>
        <row r="148">
          <cell r="A148">
            <v>38596</v>
          </cell>
          <cell r="B148">
            <v>2.8000000000000001E-2</v>
          </cell>
          <cell r="C148">
            <v>6.0999999999999999E-2</v>
          </cell>
          <cell r="D148">
            <v>8.3333333333333703E-2</v>
          </cell>
          <cell r="E148">
            <v>2.8000000000000001E-2</v>
          </cell>
          <cell r="F148">
            <v>4.9541984732824562E-2</v>
          </cell>
          <cell r="G148">
            <v>4.9541984732824562E-2</v>
          </cell>
          <cell r="H148">
            <v>8.3333333333333703E-2</v>
          </cell>
        </row>
        <row r="149">
          <cell r="A149">
            <v>38610</v>
          </cell>
          <cell r="D149">
            <v>4.1666666666667039E-2</v>
          </cell>
          <cell r="E149">
            <v>1.4E-2</v>
          </cell>
          <cell r="F149">
            <v>2.477099236641235E-2</v>
          </cell>
          <cell r="G149">
            <v>2.477099236641235E-2</v>
          </cell>
          <cell r="H149">
            <v>4.1666666666667039E-2</v>
          </cell>
        </row>
        <row r="150">
          <cell r="A150">
            <v>38625</v>
          </cell>
          <cell r="D150">
            <v>3.7470027081099033E-16</v>
          </cell>
          <cell r="E150">
            <v>0</v>
          </cell>
          <cell r="F150">
            <v>1.4587567794931676E-16</v>
          </cell>
          <cell r="G150">
            <v>1.4587567794931676E-16</v>
          </cell>
          <cell r="H150">
            <v>3.7470027081099033E-16</v>
          </cell>
        </row>
        <row r="156">
          <cell r="A156">
            <v>38261</v>
          </cell>
          <cell r="B156">
            <v>3.6999999999999998E-2</v>
          </cell>
          <cell r="C156">
            <v>6.5000000000000002E-2</v>
          </cell>
          <cell r="D156">
            <v>1</v>
          </cell>
          <cell r="E156">
            <v>0.99999999999999989</v>
          </cell>
          <cell r="F156">
            <v>1</v>
          </cell>
          <cell r="G156">
            <v>1</v>
          </cell>
          <cell r="H156">
            <v>1</v>
          </cell>
          <cell r="I156">
            <v>1</v>
          </cell>
        </row>
        <row r="157">
          <cell r="A157">
            <v>38275</v>
          </cell>
          <cell r="D157">
            <v>0.95833333333333337</v>
          </cell>
          <cell r="E157">
            <v>0.98149999999999982</v>
          </cell>
          <cell r="F157">
            <v>0.963949494949495</v>
          </cell>
          <cell r="G157">
            <v>0.95753766363636372</v>
          </cell>
          <cell r="H157">
            <v>0.95753766363636372</v>
          </cell>
          <cell r="I157">
            <v>0.95753766363636372</v>
          </cell>
        </row>
        <row r="158">
          <cell r="A158">
            <v>38292</v>
          </cell>
          <cell r="B158">
            <v>6.5000000000000002E-2</v>
          </cell>
          <cell r="C158">
            <v>7.5999999999999998E-2</v>
          </cell>
          <cell r="D158">
            <v>0.91666666666666674</v>
          </cell>
          <cell r="E158">
            <v>0.96299999999999986</v>
          </cell>
          <cell r="F158">
            <v>0.92789898989899</v>
          </cell>
          <cell r="G158">
            <v>0.91507532727272745</v>
          </cell>
          <cell r="H158">
            <v>0.91507532727272745</v>
          </cell>
          <cell r="I158">
            <v>0.91507532727272745</v>
          </cell>
        </row>
        <row r="159">
          <cell r="A159">
            <v>38306</v>
          </cell>
          <cell r="D159">
            <v>0.87500000000000011</v>
          </cell>
          <cell r="E159">
            <v>0.93049999999999988</v>
          </cell>
          <cell r="F159">
            <v>0.88845454545454561</v>
          </cell>
          <cell r="G159">
            <v>0.87309382727272755</v>
          </cell>
          <cell r="H159">
            <v>0.87309382727272755</v>
          </cell>
          <cell r="I159">
            <v>0.87309382727272755</v>
          </cell>
        </row>
        <row r="160">
          <cell r="A160">
            <v>38322</v>
          </cell>
          <cell r="B160">
            <v>0.13800000000000001</v>
          </cell>
          <cell r="C160">
            <v>0.105</v>
          </cell>
          <cell r="D160">
            <v>0.83333333333333348</v>
          </cell>
          <cell r="E160">
            <v>0.89799999999999991</v>
          </cell>
          <cell r="F160">
            <v>0.84901010101010121</v>
          </cell>
          <cell r="G160">
            <v>0.83111232727272755</v>
          </cell>
          <cell r="H160">
            <v>0.83111232727272755</v>
          </cell>
          <cell r="I160">
            <v>0.83111232727272755</v>
          </cell>
        </row>
        <row r="161">
          <cell r="A161">
            <v>38336</v>
          </cell>
          <cell r="D161">
            <v>0.79166666666666685</v>
          </cell>
          <cell r="E161">
            <v>0.82899999999999996</v>
          </cell>
          <cell r="F161">
            <v>0.80071717171717194</v>
          </cell>
          <cell r="G161">
            <v>0.79038443636363664</v>
          </cell>
          <cell r="H161">
            <v>0.79038443636363664</v>
          </cell>
          <cell r="I161">
            <v>0.79038443636363664</v>
          </cell>
        </row>
        <row r="162">
          <cell r="A162">
            <v>38353</v>
          </cell>
          <cell r="B162">
            <v>0.20699999999999999</v>
          </cell>
          <cell r="C162">
            <v>0.13300000000000001</v>
          </cell>
          <cell r="D162">
            <v>0.75000000000000022</v>
          </cell>
          <cell r="E162">
            <v>0.7599999999999999</v>
          </cell>
          <cell r="F162">
            <v>0.75242424242424266</v>
          </cell>
          <cell r="G162">
            <v>0.74965654545454574</v>
          </cell>
          <cell r="H162">
            <v>0.74965654545454574</v>
          </cell>
          <cell r="I162">
            <v>0.74965654545454574</v>
          </cell>
        </row>
        <row r="163">
          <cell r="A163">
            <v>38367</v>
          </cell>
          <cell r="D163">
            <v>0.70833333333333359</v>
          </cell>
          <cell r="E163">
            <v>0.65649999999999986</v>
          </cell>
          <cell r="F163">
            <v>0.69576767676767681</v>
          </cell>
          <cell r="G163">
            <v>0.71011357272727282</v>
          </cell>
          <cell r="H163">
            <v>0.71011357272727282</v>
          </cell>
          <cell r="I163">
            <v>0.71011357272727282</v>
          </cell>
        </row>
        <row r="164">
          <cell r="A164">
            <v>38384</v>
          </cell>
          <cell r="B164">
            <v>0.18</v>
          </cell>
          <cell r="C164">
            <v>0.122</v>
          </cell>
          <cell r="D164">
            <v>0.66666666666666696</v>
          </cell>
          <cell r="E164">
            <v>0.55299999999999994</v>
          </cell>
          <cell r="F164">
            <v>0.63911111111111119</v>
          </cell>
          <cell r="G164">
            <v>0.67057060000000002</v>
          </cell>
          <cell r="H164">
            <v>0.67057060000000002</v>
          </cell>
          <cell r="I164">
            <v>0.67057060000000002</v>
          </cell>
        </row>
        <row r="165">
          <cell r="A165">
            <v>38398</v>
          </cell>
          <cell r="D165">
            <v>0.62500000000000033</v>
          </cell>
          <cell r="E165">
            <v>0.46299999999999997</v>
          </cell>
          <cell r="F165">
            <v>0.58572727272727265</v>
          </cell>
          <cell r="G165">
            <v>0.63056396363636358</v>
          </cell>
          <cell r="H165">
            <v>0.63056396363636358</v>
          </cell>
          <cell r="I165">
            <v>0.63056396363636358</v>
          </cell>
        </row>
        <row r="166">
          <cell r="A166">
            <v>38412</v>
          </cell>
          <cell r="B166">
            <v>0.13500000000000001</v>
          </cell>
          <cell r="C166">
            <v>0.104</v>
          </cell>
          <cell r="D166">
            <v>0.5833333333333337</v>
          </cell>
          <cell r="E166">
            <v>0.373</v>
          </cell>
          <cell r="F166">
            <v>0.53234343434343423</v>
          </cell>
          <cell r="G166">
            <v>0.59055732727272714</v>
          </cell>
          <cell r="H166">
            <v>0.59055732727272714</v>
          </cell>
          <cell r="I166">
            <v>0.59055732727272714</v>
          </cell>
        </row>
        <row r="167">
          <cell r="A167">
            <v>38426</v>
          </cell>
          <cell r="D167">
            <v>0.54166666666666707</v>
          </cell>
          <cell r="E167">
            <v>0.30549999999999999</v>
          </cell>
          <cell r="F167">
            <v>0.4844141414141413</v>
          </cell>
          <cell r="G167">
            <v>0.54977791818181809</v>
          </cell>
          <cell r="H167">
            <v>0.54977791818181809</v>
          </cell>
          <cell r="I167">
            <v>0.54977791818181809</v>
          </cell>
        </row>
        <row r="168">
          <cell r="A168">
            <v>38443</v>
          </cell>
          <cell r="B168">
            <v>7.8E-2</v>
          </cell>
          <cell r="C168">
            <v>8.2000000000000003E-2</v>
          </cell>
          <cell r="D168">
            <v>0.50000000000000044</v>
          </cell>
          <cell r="E168">
            <v>0.23799999999999999</v>
          </cell>
          <cell r="F168">
            <v>0.43648484848484836</v>
          </cell>
          <cell r="G168">
            <v>0.50899850909090893</v>
          </cell>
          <cell r="H168">
            <v>0.50899850909090893</v>
          </cell>
          <cell r="I168">
            <v>0.50899850909090893</v>
          </cell>
        </row>
        <row r="169">
          <cell r="A169">
            <v>38457</v>
          </cell>
          <cell r="D169">
            <v>0.45833333333333376</v>
          </cell>
          <cell r="E169">
            <v>0.19900000000000001</v>
          </cell>
          <cell r="F169">
            <v>0.39546464646464635</v>
          </cell>
          <cell r="G169">
            <v>0.46724025454545437</v>
          </cell>
          <cell r="H169">
            <v>0.46724025454545437</v>
          </cell>
          <cell r="I169">
            <v>0.46724025454545437</v>
          </cell>
        </row>
        <row r="170">
          <cell r="A170">
            <v>38473</v>
          </cell>
          <cell r="B170">
            <v>3.9E-2</v>
          </cell>
          <cell r="C170">
            <v>6.6000000000000003E-2</v>
          </cell>
          <cell r="D170">
            <v>0.41666666666666707</v>
          </cell>
          <cell r="E170">
            <v>0.16</v>
          </cell>
          <cell r="F170">
            <v>0.35444444444444428</v>
          </cell>
          <cell r="G170">
            <v>0.42548199999999986</v>
          </cell>
          <cell r="H170">
            <v>0.42548199999999986</v>
          </cell>
          <cell r="I170">
            <v>0.42548199999999986</v>
          </cell>
        </row>
        <row r="171">
          <cell r="A171">
            <v>38487</v>
          </cell>
          <cell r="D171">
            <v>0.37500000000000039</v>
          </cell>
          <cell r="E171">
            <v>0.14050000000000001</v>
          </cell>
          <cell r="F171">
            <v>0.31815151515151507</v>
          </cell>
          <cell r="G171">
            <v>0.38305400909090898</v>
          </cell>
          <cell r="H171">
            <v>0.38305400909090898</v>
          </cell>
          <cell r="I171">
            <v>0.38305400909090898</v>
          </cell>
        </row>
        <row r="172">
          <cell r="A172">
            <v>38504</v>
          </cell>
          <cell r="B172">
            <v>3.5999999999999997E-2</v>
          </cell>
          <cell r="C172">
            <v>6.4000000000000001E-2</v>
          </cell>
          <cell r="D172">
            <v>0.3333333333333337</v>
          </cell>
          <cell r="E172">
            <v>0.121</v>
          </cell>
          <cell r="F172">
            <v>0.28185858585858581</v>
          </cell>
          <cell r="G172">
            <v>0.34062601818181809</v>
          </cell>
          <cell r="H172">
            <v>0.34062601818181809</v>
          </cell>
          <cell r="I172">
            <v>0.34062601818181809</v>
          </cell>
        </row>
        <row r="173">
          <cell r="A173">
            <v>38518</v>
          </cell>
          <cell r="D173">
            <v>0.29166666666666702</v>
          </cell>
          <cell r="E173">
            <v>0.10300000000000001</v>
          </cell>
          <cell r="F173">
            <v>0.24592929292929289</v>
          </cell>
          <cell r="G173">
            <v>0.29814650909090901</v>
          </cell>
          <cell r="H173">
            <v>0.29814650909090901</v>
          </cell>
          <cell r="I173">
            <v>0.29814650909090901</v>
          </cell>
        </row>
        <row r="174">
          <cell r="A174">
            <v>38534</v>
          </cell>
          <cell r="B174">
            <v>2.9000000000000001E-2</v>
          </cell>
          <cell r="C174">
            <v>6.0999999999999999E-2</v>
          </cell>
          <cell r="D174">
            <v>0.25000000000000033</v>
          </cell>
          <cell r="E174">
            <v>8.5000000000000006E-2</v>
          </cell>
          <cell r="F174">
            <v>0.22704266088214028</v>
          </cell>
          <cell r="G174">
            <v>0.1274279696714406</v>
          </cell>
          <cell r="H174">
            <v>0.18407534246575341</v>
          </cell>
          <cell r="I174">
            <v>0.12808827056848165</v>
          </cell>
        </row>
        <row r="175">
          <cell r="A175">
            <v>38548</v>
          </cell>
          <cell r="D175">
            <v>0.20833333333333368</v>
          </cell>
          <cell r="E175">
            <v>7.0500000000000007E-2</v>
          </cell>
          <cell r="F175">
            <v>0.17491919191919195</v>
          </cell>
          <cell r="G175">
            <v>0.21306728181818185</v>
          </cell>
          <cell r="H175">
            <v>0.21306728181818185</v>
          </cell>
          <cell r="I175">
            <v>0.21306728181818185</v>
          </cell>
        </row>
        <row r="176">
          <cell r="A176">
            <v>38565</v>
          </cell>
          <cell r="B176">
            <v>2.8000000000000001E-2</v>
          </cell>
          <cell r="C176">
            <v>6.0999999999999999E-2</v>
          </cell>
          <cell r="D176">
            <v>0.16666666666666702</v>
          </cell>
          <cell r="E176">
            <v>5.6000000000000001E-2</v>
          </cell>
          <cell r="F176">
            <v>0.1398383838383839</v>
          </cell>
          <cell r="G176">
            <v>0.17046756363636373</v>
          </cell>
          <cell r="H176">
            <v>0.17046756363636373</v>
          </cell>
          <cell r="I176">
            <v>0.17046756363636373</v>
          </cell>
        </row>
        <row r="177">
          <cell r="A177">
            <v>38579</v>
          </cell>
          <cell r="D177">
            <v>0.12500000000000036</v>
          </cell>
          <cell r="E177">
            <v>4.2000000000000003E-2</v>
          </cell>
          <cell r="F177">
            <v>0.10487878787878802</v>
          </cell>
          <cell r="G177">
            <v>0.12785067272727291</v>
          </cell>
          <cell r="H177">
            <v>0.12785067272727291</v>
          </cell>
          <cell r="I177">
            <v>0.12785067272727291</v>
          </cell>
        </row>
        <row r="178">
          <cell r="A178">
            <v>38596</v>
          </cell>
          <cell r="B178">
            <v>2.8000000000000001E-2</v>
          </cell>
          <cell r="C178">
            <v>6.0999999999999999E-2</v>
          </cell>
          <cell r="D178">
            <v>8.3333333333333703E-2</v>
          </cell>
          <cell r="E178">
            <v>2.8000000000000001E-2</v>
          </cell>
          <cell r="F178">
            <v>6.9919191919192103E-2</v>
          </cell>
          <cell r="G178">
            <v>8.5233781818182072E-2</v>
          </cell>
          <cell r="H178">
            <v>8.5233781818182072E-2</v>
          </cell>
          <cell r="I178">
            <v>8.5233781818182072E-2</v>
          </cell>
        </row>
        <row r="179">
          <cell r="A179">
            <v>38610</v>
          </cell>
          <cell r="D179">
            <v>4.1666666666667039E-2</v>
          </cell>
          <cell r="E179">
            <v>1.4E-2</v>
          </cell>
          <cell r="F179">
            <v>3.495959595959619E-2</v>
          </cell>
          <cell r="G179">
            <v>4.261689090909123E-2</v>
          </cell>
          <cell r="H179">
            <v>4.261689090909123E-2</v>
          </cell>
          <cell r="I179">
            <v>4.261689090909123E-2</v>
          </cell>
        </row>
        <row r="180">
          <cell r="A180">
            <v>38625</v>
          </cell>
          <cell r="D180">
            <v>3.7470027081099033E-16</v>
          </cell>
          <cell r="E180">
            <v>0</v>
          </cell>
          <cell r="F180">
            <v>2.8386384152347691E-16</v>
          </cell>
          <cell r="G180">
            <v>3.8756952193029786E-16</v>
          </cell>
          <cell r="H180">
            <v>3.8756952193029786E-16</v>
          </cell>
          <cell r="I180">
            <v>3.8756952193029786E-16</v>
          </cell>
        </row>
        <row r="186">
          <cell r="A186">
            <v>38261</v>
          </cell>
          <cell r="B186">
            <v>3.6999999999999998E-2</v>
          </cell>
          <cell r="C186">
            <v>6.5000000000000002E-2</v>
          </cell>
          <cell r="D186">
            <v>1</v>
          </cell>
          <cell r="E186">
            <v>0.99999999999999989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</row>
        <row r="187">
          <cell r="A187">
            <v>38275</v>
          </cell>
          <cell r="D187">
            <v>0.95833333333333337</v>
          </cell>
          <cell r="E187">
            <v>0.98149999999999982</v>
          </cell>
          <cell r="F187">
            <v>0.963949494949495</v>
          </cell>
          <cell r="G187">
            <v>0.95753766363636372</v>
          </cell>
          <cell r="H187">
            <v>0.95753766363636372</v>
          </cell>
          <cell r="I187">
            <v>0.95753766363636372</v>
          </cell>
          <cell r="J187">
            <v>0.95753766363636372</v>
          </cell>
        </row>
        <row r="188">
          <cell r="A188">
            <v>38292</v>
          </cell>
          <cell r="B188">
            <v>6.5000000000000002E-2</v>
          </cell>
          <cell r="C188">
            <v>7.5999999999999998E-2</v>
          </cell>
          <cell r="D188">
            <v>0.91666666666666674</v>
          </cell>
          <cell r="E188">
            <v>0.96299999999999986</v>
          </cell>
          <cell r="F188">
            <v>0.92789898989899</v>
          </cell>
          <cell r="G188">
            <v>0.91507532727272745</v>
          </cell>
          <cell r="H188">
            <v>0.91507532727272745</v>
          </cell>
          <cell r="I188">
            <v>0.91507532727272745</v>
          </cell>
          <cell r="J188">
            <v>0.91507532727272745</v>
          </cell>
        </row>
        <row r="189">
          <cell r="A189">
            <v>38306</v>
          </cell>
          <cell r="D189">
            <v>0.87500000000000011</v>
          </cell>
          <cell r="E189">
            <v>0.93049999999999988</v>
          </cell>
          <cell r="F189">
            <v>0.88845454545454561</v>
          </cell>
          <cell r="G189">
            <v>0.87309382727272755</v>
          </cell>
          <cell r="H189">
            <v>0.87309382727272755</v>
          </cell>
          <cell r="I189">
            <v>0.87309382727272755</v>
          </cell>
          <cell r="J189">
            <v>0.87309382727272755</v>
          </cell>
        </row>
        <row r="190">
          <cell r="A190">
            <v>38322</v>
          </cell>
          <cell r="B190">
            <v>0.13800000000000001</v>
          </cell>
          <cell r="C190">
            <v>0.105</v>
          </cell>
          <cell r="D190">
            <v>0.83333333333333348</v>
          </cell>
          <cell r="E190">
            <v>0.89799999999999991</v>
          </cell>
          <cell r="F190">
            <v>0.84901010101010121</v>
          </cell>
          <cell r="G190">
            <v>0.83111232727272755</v>
          </cell>
          <cell r="H190">
            <v>0.83111232727272755</v>
          </cell>
          <cell r="I190">
            <v>0.83111232727272755</v>
          </cell>
          <cell r="J190">
            <v>0.83111232727272755</v>
          </cell>
        </row>
        <row r="191">
          <cell r="A191">
            <v>38336</v>
          </cell>
          <cell r="D191">
            <v>0.79166666666666685</v>
          </cell>
          <cell r="E191">
            <v>0.82899999999999996</v>
          </cell>
          <cell r="F191">
            <v>0.80071717171717194</v>
          </cell>
          <cell r="G191">
            <v>0.79038443636363664</v>
          </cell>
          <cell r="H191">
            <v>0.79038443636363664</v>
          </cell>
          <cell r="I191">
            <v>0.79038443636363664</v>
          </cell>
          <cell r="J191">
            <v>0.79038443636363664</v>
          </cell>
        </row>
        <row r="192">
          <cell r="A192">
            <v>38353</v>
          </cell>
          <cell r="B192">
            <v>0.20699999999999999</v>
          </cell>
          <cell r="C192">
            <v>0.13300000000000001</v>
          </cell>
          <cell r="D192">
            <v>0.75000000000000022</v>
          </cell>
          <cell r="E192">
            <v>0.7599999999999999</v>
          </cell>
          <cell r="F192">
            <v>0.75242424242424266</v>
          </cell>
          <cell r="G192">
            <v>0.74965654545454574</v>
          </cell>
          <cell r="H192">
            <v>0.74965654545454574</v>
          </cell>
          <cell r="I192">
            <v>0.74965654545454574</v>
          </cell>
          <cell r="J192">
            <v>0.74965654545454574</v>
          </cell>
        </row>
        <row r="193">
          <cell r="A193">
            <v>38367</v>
          </cell>
          <cell r="D193">
            <v>0.70833333333333359</v>
          </cell>
          <cell r="E193">
            <v>0.65649999999999986</v>
          </cell>
          <cell r="F193">
            <v>0.69576767676767681</v>
          </cell>
          <cell r="G193">
            <v>0.71011357272727282</v>
          </cell>
          <cell r="H193">
            <v>0.71011357272727282</v>
          </cell>
          <cell r="I193">
            <v>0.71011357272727282</v>
          </cell>
          <cell r="J193">
            <v>0.71011357272727282</v>
          </cell>
        </row>
        <row r="194">
          <cell r="A194">
            <v>38384</v>
          </cell>
          <cell r="B194">
            <v>0.18</v>
          </cell>
          <cell r="C194">
            <v>0.122</v>
          </cell>
          <cell r="D194">
            <v>0.66666666666666696</v>
          </cell>
          <cell r="E194">
            <v>0.55299999999999994</v>
          </cell>
          <cell r="F194">
            <v>0.63911111111111119</v>
          </cell>
          <cell r="G194">
            <v>0.67057060000000002</v>
          </cell>
          <cell r="H194">
            <v>0.67057060000000002</v>
          </cell>
          <cell r="I194">
            <v>0.67057060000000002</v>
          </cell>
          <cell r="J194">
            <v>0.67057060000000002</v>
          </cell>
        </row>
        <row r="195">
          <cell r="A195">
            <v>38398</v>
          </cell>
          <cell r="D195">
            <v>0.62500000000000033</v>
          </cell>
          <cell r="E195">
            <v>0.46299999999999997</v>
          </cell>
          <cell r="F195">
            <v>0.58572727272727265</v>
          </cell>
          <cell r="G195">
            <v>0.63056396363636358</v>
          </cell>
          <cell r="H195">
            <v>0.63056396363636358</v>
          </cell>
          <cell r="I195">
            <v>0.63056396363636358</v>
          </cell>
          <cell r="J195">
            <v>0.63056396363636358</v>
          </cell>
        </row>
        <row r="196">
          <cell r="A196">
            <v>38412</v>
          </cell>
          <cell r="B196">
            <v>0.13500000000000001</v>
          </cell>
          <cell r="C196">
            <v>0.104</v>
          </cell>
          <cell r="D196">
            <v>0.5833333333333337</v>
          </cell>
          <cell r="E196">
            <v>0.373</v>
          </cell>
          <cell r="F196">
            <v>0.53234343434343423</v>
          </cell>
          <cell r="G196">
            <v>0.59055732727272714</v>
          </cell>
          <cell r="H196">
            <v>0.59055732727272714</v>
          </cell>
          <cell r="I196">
            <v>0.59055732727272714</v>
          </cell>
          <cell r="J196">
            <v>0.59055732727272714</v>
          </cell>
        </row>
        <row r="197">
          <cell r="A197">
            <v>38426</v>
          </cell>
          <cell r="D197">
            <v>0.54166666666666707</v>
          </cell>
          <cell r="E197">
            <v>0.30549999999999999</v>
          </cell>
          <cell r="F197">
            <v>0.4844141414141413</v>
          </cell>
          <cell r="G197">
            <v>0.54977791818181809</v>
          </cell>
          <cell r="H197">
            <v>0.54977791818181809</v>
          </cell>
          <cell r="I197">
            <v>0.54977791818181809</v>
          </cell>
          <cell r="J197">
            <v>0.54977791818181809</v>
          </cell>
        </row>
        <row r="198">
          <cell r="A198">
            <v>38443</v>
          </cell>
          <cell r="B198">
            <v>7.8E-2</v>
          </cell>
          <cell r="C198">
            <v>8.2000000000000003E-2</v>
          </cell>
          <cell r="D198">
            <v>0.50000000000000044</v>
          </cell>
          <cell r="E198">
            <v>0.23799999999999999</v>
          </cell>
          <cell r="F198">
            <v>0.43648484848484836</v>
          </cell>
          <cell r="G198">
            <v>0.50899850909090893</v>
          </cell>
          <cell r="H198">
            <v>0.50899850909090893</v>
          </cell>
          <cell r="I198">
            <v>0.50899850909090893</v>
          </cell>
          <cell r="J198">
            <v>0.50899850909090893</v>
          </cell>
        </row>
        <row r="199">
          <cell r="A199">
            <v>38457</v>
          </cell>
          <cell r="D199">
            <v>0.45833333333333376</v>
          </cell>
          <cell r="E199">
            <v>0.19900000000000001</v>
          </cell>
          <cell r="F199">
            <v>0.39546464646464635</v>
          </cell>
          <cell r="G199">
            <v>0.46724025454545437</v>
          </cell>
          <cell r="H199">
            <v>0.46724025454545437</v>
          </cell>
          <cell r="I199">
            <v>0.46724025454545437</v>
          </cell>
          <cell r="J199">
            <v>0.46724025454545437</v>
          </cell>
        </row>
        <row r="200">
          <cell r="A200">
            <v>38473</v>
          </cell>
          <cell r="B200">
            <v>3.9E-2</v>
          </cell>
          <cell r="C200">
            <v>6.6000000000000003E-2</v>
          </cell>
          <cell r="D200">
            <v>0.41666666666666707</v>
          </cell>
          <cell r="E200">
            <v>0.16</v>
          </cell>
          <cell r="F200">
            <v>0.35444444444444428</v>
          </cell>
          <cell r="G200">
            <v>0.42548199999999986</v>
          </cell>
          <cell r="H200">
            <v>0.42548199999999986</v>
          </cell>
          <cell r="I200">
            <v>0.42548199999999986</v>
          </cell>
          <cell r="J200">
            <v>0.42548199999999986</v>
          </cell>
        </row>
        <row r="201">
          <cell r="A201">
            <v>38487</v>
          </cell>
          <cell r="D201">
            <v>0.37500000000000039</v>
          </cell>
          <cell r="E201">
            <v>0.14050000000000001</v>
          </cell>
          <cell r="F201">
            <v>0.31815151515151507</v>
          </cell>
          <cell r="G201">
            <v>0.38305400909090898</v>
          </cell>
          <cell r="H201">
            <v>0.38305400909090898</v>
          </cell>
          <cell r="I201">
            <v>0.38305400909090898</v>
          </cell>
          <cell r="J201">
            <v>0.38305400909090898</v>
          </cell>
        </row>
        <row r="202">
          <cell r="A202">
            <v>38504</v>
          </cell>
          <cell r="B202">
            <v>3.5999999999999997E-2</v>
          </cell>
          <cell r="C202">
            <v>6.4000000000000001E-2</v>
          </cell>
          <cell r="D202">
            <v>0.3333333333333337</v>
          </cell>
          <cell r="E202">
            <v>0.121</v>
          </cell>
          <cell r="F202">
            <v>0.28185858585858581</v>
          </cell>
          <cell r="G202">
            <v>0.24560000000000001</v>
          </cell>
          <cell r="H202">
            <v>0.24560000000000001</v>
          </cell>
          <cell r="I202">
            <v>0.24560000000000001</v>
          </cell>
          <cell r="J202">
            <v>0.24560000000000001</v>
          </cell>
        </row>
        <row r="203">
          <cell r="A203">
            <v>38518</v>
          </cell>
          <cell r="D203">
            <v>0.29166666666666702</v>
          </cell>
          <cell r="E203">
            <v>0.10300000000000001</v>
          </cell>
          <cell r="F203">
            <v>0.24592929292929289</v>
          </cell>
          <cell r="G203">
            <v>0.29814650909090901</v>
          </cell>
          <cell r="H203">
            <v>0.29814650909090901</v>
          </cell>
          <cell r="I203">
            <v>0.29814650909090901</v>
          </cell>
          <cell r="J203">
            <v>0.29814650909090901</v>
          </cell>
        </row>
        <row r="204">
          <cell r="A204">
            <v>38534</v>
          </cell>
          <cell r="B204">
            <v>2.9000000000000001E-2</v>
          </cell>
          <cell r="C204">
            <v>6.0999999999999999E-2</v>
          </cell>
          <cell r="D204">
            <v>0.25000000000000033</v>
          </cell>
          <cell r="E204">
            <v>8.5000000000000006E-2</v>
          </cell>
          <cell r="F204">
            <v>0.20999999999999996</v>
          </cell>
          <cell r="G204">
            <v>0.26670579434250302</v>
          </cell>
          <cell r="H204">
            <v>0.12285714285714286</v>
          </cell>
          <cell r="I204">
            <v>0.22827927755308114</v>
          </cell>
          <cell r="J204">
            <v>0.19559437446613973</v>
          </cell>
        </row>
        <row r="205">
          <cell r="A205">
            <v>38548</v>
          </cell>
          <cell r="D205">
            <v>0.20833333333333368</v>
          </cell>
          <cell r="E205">
            <v>7.0500000000000007E-2</v>
          </cell>
          <cell r="F205">
            <v>0.17491919191919195</v>
          </cell>
          <cell r="G205">
            <v>0.21306728181818185</v>
          </cell>
          <cell r="H205">
            <v>0.21306728181818185</v>
          </cell>
          <cell r="I205">
            <v>0.21306728181818185</v>
          </cell>
          <cell r="J205">
            <v>0.21306728181818185</v>
          </cell>
        </row>
        <row r="206">
          <cell r="A206">
            <v>38565</v>
          </cell>
          <cell r="B206">
            <v>2.8000000000000001E-2</v>
          </cell>
          <cell r="C206">
            <v>6.0999999999999999E-2</v>
          </cell>
          <cell r="D206">
            <v>0.16666666666666702</v>
          </cell>
          <cell r="E206">
            <v>5.6000000000000001E-2</v>
          </cell>
          <cell r="F206">
            <v>0.1398383838383839</v>
          </cell>
          <cell r="G206">
            <v>0.17046756363636373</v>
          </cell>
          <cell r="H206">
            <v>0.17046756363636373</v>
          </cell>
          <cell r="I206">
            <v>0.17046756363636373</v>
          </cell>
          <cell r="J206">
            <v>0.17046756363636373</v>
          </cell>
        </row>
        <row r="207">
          <cell r="A207">
            <v>38579</v>
          </cell>
          <cell r="D207">
            <v>0.12500000000000036</v>
          </cell>
          <cell r="E207">
            <v>4.2000000000000003E-2</v>
          </cell>
          <cell r="F207">
            <v>0.10487878787878802</v>
          </cell>
          <cell r="G207">
            <v>0.12785067272727291</v>
          </cell>
          <cell r="H207">
            <v>0.12785067272727291</v>
          </cell>
          <cell r="I207">
            <v>0.12785067272727291</v>
          </cell>
          <cell r="J207">
            <v>0.12785067272727291</v>
          </cell>
        </row>
        <row r="208">
          <cell r="A208">
            <v>38596</v>
          </cell>
          <cell r="B208">
            <v>2.8000000000000001E-2</v>
          </cell>
          <cell r="C208">
            <v>6.0999999999999999E-2</v>
          </cell>
          <cell r="D208">
            <v>8.3333333333333703E-2</v>
          </cell>
          <cell r="E208">
            <v>2.8000000000000001E-2</v>
          </cell>
          <cell r="F208">
            <v>6.9919191919192103E-2</v>
          </cell>
          <cell r="G208">
            <v>8.5233781818182072E-2</v>
          </cell>
          <cell r="H208">
            <v>8.5233781818182072E-2</v>
          </cell>
          <cell r="I208">
            <v>8.5233781818182072E-2</v>
          </cell>
          <cell r="J208">
            <v>8.5233781818182072E-2</v>
          </cell>
        </row>
        <row r="209">
          <cell r="A209">
            <v>38610</v>
          </cell>
          <cell r="D209">
            <v>4.1666666666667039E-2</v>
          </cell>
          <cell r="E209">
            <v>1.4E-2</v>
          </cell>
          <cell r="F209">
            <v>3.495959595959619E-2</v>
          </cell>
          <cell r="G209">
            <v>4.261689090909123E-2</v>
          </cell>
          <cell r="H209">
            <v>4.261689090909123E-2</v>
          </cell>
          <cell r="I209">
            <v>4.261689090909123E-2</v>
          </cell>
          <cell r="J209">
            <v>4.261689090909123E-2</v>
          </cell>
        </row>
        <row r="210">
          <cell r="A210">
            <v>38625</v>
          </cell>
          <cell r="D210">
            <v>3.7470027081099033E-16</v>
          </cell>
          <cell r="E210">
            <v>0</v>
          </cell>
          <cell r="F210">
            <v>2.8386384152347691E-16</v>
          </cell>
          <cell r="G210">
            <v>3.8756952193029786E-16</v>
          </cell>
          <cell r="H210">
            <v>3.8756952193029786E-16</v>
          </cell>
          <cell r="I210">
            <v>3.8756952193029786E-16</v>
          </cell>
          <cell r="J210">
            <v>3.8756952193029786E-16</v>
          </cell>
        </row>
        <row r="215">
          <cell r="A215">
            <v>38261</v>
          </cell>
          <cell r="B215">
            <v>3.6999999999999998E-2</v>
          </cell>
          <cell r="C215">
            <v>6.5000000000000002E-2</v>
          </cell>
          <cell r="D215">
            <v>1</v>
          </cell>
          <cell r="E215">
            <v>0.99999999999999989</v>
          </cell>
          <cell r="F215">
            <v>1</v>
          </cell>
          <cell r="G215">
            <v>0.9858429858429858</v>
          </cell>
        </row>
        <row r="216">
          <cell r="A216">
            <v>38275</v>
          </cell>
          <cell r="D216">
            <v>0.95833333333333337</v>
          </cell>
          <cell r="E216">
            <v>0.98149999999999982</v>
          </cell>
          <cell r="F216">
            <v>0.963949494949495</v>
          </cell>
          <cell r="G216">
            <v>0.94239375000000003</v>
          </cell>
        </row>
        <row r="217">
          <cell r="A217">
            <v>38292</v>
          </cell>
          <cell r="B217">
            <v>6.5000000000000002E-2</v>
          </cell>
          <cell r="C217">
            <v>7.5999999999999998E-2</v>
          </cell>
          <cell r="D217">
            <v>0.91666666666666674</v>
          </cell>
          <cell r="E217">
            <v>0.96299999999999986</v>
          </cell>
          <cell r="F217">
            <v>0.92789898989899</v>
          </cell>
          <cell r="G217">
            <v>0.92789898989899</v>
          </cell>
        </row>
        <row r="218">
          <cell r="A218">
            <v>38306</v>
          </cell>
          <cell r="D218">
            <v>0.87500000000000011</v>
          </cell>
          <cell r="E218">
            <v>0.93049999999999988</v>
          </cell>
          <cell r="F218">
            <v>0.88845454545454561</v>
          </cell>
          <cell r="G218">
            <v>0.88845454545454561</v>
          </cell>
        </row>
        <row r="219">
          <cell r="A219">
            <v>38322</v>
          </cell>
          <cell r="B219">
            <v>0.13800000000000001</v>
          </cell>
          <cell r="C219">
            <v>0.105</v>
          </cell>
          <cell r="D219">
            <v>0.83333333333333348</v>
          </cell>
          <cell r="E219">
            <v>0.89799999999999991</v>
          </cell>
          <cell r="F219">
            <v>0.84901010101010121</v>
          </cell>
          <cell r="G219">
            <v>0.84901010101010121</v>
          </cell>
        </row>
        <row r="220">
          <cell r="A220">
            <v>38336</v>
          </cell>
          <cell r="D220">
            <v>0.79166666666666685</v>
          </cell>
          <cell r="E220">
            <v>0.82899999999999996</v>
          </cell>
          <cell r="F220">
            <v>0.80071717171717194</v>
          </cell>
          <cell r="G220">
            <v>0.80071717171717194</v>
          </cell>
        </row>
        <row r="221">
          <cell r="A221">
            <v>38353</v>
          </cell>
          <cell r="B221">
            <v>0.20699999999999999</v>
          </cell>
          <cell r="C221">
            <v>0.13300000000000001</v>
          </cell>
          <cell r="D221">
            <v>0.75000000000000022</v>
          </cell>
          <cell r="E221">
            <v>0.7599999999999999</v>
          </cell>
          <cell r="F221">
            <v>0.75242424242424266</v>
          </cell>
          <cell r="G221">
            <v>0.75242424242424266</v>
          </cell>
        </row>
        <row r="222">
          <cell r="A222">
            <v>38367</v>
          </cell>
          <cell r="D222">
            <v>0.70833333333333359</v>
          </cell>
          <cell r="E222">
            <v>0.65649999999999986</v>
          </cell>
          <cell r="F222">
            <v>0.69576767676767681</v>
          </cell>
          <cell r="G222">
            <v>0.69576767676767681</v>
          </cell>
        </row>
        <row r="223">
          <cell r="A223">
            <v>38384</v>
          </cell>
          <cell r="B223">
            <v>0.18</v>
          </cell>
          <cell r="C223">
            <v>0.122</v>
          </cell>
          <cell r="D223">
            <v>0.66666666666666696</v>
          </cell>
          <cell r="E223">
            <v>0.55299999999999994</v>
          </cell>
          <cell r="F223">
            <v>0.63911111111111119</v>
          </cell>
          <cell r="G223">
            <v>0.63911111111111119</v>
          </cell>
        </row>
        <row r="224">
          <cell r="A224">
            <v>38398</v>
          </cell>
          <cell r="D224">
            <v>0.62500000000000033</v>
          </cell>
          <cell r="E224">
            <v>0.46299999999999997</v>
          </cell>
          <cell r="F224">
            <v>0.58572727272727265</v>
          </cell>
          <cell r="G224">
            <v>0.58572727272727265</v>
          </cell>
        </row>
        <row r="225">
          <cell r="A225">
            <v>38412</v>
          </cell>
          <cell r="B225">
            <v>0.13500000000000001</v>
          </cell>
          <cell r="C225">
            <v>0.104</v>
          </cell>
          <cell r="D225">
            <v>0.5833333333333337</v>
          </cell>
          <cell r="E225">
            <v>0.373</v>
          </cell>
          <cell r="F225">
            <v>0.53234343434343423</v>
          </cell>
          <cell r="G225">
            <v>0.53234343434343423</v>
          </cell>
        </row>
        <row r="226">
          <cell r="A226">
            <v>38426</v>
          </cell>
          <cell r="D226">
            <v>0.54166666666666707</v>
          </cell>
          <cell r="E226">
            <v>0.30549999999999999</v>
          </cell>
          <cell r="F226">
            <v>0.4844141414141413</v>
          </cell>
          <cell r="G226">
            <v>0.4844141414141413</v>
          </cell>
        </row>
        <row r="227">
          <cell r="A227">
            <v>38443</v>
          </cell>
          <cell r="B227">
            <v>7.8E-2</v>
          </cell>
          <cell r="C227">
            <v>8.2000000000000003E-2</v>
          </cell>
          <cell r="D227">
            <v>0.50000000000000044</v>
          </cell>
          <cell r="E227">
            <v>0.23799999999999999</v>
          </cell>
          <cell r="F227">
            <v>0.43648484848484836</v>
          </cell>
          <cell r="G227">
            <v>0.43648484848484836</v>
          </cell>
        </row>
        <row r="228">
          <cell r="A228">
            <v>38457</v>
          </cell>
          <cell r="D228">
            <v>0.45833333333333376</v>
          </cell>
          <cell r="E228">
            <v>0.19900000000000001</v>
          </cell>
          <cell r="F228">
            <v>0.39546464646464635</v>
          </cell>
          <cell r="G228">
            <v>0.39546464646464635</v>
          </cell>
        </row>
        <row r="229">
          <cell r="A229">
            <v>38473</v>
          </cell>
          <cell r="B229">
            <v>3.9E-2</v>
          </cell>
          <cell r="C229">
            <v>6.6000000000000003E-2</v>
          </cell>
          <cell r="D229">
            <v>0.41666666666666707</v>
          </cell>
          <cell r="E229">
            <v>0.16</v>
          </cell>
          <cell r="F229">
            <v>0.35444444444444428</v>
          </cell>
          <cell r="G229">
            <v>0.35444444444444428</v>
          </cell>
        </row>
        <row r="230">
          <cell r="A230">
            <v>38487</v>
          </cell>
          <cell r="D230">
            <v>0.37500000000000039</v>
          </cell>
          <cell r="E230">
            <v>0.14050000000000001</v>
          </cell>
          <cell r="F230">
            <v>0.31815151515151507</v>
          </cell>
          <cell r="G230">
            <v>0.31815151515151507</v>
          </cell>
        </row>
        <row r="231">
          <cell r="A231">
            <v>38504</v>
          </cell>
          <cell r="B231">
            <v>3.5999999999999997E-2</v>
          </cell>
          <cell r="C231">
            <v>6.4000000000000001E-2</v>
          </cell>
          <cell r="D231">
            <v>0.3333333333333337</v>
          </cell>
          <cell r="E231">
            <v>0.121</v>
          </cell>
          <cell r="F231">
            <v>0.28185858585858581</v>
          </cell>
          <cell r="G231">
            <v>0.57602776250687193</v>
          </cell>
        </row>
        <row r="232">
          <cell r="A232">
            <v>38518</v>
          </cell>
          <cell r="D232">
            <v>0.29166666666666702</v>
          </cell>
          <cell r="E232">
            <v>0.10300000000000001</v>
          </cell>
          <cell r="F232">
            <v>0.24592929292929289</v>
          </cell>
          <cell r="G232">
            <v>0.45372776250687191</v>
          </cell>
        </row>
        <row r="233">
          <cell r="A233">
            <v>38534</v>
          </cell>
          <cell r="B233">
            <v>2.9000000000000001E-2</v>
          </cell>
          <cell r="C233">
            <v>6.0999999999999999E-2</v>
          </cell>
          <cell r="D233">
            <v>0.25000000000000033</v>
          </cell>
          <cell r="E233">
            <v>8.5000000000000006E-2</v>
          </cell>
          <cell r="F233">
            <v>0.20999999999999996</v>
          </cell>
          <cell r="G233">
            <v>0.33142776250687189</v>
          </cell>
        </row>
        <row r="234">
          <cell r="A234">
            <v>38548</v>
          </cell>
          <cell r="D234">
            <v>0.20833333333333368</v>
          </cell>
          <cell r="E234">
            <v>7.0500000000000007E-2</v>
          </cell>
          <cell r="F234">
            <v>0.17491919191919195</v>
          </cell>
          <cell r="G234">
            <v>0.20912776250687187</v>
          </cell>
        </row>
        <row r="235">
          <cell r="A235">
            <v>38565</v>
          </cell>
          <cell r="B235">
            <v>2.8000000000000001E-2</v>
          </cell>
          <cell r="C235">
            <v>6.0999999999999999E-2</v>
          </cell>
          <cell r="D235">
            <v>0.16666666666666702</v>
          </cell>
          <cell r="E235">
            <v>5.6000000000000001E-2</v>
          </cell>
          <cell r="F235">
            <v>0.1398383838383839</v>
          </cell>
          <cell r="G235">
            <v>8.6827762506871853E-2</v>
          </cell>
        </row>
        <row r="236">
          <cell r="A236">
            <v>38579</v>
          </cell>
          <cell r="D236">
            <v>0.12500000000000036</v>
          </cell>
          <cell r="E236">
            <v>4.2000000000000003E-2</v>
          </cell>
          <cell r="F236">
            <v>0.10487878787878802</v>
          </cell>
          <cell r="G236">
            <v>-3.5472237493128167E-2</v>
          </cell>
        </row>
        <row r="237">
          <cell r="A237">
            <v>38596</v>
          </cell>
          <cell r="B237">
            <v>2.8000000000000001E-2</v>
          </cell>
          <cell r="C237">
            <v>6.0999999999999999E-2</v>
          </cell>
          <cell r="D237">
            <v>8.3333333333333703E-2</v>
          </cell>
          <cell r="E237">
            <v>2.8000000000000001E-2</v>
          </cell>
          <cell r="F237">
            <v>6.9919191919192103E-2</v>
          </cell>
          <cell r="G237">
            <v>-0.15777223749312819</v>
          </cell>
        </row>
        <row r="238">
          <cell r="A238">
            <v>38610</v>
          </cell>
          <cell r="D238">
            <v>4.1666666666667039E-2</v>
          </cell>
          <cell r="E238">
            <v>1.4E-2</v>
          </cell>
          <cell r="F238">
            <v>3.495959595959619E-2</v>
          </cell>
          <cell r="G238">
            <v>1.4157014157014203E-2</v>
          </cell>
        </row>
        <row r="239">
          <cell r="A239">
            <v>38625</v>
          </cell>
          <cell r="D239">
            <v>3.7470027081099033E-16</v>
          </cell>
          <cell r="E239">
            <v>0</v>
          </cell>
          <cell r="F239">
            <v>2.8386384152347691E-16</v>
          </cell>
          <cell r="G239">
            <v>0</v>
          </cell>
        </row>
        <row r="244">
          <cell r="A244">
            <v>38261</v>
          </cell>
          <cell r="B244">
            <v>3.6999999999999998E-2</v>
          </cell>
          <cell r="C244">
            <v>6.5000000000000002E-2</v>
          </cell>
          <cell r="D244">
            <v>1</v>
          </cell>
          <cell r="E244">
            <v>0.99999999999999989</v>
          </cell>
          <cell r="F244">
            <v>1</v>
          </cell>
          <cell r="G244">
            <v>1</v>
          </cell>
        </row>
        <row r="245">
          <cell r="A245">
            <v>38275</v>
          </cell>
          <cell r="D245">
            <v>0.95833333333333337</v>
          </cell>
          <cell r="E245">
            <v>0.98149999999999982</v>
          </cell>
          <cell r="F245">
            <v>0.96750000000000003</v>
          </cell>
          <cell r="G245">
            <v>0.98149999999999982</v>
          </cell>
        </row>
        <row r="246">
          <cell r="A246">
            <v>38292</v>
          </cell>
          <cell r="B246">
            <v>6.5000000000000002E-2</v>
          </cell>
          <cell r="C246">
            <v>7.5999999999999998E-2</v>
          </cell>
          <cell r="D246">
            <v>0.91666666666666674</v>
          </cell>
          <cell r="E246">
            <v>0.96299999999999986</v>
          </cell>
          <cell r="F246">
            <v>0.93499999999999994</v>
          </cell>
          <cell r="G246">
            <v>0.96299999999999986</v>
          </cell>
        </row>
        <row r="247">
          <cell r="A247">
            <v>38306</v>
          </cell>
          <cell r="D247">
            <v>0.87500000000000011</v>
          </cell>
          <cell r="E247">
            <v>0.93049999999999988</v>
          </cell>
          <cell r="F247">
            <v>0.89700000000000002</v>
          </cell>
          <cell r="G247">
            <v>0.93049999999999988</v>
          </cell>
        </row>
        <row r="248">
          <cell r="A248">
            <v>38322</v>
          </cell>
          <cell r="B248">
            <v>0.13800000000000001</v>
          </cell>
          <cell r="C248">
            <v>0.105</v>
          </cell>
          <cell r="D248">
            <v>0.83333333333333348</v>
          </cell>
          <cell r="E248">
            <v>0.89799999999999991</v>
          </cell>
          <cell r="F248">
            <v>0.85899999999999999</v>
          </cell>
          <cell r="G248">
            <v>0.89799999999999991</v>
          </cell>
        </row>
        <row r="249">
          <cell r="A249">
            <v>38336</v>
          </cell>
          <cell r="D249">
            <v>0.79166666666666685</v>
          </cell>
          <cell r="E249">
            <v>0.82899999999999996</v>
          </cell>
          <cell r="F249">
            <v>0.80649999999999999</v>
          </cell>
          <cell r="G249">
            <v>0.82899999999999996</v>
          </cell>
        </row>
        <row r="250">
          <cell r="A250">
            <v>38353</v>
          </cell>
          <cell r="B250">
            <v>0.20699999999999999</v>
          </cell>
          <cell r="C250">
            <v>0.13300000000000001</v>
          </cell>
          <cell r="D250">
            <v>0.75000000000000022</v>
          </cell>
          <cell r="E250">
            <v>0.7599999999999999</v>
          </cell>
          <cell r="F250">
            <v>0.754</v>
          </cell>
          <cell r="G250">
            <v>0.7599999999999999</v>
          </cell>
        </row>
        <row r="251">
          <cell r="A251">
            <v>38367</v>
          </cell>
          <cell r="D251">
            <v>0.70833333333333359</v>
          </cell>
          <cell r="E251">
            <v>0.65649999999999986</v>
          </cell>
          <cell r="F251">
            <v>0.6875</v>
          </cell>
          <cell r="G251">
            <v>0.65649999999999986</v>
          </cell>
        </row>
        <row r="252">
          <cell r="A252">
            <v>38384</v>
          </cell>
          <cell r="B252">
            <v>0.18</v>
          </cell>
          <cell r="C252">
            <v>0.122</v>
          </cell>
          <cell r="D252">
            <v>0.66666666666666696</v>
          </cell>
          <cell r="E252">
            <v>0.55299999999999994</v>
          </cell>
          <cell r="F252">
            <v>0.621</v>
          </cell>
          <cell r="G252">
            <v>0.55299999999999994</v>
          </cell>
        </row>
        <row r="253">
          <cell r="A253">
            <v>38398</v>
          </cell>
          <cell r="D253">
            <v>0.62500000000000033</v>
          </cell>
          <cell r="E253">
            <v>0.46299999999999997</v>
          </cell>
          <cell r="F253">
            <v>0.56000000000000005</v>
          </cell>
          <cell r="G253">
            <v>0.46299999999999997</v>
          </cell>
        </row>
        <row r="254">
          <cell r="A254">
            <v>38412</v>
          </cell>
          <cell r="B254">
            <v>0.13500000000000001</v>
          </cell>
          <cell r="C254">
            <v>0.104</v>
          </cell>
          <cell r="D254">
            <v>0.5833333333333337</v>
          </cell>
          <cell r="E254">
            <v>0.373</v>
          </cell>
          <cell r="F254">
            <v>0.499</v>
          </cell>
          <cell r="G254">
            <v>0.373</v>
          </cell>
        </row>
        <row r="255">
          <cell r="A255">
            <v>38426</v>
          </cell>
          <cell r="D255">
            <v>0.54166666666666707</v>
          </cell>
          <cell r="E255">
            <v>0.30549999999999999</v>
          </cell>
          <cell r="F255">
            <v>0.44700000000000001</v>
          </cell>
          <cell r="G255">
            <v>0.30549999999999999</v>
          </cell>
        </row>
        <row r="256">
          <cell r="A256">
            <v>38443</v>
          </cell>
          <cell r="B256">
            <v>7.8E-2</v>
          </cell>
          <cell r="C256">
            <v>8.2000000000000003E-2</v>
          </cell>
          <cell r="D256">
            <v>0.50000000000000044</v>
          </cell>
          <cell r="E256">
            <v>0.23799999999999999</v>
          </cell>
          <cell r="F256">
            <v>0.39500000000000002</v>
          </cell>
          <cell r="G256">
            <v>0.25</v>
          </cell>
        </row>
        <row r="257">
          <cell r="A257">
            <v>38457</v>
          </cell>
          <cell r="D257">
            <v>0.45833333333333376</v>
          </cell>
          <cell r="E257">
            <v>0.19900000000000001</v>
          </cell>
          <cell r="F257">
            <v>0.35399999999999998</v>
          </cell>
          <cell r="G257">
            <v>0.19900000000000001</v>
          </cell>
        </row>
        <row r="258">
          <cell r="A258">
            <v>38473</v>
          </cell>
          <cell r="B258">
            <v>3.9E-2</v>
          </cell>
          <cell r="C258">
            <v>6.6000000000000003E-2</v>
          </cell>
          <cell r="D258">
            <v>0.41666666666666707</v>
          </cell>
          <cell r="E258">
            <v>0.16</v>
          </cell>
          <cell r="F258">
            <v>0.313</v>
          </cell>
          <cell r="G258">
            <v>0.16</v>
          </cell>
        </row>
        <row r="259">
          <cell r="A259">
            <v>38487</v>
          </cell>
          <cell r="D259">
            <v>0.37500000000000039</v>
          </cell>
          <cell r="E259">
            <v>0.14050000000000001</v>
          </cell>
          <cell r="F259">
            <v>0.28000000000000003</v>
          </cell>
          <cell r="G259">
            <v>0.14050000000000001</v>
          </cell>
        </row>
        <row r="260">
          <cell r="A260">
            <v>38504</v>
          </cell>
          <cell r="B260">
            <v>3.5999999999999997E-2</v>
          </cell>
          <cell r="C260">
            <v>6.4000000000000001E-2</v>
          </cell>
          <cell r="D260">
            <v>0.3333333333333337</v>
          </cell>
          <cell r="E260">
            <v>0.121</v>
          </cell>
          <cell r="F260">
            <v>0.247</v>
          </cell>
          <cell r="G260">
            <v>0.21210106382978725</v>
          </cell>
        </row>
        <row r="261">
          <cell r="A261">
            <v>38518</v>
          </cell>
          <cell r="D261">
            <v>0.29166666666666702</v>
          </cell>
          <cell r="E261">
            <v>0.10300000000000001</v>
          </cell>
          <cell r="F261">
            <v>0.215</v>
          </cell>
          <cell r="G261">
            <v>0.10300000000000001</v>
          </cell>
        </row>
        <row r="262">
          <cell r="A262">
            <v>38534</v>
          </cell>
          <cell r="B262">
            <v>2.9000000000000001E-2</v>
          </cell>
          <cell r="C262">
            <v>6.0999999999999999E-2</v>
          </cell>
          <cell r="D262">
            <v>0.25000000000000033</v>
          </cell>
          <cell r="E262">
            <v>8.5000000000000006E-2</v>
          </cell>
          <cell r="F262">
            <v>0.183</v>
          </cell>
          <cell r="G262">
            <v>8.5000000000000006E-2</v>
          </cell>
        </row>
        <row r="263">
          <cell r="A263">
            <v>38548</v>
          </cell>
          <cell r="D263">
            <v>0.20833333333333368</v>
          </cell>
          <cell r="E263">
            <v>7.0500000000000007E-2</v>
          </cell>
          <cell r="F263">
            <v>0.1525</v>
          </cell>
          <cell r="G263">
            <v>7.0500000000000007E-2</v>
          </cell>
        </row>
        <row r="264">
          <cell r="A264">
            <v>38565</v>
          </cell>
          <cell r="B264">
            <v>2.8000000000000001E-2</v>
          </cell>
          <cell r="C264">
            <v>6.0999999999999999E-2</v>
          </cell>
          <cell r="D264">
            <v>0.16666666666666702</v>
          </cell>
          <cell r="E264">
            <v>5.6000000000000001E-2</v>
          </cell>
          <cell r="F264">
            <v>0.122</v>
          </cell>
          <cell r="G264">
            <v>5.6000000000000001E-2</v>
          </cell>
        </row>
        <row r="265">
          <cell r="A265">
            <v>38579</v>
          </cell>
          <cell r="D265">
            <v>0.12500000000000036</v>
          </cell>
          <cell r="E265">
            <v>4.2000000000000003E-2</v>
          </cell>
          <cell r="F265">
            <v>9.1499999999999998E-2</v>
          </cell>
          <cell r="G265">
            <v>4.2000000000000003E-2</v>
          </cell>
        </row>
        <row r="266">
          <cell r="A266">
            <v>38596</v>
          </cell>
          <cell r="B266">
            <v>2.8000000000000001E-2</v>
          </cell>
          <cell r="C266">
            <v>6.0999999999999999E-2</v>
          </cell>
          <cell r="D266">
            <v>8.3333333333333703E-2</v>
          </cell>
          <cell r="E266">
            <v>2.8000000000000001E-2</v>
          </cell>
          <cell r="F266">
            <v>6.0999999999999999E-2</v>
          </cell>
          <cell r="G266">
            <v>0.16935483870967738</v>
          </cell>
        </row>
        <row r="267">
          <cell r="A267">
            <v>38610</v>
          </cell>
          <cell r="D267">
            <v>4.1666666666667039E-2</v>
          </cell>
          <cell r="E267">
            <v>1.4E-2</v>
          </cell>
          <cell r="F267">
            <v>3.0499999999999999E-2</v>
          </cell>
          <cell r="G267">
            <v>1.4E-2</v>
          </cell>
        </row>
        <row r="268">
          <cell r="A268">
            <v>38625</v>
          </cell>
          <cell r="D268">
            <v>3.7470027081099033E-16</v>
          </cell>
          <cell r="E268">
            <v>0</v>
          </cell>
          <cell r="F268">
            <v>0</v>
          </cell>
          <cell r="G268">
            <v>0</v>
          </cell>
        </row>
        <row r="274">
          <cell r="A274">
            <v>38261</v>
          </cell>
          <cell r="B274">
            <v>3.6999999999999998E-2</v>
          </cell>
          <cell r="C274">
            <v>6.5000000000000002E-2</v>
          </cell>
          <cell r="D274">
            <v>1</v>
          </cell>
          <cell r="E274">
            <v>0.99999999999999989</v>
          </cell>
          <cell r="F274">
            <v>1</v>
          </cell>
          <cell r="G274">
            <v>1</v>
          </cell>
        </row>
        <row r="275">
          <cell r="A275">
            <v>38275</v>
          </cell>
          <cell r="D275">
            <v>0.95833333333333337</v>
          </cell>
          <cell r="E275">
            <v>0.98149999999999982</v>
          </cell>
          <cell r="F275">
            <v>0.963949494949495</v>
          </cell>
          <cell r="G275">
            <v>0.96114141414141419</v>
          </cell>
        </row>
        <row r="276">
          <cell r="A276">
            <v>38292</v>
          </cell>
          <cell r="B276">
            <v>6.5000000000000002E-2</v>
          </cell>
          <cell r="C276">
            <v>7.5999999999999998E-2</v>
          </cell>
          <cell r="D276">
            <v>0.91666666666666674</v>
          </cell>
          <cell r="E276">
            <v>0.96299999999999986</v>
          </cell>
          <cell r="F276">
            <v>0.92789898989899</v>
          </cell>
          <cell r="G276">
            <v>0.92228282828282837</v>
          </cell>
        </row>
        <row r="277">
          <cell r="A277">
            <v>38306</v>
          </cell>
          <cell r="D277">
            <v>0.87500000000000011</v>
          </cell>
          <cell r="E277">
            <v>0.93049999999999988</v>
          </cell>
          <cell r="F277">
            <v>0.88845454545454561</v>
          </cell>
          <cell r="G277">
            <v>0.88172727272727291</v>
          </cell>
        </row>
        <row r="278">
          <cell r="A278">
            <v>38322</v>
          </cell>
          <cell r="B278">
            <v>0.13800000000000001</v>
          </cell>
          <cell r="C278">
            <v>0.105</v>
          </cell>
          <cell r="D278">
            <v>0.83333333333333348</v>
          </cell>
          <cell r="E278">
            <v>0.89799999999999991</v>
          </cell>
          <cell r="F278">
            <v>0.84901010101010121</v>
          </cell>
          <cell r="G278">
            <v>0.84117171717171735</v>
          </cell>
        </row>
        <row r="279">
          <cell r="A279">
            <v>38336</v>
          </cell>
          <cell r="D279">
            <v>0.79166666666666685</v>
          </cell>
          <cell r="E279">
            <v>0.82899999999999996</v>
          </cell>
          <cell r="F279">
            <v>0.80071717171717194</v>
          </cell>
          <cell r="G279">
            <v>0.79619191919191934</v>
          </cell>
        </row>
        <row r="280">
          <cell r="A280">
            <v>38353</v>
          </cell>
          <cell r="B280">
            <v>0.20699999999999999</v>
          </cell>
          <cell r="C280">
            <v>0.13300000000000001</v>
          </cell>
          <cell r="D280">
            <v>0.75000000000000022</v>
          </cell>
          <cell r="E280">
            <v>0.7599999999999999</v>
          </cell>
          <cell r="F280">
            <v>0.75242424242424266</v>
          </cell>
          <cell r="G280">
            <v>0.78805620608899296</v>
          </cell>
        </row>
        <row r="281">
          <cell r="A281">
            <v>38367</v>
          </cell>
          <cell r="D281">
            <v>0.70833333333333359</v>
          </cell>
          <cell r="E281">
            <v>0.65649999999999986</v>
          </cell>
          <cell r="F281">
            <v>0.69576767676767681</v>
          </cell>
          <cell r="G281">
            <v>0.70205050505050526</v>
          </cell>
        </row>
        <row r="282">
          <cell r="A282">
            <v>38384</v>
          </cell>
          <cell r="B282">
            <v>0.18</v>
          </cell>
          <cell r="C282">
            <v>0.122</v>
          </cell>
          <cell r="D282">
            <v>0.66666666666666696</v>
          </cell>
          <cell r="E282">
            <v>0.55299999999999994</v>
          </cell>
          <cell r="F282">
            <v>0.63911111111111119</v>
          </cell>
          <cell r="G282">
            <v>0.65288888888888907</v>
          </cell>
        </row>
        <row r="283">
          <cell r="A283">
            <v>38398</v>
          </cell>
          <cell r="D283">
            <v>0.62500000000000033</v>
          </cell>
          <cell r="E283">
            <v>0.46299999999999997</v>
          </cell>
          <cell r="F283">
            <v>0.58572727272727265</v>
          </cell>
          <cell r="G283">
            <v>0.60536363636363655</v>
          </cell>
        </row>
        <row r="284">
          <cell r="A284">
            <v>38412</v>
          </cell>
          <cell r="B284">
            <v>0.13500000000000001</v>
          </cell>
          <cell r="C284">
            <v>0.104</v>
          </cell>
          <cell r="D284">
            <v>0.5833333333333337</v>
          </cell>
          <cell r="E284">
            <v>0.373</v>
          </cell>
          <cell r="F284">
            <v>0.53234343434343423</v>
          </cell>
          <cell r="G284">
            <v>0.53888789473684207</v>
          </cell>
        </row>
        <row r="285">
          <cell r="A285">
            <v>38426</v>
          </cell>
          <cell r="D285">
            <v>0.54166666666666707</v>
          </cell>
          <cell r="E285">
            <v>0.30549999999999999</v>
          </cell>
          <cell r="F285">
            <v>0.4844141414141413</v>
          </cell>
          <cell r="G285">
            <v>0.51304040404040419</v>
          </cell>
        </row>
        <row r="286">
          <cell r="A286">
            <v>38443</v>
          </cell>
          <cell r="B286">
            <v>7.8E-2</v>
          </cell>
          <cell r="C286">
            <v>8.2000000000000003E-2</v>
          </cell>
          <cell r="D286">
            <v>0.50000000000000044</v>
          </cell>
          <cell r="E286">
            <v>0.23799999999999999</v>
          </cell>
          <cell r="F286">
            <v>0.43648484848484836</v>
          </cell>
          <cell r="G286">
            <v>0.4682424242424244</v>
          </cell>
        </row>
        <row r="287">
          <cell r="A287">
            <v>38457</v>
          </cell>
          <cell r="D287">
            <v>0.45833333333333376</v>
          </cell>
          <cell r="E287">
            <v>0.19900000000000001</v>
          </cell>
          <cell r="F287">
            <v>0.39546464646464635</v>
          </cell>
          <cell r="G287">
            <v>0.42689898989899006</v>
          </cell>
        </row>
        <row r="288">
          <cell r="A288">
            <v>38473</v>
          </cell>
          <cell r="B288">
            <v>3.9E-2</v>
          </cell>
          <cell r="C288">
            <v>6.6000000000000003E-2</v>
          </cell>
          <cell r="D288">
            <v>0.41666666666666707</v>
          </cell>
          <cell r="E288">
            <v>0.16</v>
          </cell>
          <cell r="F288">
            <v>0.35444444444444428</v>
          </cell>
          <cell r="G288">
            <v>0.38555555555555565</v>
          </cell>
        </row>
        <row r="289">
          <cell r="A289">
            <v>38487</v>
          </cell>
          <cell r="D289">
            <v>0.37500000000000039</v>
          </cell>
          <cell r="E289">
            <v>0.14050000000000001</v>
          </cell>
          <cell r="F289">
            <v>0.31815151515151507</v>
          </cell>
          <cell r="G289">
            <v>0.34657575757575776</v>
          </cell>
        </row>
        <row r="290">
          <cell r="A290">
            <v>38504</v>
          </cell>
          <cell r="B290">
            <v>3.5999999999999997E-2</v>
          </cell>
          <cell r="C290">
            <v>6.4000000000000001E-2</v>
          </cell>
          <cell r="D290">
            <v>0.3333333333333337</v>
          </cell>
          <cell r="E290">
            <v>0.121</v>
          </cell>
          <cell r="F290">
            <v>0.28185858585858581</v>
          </cell>
          <cell r="G290">
            <v>0.30759595959595976</v>
          </cell>
        </row>
        <row r="291">
          <cell r="A291">
            <v>38518</v>
          </cell>
          <cell r="D291">
            <v>0.29166666666666702</v>
          </cell>
          <cell r="E291">
            <v>0.10300000000000001</v>
          </cell>
          <cell r="F291">
            <v>0.24592929292929289</v>
          </cell>
          <cell r="G291">
            <v>0.26879797979797992</v>
          </cell>
        </row>
        <row r="292">
          <cell r="A292">
            <v>38534</v>
          </cell>
          <cell r="B292">
            <v>2.9000000000000001E-2</v>
          </cell>
          <cell r="C292">
            <v>6.0999999999999999E-2</v>
          </cell>
          <cell r="D292">
            <v>0.25000000000000033</v>
          </cell>
          <cell r="E292">
            <v>8.5000000000000006E-2</v>
          </cell>
          <cell r="F292">
            <v>0.20999999999999996</v>
          </cell>
          <cell r="G292">
            <v>0.23000000000000015</v>
          </cell>
        </row>
        <row r="293">
          <cell r="A293">
            <v>38548</v>
          </cell>
          <cell r="D293">
            <v>0.20833333333333368</v>
          </cell>
          <cell r="E293">
            <v>7.0500000000000007E-2</v>
          </cell>
          <cell r="F293">
            <v>0.17491919191919195</v>
          </cell>
          <cell r="G293">
            <v>0.19162626262626281</v>
          </cell>
        </row>
        <row r="294">
          <cell r="A294">
            <v>38565</v>
          </cell>
          <cell r="B294">
            <v>2.8000000000000001E-2</v>
          </cell>
          <cell r="C294">
            <v>6.0999999999999999E-2</v>
          </cell>
          <cell r="D294">
            <v>0.16666666666666702</v>
          </cell>
          <cell r="E294">
            <v>5.6000000000000001E-2</v>
          </cell>
          <cell r="F294">
            <v>0.1398383838383839</v>
          </cell>
          <cell r="G294">
            <v>0.15325252525252547</v>
          </cell>
        </row>
        <row r="295">
          <cell r="A295">
            <v>38579</v>
          </cell>
          <cell r="D295">
            <v>0.12500000000000036</v>
          </cell>
          <cell r="E295">
            <v>4.2000000000000003E-2</v>
          </cell>
          <cell r="F295">
            <v>0.10487878787878802</v>
          </cell>
          <cell r="G295">
            <v>0.11493939393939419</v>
          </cell>
        </row>
        <row r="296">
          <cell r="A296">
            <v>38596</v>
          </cell>
          <cell r="B296">
            <v>2.8000000000000001E-2</v>
          </cell>
          <cell r="C296">
            <v>6.0999999999999999E-2</v>
          </cell>
          <cell r="D296">
            <v>8.3333333333333703E-2</v>
          </cell>
          <cell r="E296">
            <v>2.8000000000000001E-2</v>
          </cell>
          <cell r="F296">
            <v>6.9919191919192103E-2</v>
          </cell>
          <cell r="G296">
            <v>7.6626262626262903E-2</v>
          </cell>
        </row>
        <row r="297">
          <cell r="A297">
            <v>38610</v>
          </cell>
          <cell r="D297">
            <v>4.1666666666667039E-2</v>
          </cell>
          <cell r="E297">
            <v>1.4E-2</v>
          </cell>
          <cell r="F297">
            <v>3.495959595959619E-2</v>
          </cell>
          <cell r="G297">
            <v>3.8313131313131618E-2</v>
          </cell>
        </row>
        <row r="298">
          <cell r="A298">
            <v>38625</v>
          </cell>
          <cell r="D298">
            <v>3.7470027081099033E-16</v>
          </cell>
          <cell r="E298">
            <v>0</v>
          </cell>
          <cell r="F298">
            <v>2.8386384152347691E-16</v>
          </cell>
          <cell r="G298">
            <v>3.2928205616723362E-16</v>
          </cell>
        </row>
        <row r="302">
          <cell r="A302" t="str">
            <v>KY (table_ky)</v>
          </cell>
        </row>
        <row r="303">
          <cell r="A303">
            <v>38261</v>
          </cell>
          <cell r="B303">
            <v>3.6999999999999998E-2</v>
          </cell>
          <cell r="C303">
            <v>6.5000000000000002E-2</v>
          </cell>
          <cell r="D303">
            <v>1</v>
          </cell>
          <cell r="E303">
            <v>0.99999999999999989</v>
          </cell>
          <cell r="F303">
            <v>1</v>
          </cell>
          <cell r="G303">
            <v>1</v>
          </cell>
        </row>
        <row r="304">
          <cell r="A304">
            <v>38275</v>
          </cell>
          <cell r="D304">
            <v>0.95833333333333337</v>
          </cell>
          <cell r="E304">
            <v>0.98149999999999982</v>
          </cell>
          <cell r="F304">
            <v>0.96750000000000003</v>
          </cell>
          <cell r="G304">
            <v>0.96750000000000003</v>
          </cell>
        </row>
        <row r="305">
          <cell r="A305">
            <v>38292</v>
          </cell>
          <cell r="B305">
            <v>6.5000000000000002E-2</v>
          </cell>
          <cell r="C305">
            <v>7.5999999999999998E-2</v>
          </cell>
          <cell r="D305">
            <v>0.91666666666666674</v>
          </cell>
          <cell r="E305">
            <v>0.96299999999999986</v>
          </cell>
          <cell r="F305">
            <v>0.93499999999999994</v>
          </cell>
          <cell r="G305">
            <v>0.93499999999999994</v>
          </cell>
        </row>
        <row r="306">
          <cell r="A306">
            <v>38306</v>
          </cell>
          <cell r="D306">
            <v>0.87500000000000011</v>
          </cell>
          <cell r="E306">
            <v>0.93049999999999988</v>
          </cell>
          <cell r="F306">
            <v>0.89700000000000002</v>
          </cell>
          <cell r="G306">
            <v>0.89700000000000002</v>
          </cell>
        </row>
        <row r="307">
          <cell r="A307">
            <v>38322</v>
          </cell>
          <cell r="B307">
            <v>0.13800000000000001</v>
          </cell>
          <cell r="C307">
            <v>0.105</v>
          </cell>
          <cell r="D307">
            <v>0.83333333333333348</v>
          </cell>
          <cell r="E307">
            <v>0.89799999999999991</v>
          </cell>
          <cell r="F307">
            <v>0.85899999999999999</v>
          </cell>
          <cell r="G307">
            <v>0.85899999999999999</v>
          </cell>
        </row>
        <row r="308">
          <cell r="A308">
            <v>38336</v>
          </cell>
          <cell r="D308">
            <v>0.79166666666666685</v>
          </cell>
          <cell r="E308">
            <v>0.82899999999999996</v>
          </cell>
          <cell r="F308">
            <v>0.80649999999999999</v>
          </cell>
          <cell r="G308">
            <v>0.80649999999999999</v>
          </cell>
        </row>
        <row r="309">
          <cell r="A309">
            <v>38353</v>
          </cell>
          <cell r="B309">
            <v>0.20699999999999999</v>
          </cell>
          <cell r="C309">
            <v>0.13300000000000001</v>
          </cell>
          <cell r="D309">
            <v>0.75000000000000022</v>
          </cell>
          <cell r="E309">
            <v>0.7599999999999999</v>
          </cell>
          <cell r="F309">
            <v>0.754</v>
          </cell>
          <cell r="G309">
            <v>0.754</v>
          </cell>
        </row>
        <row r="310">
          <cell r="A310">
            <v>38367</v>
          </cell>
          <cell r="D310">
            <v>0.70833333333333359</v>
          </cell>
          <cell r="E310">
            <v>0.65649999999999986</v>
          </cell>
          <cell r="F310">
            <v>0.6875</v>
          </cell>
          <cell r="G310">
            <v>0.6875</v>
          </cell>
        </row>
        <row r="311">
          <cell r="A311">
            <v>38384</v>
          </cell>
          <cell r="B311">
            <v>0.18</v>
          </cell>
          <cell r="C311">
            <v>0.122</v>
          </cell>
          <cell r="D311">
            <v>0.66666666666666696</v>
          </cell>
          <cell r="E311">
            <v>0.55299999999999994</v>
          </cell>
          <cell r="F311">
            <v>0.621</v>
          </cell>
          <cell r="G311">
            <v>0.621</v>
          </cell>
        </row>
        <row r="312">
          <cell r="A312">
            <v>38398</v>
          </cell>
          <cell r="D312">
            <v>0.62500000000000033</v>
          </cell>
          <cell r="E312">
            <v>0.46299999999999997</v>
          </cell>
          <cell r="F312">
            <v>0.56000000000000005</v>
          </cell>
          <cell r="G312">
            <v>0.56000000000000005</v>
          </cell>
        </row>
        <row r="313">
          <cell r="A313">
            <v>38412</v>
          </cell>
          <cell r="B313">
            <v>0.13500000000000001</v>
          </cell>
          <cell r="C313">
            <v>0.104</v>
          </cell>
          <cell r="D313">
            <v>0.5833333333333337</v>
          </cell>
          <cell r="E313">
            <v>0.373</v>
          </cell>
          <cell r="F313">
            <v>0.499</v>
          </cell>
          <cell r="G313">
            <v>0.38333333333333336</v>
          </cell>
        </row>
        <row r="314">
          <cell r="A314">
            <v>38426</v>
          </cell>
          <cell r="D314">
            <v>0.54166666666666707</v>
          </cell>
          <cell r="E314">
            <v>0.30549999999999999</v>
          </cell>
          <cell r="F314">
            <v>0.44700000000000001</v>
          </cell>
          <cell r="G314">
            <v>0.44700000000000001</v>
          </cell>
        </row>
        <row r="315">
          <cell r="A315">
            <v>38443</v>
          </cell>
          <cell r="B315">
            <v>7.8E-2</v>
          </cell>
          <cell r="C315">
            <v>8.2000000000000003E-2</v>
          </cell>
          <cell r="D315">
            <v>0.50000000000000044</v>
          </cell>
          <cell r="E315">
            <v>0.23799999999999999</v>
          </cell>
          <cell r="F315">
            <v>0.39500000000000002</v>
          </cell>
          <cell r="G315">
            <v>0.39500000000000002</v>
          </cell>
        </row>
        <row r="316">
          <cell r="A316">
            <v>38457</v>
          </cell>
          <cell r="D316">
            <v>0.45833333333333376</v>
          </cell>
          <cell r="E316">
            <v>0.19900000000000001</v>
          </cell>
          <cell r="F316">
            <v>0.35399999999999998</v>
          </cell>
          <cell r="G316">
            <v>0.35399999999999998</v>
          </cell>
        </row>
        <row r="317">
          <cell r="A317">
            <v>38473</v>
          </cell>
          <cell r="B317">
            <v>3.9E-2</v>
          </cell>
          <cell r="C317">
            <v>6.6000000000000003E-2</v>
          </cell>
          <cell r="D317">
            <v>0.41666666666666707</v>
          </cell>
          <cell r="E317">
            <v>0.16</v>
          </cell>
          <cell r="F317">
            <v>0.313</v>
          </cell>
          <cell r="G317">
            <v>0.313</v>
          </cell>
        </row>
        <row r="318">
          <cell r="A318">
            <v>38487</v>
          </cell>
          <cell r="D318">
            <v>0.37500000000000039</v>
          </cell>
          <cell r="E318">
            <v>0.14050000000000001</v>
          </cell>
          <cell r="F318">
            <v>0.28000000000000003</v>
          </cell>
          <cell r="G318">
            <v>0.28000000000000003</v>
          </cell>
        </row>
        <row r="319">
          <cell r="A319">
            <v>38504</v>
          </cell>
          <cell r="B319">
            <v>3.5999999999999997E-2</v>
          </cell>
          <cell r="C319">
            <v>6.4000000000000001E-2</v>
          </cell>
          <cell r="D319">
            <v>0.3333333333333337</v>
          </cell>
          <cell r="E319">
            <v>0.121</v>
          </cell>
          <cell r="F319">
            <v>0.247</v>
          </cell>
          <cell r="G319">
            <v>0.38705882352941179</v>
          </cell>
        </row>
        <row r="320">
          <cell r="A320">
            <v>38518</v>
          </cell>
          <cell r="D320">
            <v>0.29166666666666702</v>
          </cell>
          <cell r="E320">
            <v>0.10300000000000001</v>
          </cell>
          <cell r="F320">
            <v>0.215</v>
          </cell>
          <cell r="G320">
            <v>0.215</v>
          </cell>
        </row>
        <row r="321">
          <cell r="A321">
            <v>38534</v>
          </cell>
          <cell r="B321">
            <v>2.9000000000000001E-2</v>
          </cell>
          <cell r="C321">
            <v>6.0999999999999999E-2</v>
          </cell>
          <cell r="D321">
            <v>0.25000000000000033</v>
          </cell>
          <cell r="E321">
            <v>8.5000000000000006E-2</v>
          </cell>
          <cell r="F321">
            <v>0.183</v>
          </cell>
          <cell r="G321">
            <v>0.183</v>
          </cell>
        </row>
        <row r="322">
          <cell r="A322">
            <v>38548</v>
          </cell>
          <cell r="D322">
            <v>0.20833333333333368</v>
          </cell>
          <cell r="E322">
            <v>7.0500000000000007E-2</v>
          </cell>
          <cell r="F322">
            <v>0.1525</v>
          </cell>
          <cell r="G322">
            <v>0.1525</v>
          </cell>
        </row>
        <row r="323">
          <cell r="A323">
            <v>38565</v>
          </cell>
          <cell r="B323">
            <v>2.8000000000000001E-2</v>
          </cell>
          <cell r="C323">
            <v>6.0999999999999999E-2</v>
          </cell>
          <cell r="D323">
            <v>0.16666666666666702</v>
          </cell>
          <cell r="E323">
            <v>5.6000000000000001E-2</v>
          </cell>
          <cell r="F323">
            <v>0.122</v>
          </cell>
          <cell r="G323">
            <v>0.122</v>
          </cell>
        </row>
        <row r="324">
          <cell r="A324">
            <v>38579</v>
          </cell>
          <cell r="D324">
            <v>0.12500000000000036</v>
          </cell>
          <cell r="E324">
            <v>4.2000000000000003E-2</v>
          </cell>
          <cell r="F324">
            <v>9.1499999999999998E-2</v>
          </cell>
          <cell r="G324">
            <v>9.1499999999999998E-2</v>
          </cell>
        </row>
        <row r="325">
          <cell r="A325">
            <v>38596</v>
          </cell>
          <cell r="B325">
            <v>2.8000000000000001E-2</v>
          </cell>
          <cell r="C325">
            <v>6.0999999999999999E-2</v>
          </cell>
          <cell r="D325">
            <v>8.3333333333333703E-2</v>
          </cell>
          <cell r="E325">
            <v>2.8000000000000001E-2</v>
          </cell>
          <cell r="F325">
            <v>6.0999999999999999E-2</v>
          </cell>
          <cell r="G325">
            <v>6.0999999999999999E-2</v>
          </cell>
        </row>
        <row r="326">
          <cell r="A326">
            <v>38610</v>
          </cell>
          <cell r="D326">
            <v>4.1666666666667039E-2</v>
          </cell>
          <cell r="E326">
            <v>1.4E-2</v>
          </cell>
          <cell r="F326">
            <v>3.0499999999999999E-2</v>
          </cell>
          <cell r="G326">
            <v>3.0499999999999999E-2</v>
          </cell>
        </row>
        <row r="327">
          <cell r="A327">
            <v>38625</v>
          </cell>
          <cell r="D327">
            <v>3.7470027081099033E-16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1</v>
          </cell>
          <cell r="C328">
            <v>0.99999999999999978</v>
          </cell>
        </row>
        <row r="331">
          <cell r="A331" t="str">
            <v>AMA (table_ama)</v>
          </cell>
        </row>
        <row r="332">
          <cell r="A332">
            <v>38261</v>
          </cell>
          <cell r="B332">
            <v>4.0954460682038479E-2</v>
          </cell>
          <cell r="C332">
            <v>6.1128872668668038E-2</v>
          </cell>
          <cell r="D332">
            <v>1</v>
          </cell>
          <cell r="E332">
            <v>0.99999999999999978</v>
          </cell>
          <cell r="F332">
            <v>1</v>
          </cell>
          <cell r="G332">
            <v>1</v>
          </cell>
        </row>
        <row r="333">
          <cell r="A333">
            <v>38275</v>
          </cell>
          <cell r="D333">
            <v>0.95833333333333337</v>
          </cell>
          <cell r="E333">
            <v>0.97952276965898055</v>
          </cell>
          <cell r="F333">
            <v>0.96943556366566597</v>
          </cell>
          <cell r="G333">
            <v>0.96943556366566597</v>
          </cell>
        </row>
        <row r="334">
          <cell r="A334">
            <v>38292</v>
          </cell>
          <cell r="B334">
            <v>6.2003687158584855E-2</v>
          </cell>
          <cell r="C334">
            <v>9.1253609802416272E-2</v>
          </cell>
          <cell r="D334">
            <v>0.91666666666666674</v>
          </cell>
          <cell r="E334">
            <v>0.95904553931796133</v>
          </cell>
          <cell r="F334">
            <v>0.93887112733133193</v>
          </cell>
          <cell r="G334">
            <v>0.93887112733133193</v>
          </cell>
        </row>
        <row r="335">
          <cell r="A335">
            <v>38306</v>
          </cell>
          <cell r="D335">
            <v>0.87500000000000011</v>
          </cell>
          <cell r="E335">
            <v>0.92804369573866885</v>
          </cell>
          <cell r="F335">
            <v>0.89324432243012386</v>
          </cell>
          <cell r="G335">
            <v>0.89324432243012386</v>
          </cell>
        </row>
        <row r="336">
          <cell r="A336">
            <v>38322</v>
          </cell>
          <cell r="B336">
            <v>0.11871818786997865</v>
          </cell>
          <cell r="C336">
            <v>0.13260961164372329</v>
          </cell>
          <cell r="D336">
            <v>0.83333333333333348</v>
          </cell>
          <cell r="E336">
            <v>0.89704185215937648</v>
          </cell>
          <cell r="F336">
            <v>0.84761751752891568</v>
          </cell>
          <cell r="G336">
            <v>0.84761751752891568</v>
          </cell>
        </row>
        <row r="337">
          <cell r="A337">
            <v>38336</v>
          </cell>
          <cell r="D337">
            <v>0.79166666666666685</v>
          </cell>
          <cell r="E337">
            <v>0.83768275822438709</v>
          </cell>
          <cell r="F337">
            <v>0.78131271170705396</v>
          </cell>
          <cell r="G337">
            <v>0.78131271170705396</v>
          </cell>
        </row>
        <row r="338">
          <cell r="A338">
            <v>38353</v>
          </cell>
          <cell r="B338">
            <v>0.17467199711324904</v>
          </cell>
          <cell r="C338">
            <v>0.1442557882415571</v>
          </cell>
          <cell r="D338">
            <v>0.75000000000000022</v>
          </cell>
          <cell r="E338">
            <v>0.77832366428939781</v>
          </cell>
          <cell r="F338">
            <v>0.71500790588519236</v>
          </cell>
          <cell r="G338">
            <v>0.71500790588519236</v>
          </cell>
          <cell r="H338">
            <v>0.75386120056861217</v>
          </cell>
        </row>
        <row r="339">
          <cell r="A339">
            <v>38367</v>
          </cell>
          <cell r="D339">
            <v>0.70833333333333359</v>
          </cell>
          <cell r="E339">
            <v>0.69098766573277337</v>
          </cell>
          <cell r="F339">
            <v>0.64288001176441378</v>
          </cell>
          <cell r="G339">
            <v>0.64288001176441378</v>
          </cell>
        </row>
        <row r="340">
          <cell r="A340">
            <v>38384</v>
          </cell>
          <cell r="B340">
            <v>0.16877513220383922</v>
          </cell>
          <cell r="C340">
            <v>0.12663895902678027</v>
          </cell>
          <cell r="D340">
            <v>0.66666666666666696</v>
          </cell>
          <cell r="E340">
            <v>0.60365166717614882</v>
          </cell>
          <cell r="F340">
            <v>0.5707521176436352</v>
          </cell>
          <cell r="G340">
            <v>0.5707521176436352</v>
          </cell>
        </row>
        <row r="341">
          <cell r="A341">
            <v>38398</v>
          </cell>
          <cell r="D341">
            <v>0.62500000000000033</v>
          </cell>
          <cell r="E341">
            <v>0.51926410107422916</v>
          </cell>
          <cell r="F341">
            <v>0.50743263813024508</v>
          </cell>
          <cell r="G341">
            <v>0.50743263813024508</v>
          </cell>
        </row>
        <row r="342">
          <cell r="A342">
            <v>38412</v>
          </cell>
          <cell r="B342">
            <v>0.12871283754748111</v>
          </cell>
          <cell r="C342">
            <v>0.10411828997414581</v>
          </cell>
          <cell r="D342">
            <v>0.5833333333333337</v>
          </cell>
          <cell r="E342">
            <v>0.4348765349723096</v>
          </cell>
          <cell r="F342">
            <v>0.44411315861685496</v>
          </cell>
          <cell r="G342">
            <v>0.44411315861685496</v>
          </cell>
        </row>
        <row r="343">
          <cell r="A343">
            <v>38426</v>
          </cell>
          <cell r="D343">
            <v>0.54166666666666707</v>
          </cell>
          <cell r="E343">
            <v>0.37052011619856906</v>
          </cell>
          <cell r="F343">
            <v>0.39205401362978209</v>
          </cell>
          <cell r="G343">
            <v>0.39205401362978209</v>
          </cell>
        </row>
        <row r="344">
          <cell r="A344">
            <v>38443</v>
          </cell>
          <cell r="B344">
            <v>9.2806250795054071E-2</v>
          </cell>
          <cell r="C344">
            <v>7.8022808189410375E-2</v>
          </cell>
          <cell r="D344">
            <v>0.50000000000000044</v>
          </cell>
          <cell r="E344">
            <v>0.30616369742482852</v>
          </cell>
          <cell r="F344">
            <v>0.33999486864270917</v>
          </cell>
          <cell r="G344">
            <v>0.33999486864270917</v>
          </cell>
        </row>
        <row r="345">
          <cell r="A345">
            <v>38457</v>
          </cell>
          <cell r="D345">
            <v>0.45833333333333376</v>
          </cell>
          <cell r="E345">
            <v>0.25976057202730152</v>
          </cell>
          <cell r="F345">
            <v>0.30098346454800395</v>
          </cell>
          <cell r="G345">
            <v>0.30098346454800395</v>
          </cell>
        </row>
        <row r="346">
          <cell r="A346">
            <v>38473</v>
          </cell>
          <cell r="B346">
            <v>7.2488913024912296E-2</v>
          </cell>
          <cell r="C346">
            <v>5.9539281257238633E-2</v>
          </cell>
          <cell r="D346">
            <v>0.41666666666666707</v>
          </cell>
          <cell r="E346">
            <v>0.21335744662977446</v>
          </cell>
          <cell r="F346">
            <v>0.26197206045329879</v>
          </cell>
          <cell r="G346">
            <v>0.26197206045329879</v>
          </cell>
        </row>
        <row r="347">
          <cell r="A347">
            <v>38487</v>
          </cell>
          <cell r="D347">
            <v>0.37500000000000039</v>
          </cell>
          <cell r="E347">
            <v>0.17711299011731832</v>
          </cell>
          <cell r="F347">
            <v>0.23220241982467948</v>
          </cell>
          <cell r="G347">
            <v>0.23220241982467948</v>
          </cell>
        </row>
        <row r="348">
          <cell r="A348">
            <v>38504</v>
          </cell>
          <cell r="B348">
            <v>4.1643208963085571E-2</v>
          </cell>
          <cell r="C348">
            <v>5.0461386415593924E-2</v>
          </cell>
          <cell r="D348">
            <v>0.3333333333333337</v>
          </cell>
          <cell r="E348">
            <v>0.14086853360486218</v>
          </cell>
          <cell r="F348">
            <v>0.20243277919606018</v>
          </cell>
          <cell r="G348">
            <v>0.20243277919606018</v>
          </cell>
        </row>
        <row r="349">
          <cell r="A349">
            <v>38518</v>
          </cell>
          <cell r="D349">
            <v>0.29166666666666702</v>
          </cell>
          <cell r="E349">
            <v>0.12004692912331939</v>
          </cell>
          <cell r="F349">
            <v>0.1772020859882632</v>
          </cell>
          <cell r="G349">
            <v>0.1772020859882632</v>
          </cell>
        </row>
        <row r="350">
          <cell r="A350">
            <v>38534</v>
          </cell>
          <cell r="B350">
            <v>3.2975835141765081E-2</v>
          </cell>
          <cell r="C350">
            <v>4.8987548503065116E-2</v>
          </cell>
          <cell r="D350">
            <v>0.25000000000000033</v>
          </cell>
          <cell r="E350">
            <v>9.9225324641776608E-2</v>
          </cell>
          <cell r="F350">
            <v>0.15197139278046626</v>
          </cell>
          <cell r="G350">
            <v>0.15197139278046626</v>
          </cell>
        </row>
        <row r="351">
          <cell r="A351">
            <v>38548</v>
          </cell>
          <cell r="D351">
            <v>0.20833333333333368</v>
          </cell>
          <cell r="E351">
            <v>8.2737407070894067E-2</v>
          </cell>
          <cell r="F351">
            <v>0.12747761852893369</v>
          </cell>
          <cell r="G351">
            <v>0.12747761852893369</v>
          </cell>
        </row>
        <row r="352">
          <cell r="A352">
            <v>38565</v>
          </cell>
          <cell r="B352">
            <v>3.4214767889140123E-2</v>
          </cell>
          <cell r="C352">
            <v>5.1477557845171808E-2</v>
          </cell>
          <cell r="D352">
            <v>0.16666666666666702</v>
          </cell>
          <cell r="E352">
            <v>6.6249489500011527E-2</v>
          </cell>
          <cell r="F352">
            <v>0.10298384427740113</v>
          </cell>
          <cell r="G352">
            <v>0.11325662790590919</v>
          </cell>
          <cell r="H352">
            <v>0.4</v>
          </cell>
        </row>
        <row r="353">
          <cell r="A353">
            <v>38579</v>
          </cell>
          <cell r="D353">
            <v>0.12500000000000036</v>
          </cell>
          <cell r="E353">
            <v>4.9142105555441469E-2</v>
          </cell>
          <cell r="F353">
            <v>7.7245065354815234E-2</v>
          </cell>
          <cell r="G353">
            <v>7.7245065354815234E-2</v>
          </cell>
        </row>
        <row r="354">
          <cell r="A354">
            <v>38596</v>
          </cell>
          <cell r="B354">
            <v>3.2034721610871411E-2</v>
          </cell>
          <cell r="C354">
            <v>5.1506286432229327E-2</v>
          </cell>
          <cell r="D354">
            <v>8.3333333333333703E-2</v>
          </cell>
          <cell r="E354">
            <v>3.2034721610871411E-2</v>
          </cell>
          <cell r="F354">
            <v>5.1506286432229327E-2</v>
          </cell>
          <cell r="G354">
            <v>5.1506286432229327E-2</v>
          </cell>
        </row>
        <row r="355">
          <cell r="A355">
            <v>38610</v>
          </cell>
          <cell r="D355">
            <v>4.1666666666667039E-2</v>
          </cell>
          <cell r="E355">
            <v>1.6017360805435706E-2</v>
          </cell>
          <cell r="F355">
            <v>2.5753143216114664E-2</v>
          </cell>
          <cell r="G355">
            <v>2.5753143216114664E-2</v>
          </cell>
        </row>
        <row r="356">
          <cell r="A356">
            <v>38625</v>
          </cell>
          <cell r="D356">
            <v>3.7470027081099033E-16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0.99999999999999989</v>
          </cell>
          <cell r="C357">
            <v>1.0000000000000002</v>
          </cell>
        </row>
        <row r="359">
          <cell r="A359" t="str">
            <v>WTX Cities (table_wtc)</v>
          </cell>
        </row>
        <row r="360">
          <cell r="A360">
            <v>38261</v>
          </cell>
          <cell r="B360">
            <v>4.0954460682038479E-2</v>
          </cell>
          <cell r="C360">
            <v>6.1128872668668038E-2</v>
          </cell>
          <cell r="D360">
            <v>1</v>
          </cell>
          <cell r="E360">
            <v>0.99999999999999978</v>
          </cell>
          <cell r="F360">
            <v>1</v>
          </cell>
          <cell r="G360">
            <v>1</v>
          </cell>
          <cell r="I360">
            <v>1</v>
          </cell>
        </row>
        <row r="361">
          <cell r="A361">
            <v>38275</v>
          </cell>
          <cell r="D361">
            <v>0.95833333333333337</v>
          </cell>
          <cell r="E361">
            <v>0.97952276965898055</v>
          </cell>
          <cell r="F361">
            <v>0.96943556366566597</v>
          </cell>
          <cell r="G361">
            <v>0.96943556366566597</v>
          </cell>
        </row>
        <row r="362">
          <cell r="A362">
            <v>38292</v>
          </cell>
          <cell r="B362">
            <v>6.2003687158584855E-2</v>
          </cell>
          <cell r="C362">
            <v>9.1253609802416272E-2</v>
          </cell>
          <cell r="D362">
            <v>0.91666666666666674</v>
          </cell>
          <cell r="E362">
            <v>0.95904553931796133</v>
          </cell>
          <cell r="F362">
            <v>0.93887112733133193</v>
          </cell>
          <cell r="G362">
            <v>0.93887112733133193</v>
          </cell>
        </row>
        <row r="363">
          <cell r="A363">
            <v>38306</v>
          </cell>
          <cell r="D363">
            <v>0.87500000000000011</v>
          </cell>
          <cell r="E363">
            <v>0.92804369573866885</v>
          </cell>
          <cell r="F363">
            <v>0.89324432243012386</v>
          </cell>
          <cell r="G363">
            <v>0.89324432243012386</v>
          </cell>
        </row>
        <row r="364">
          <cell r="A364">
            <v>38322</v>
          </cell>
          <cell r="B364">
            <v>0.11871818786997865</v>
          </cell>
          <cell r="C364">
            <v>0.13260961164372329</v>
          </cell>
          <cell r="D364">
            <v>0.83333333333333348</v>
          </cell>
          <cell r="E364">
            <v>0.89704185215937648</v>
          </cell>
          <cell r="F364">
            <v>0.84761751752891568</v>
          </cell>
          <cell r="G364">
            <v>0.84761751752891568</v>
          </cell>
        </row>
        <row r="365">
          <cell r="A365">
            <v>38336</v>
          </cell>
          <cell r="D365">
            <v>0.79166666666666685</v>
          </cell>
          <cell r="E365">
            <v>0.83768275822438709</v>
          </cell>
          <cell r="F365">
            <v>0.78131271170705396</v>
          </cell>
          <cell r="G365">
            <v>0.78131271170705396</v>
          </cell>
        </row>
        <row r="366">
          <cell r="A366">
            <v>38353</v>
          </cell>
          <cell r="B366">
            <v>0.17467199711324904</v>
          </cell>
          <cell r="C366">
            <v>0.1442557882415571</v>
          </cell>
          <cell r="D366">
            <v>0.75000000000000022</v>
          </cell>
          <cell r="E366">
            <v>0.77832366428939781</v>
          </cell>
          <cell r="F366">
            <v>0.71500790588519236</v>
          </cell>
          <cell r="G366">
            <v>0.71500790588519236</v>
          </cell>
          <cell r="H366">
            <v>0.76789604556927249</v>
          </cell>
        </row>
        <row r="367">
          <cell r="A367">
            <v>38367</v>
          </cell>
          <cell r="D367">
            <v>0.70833333333333359</v>
          </cell>
          <cell r="E367">
            <v>0.69098766573277337</v>
          </cell>
          <cell r="F367">
            <v>0.64288001176441378</v>
          </cell>
          <cell r="G367">
            <v>0.64288001176441378</v>
          </cell>
        </row>
        <row r="368">
          <cell r="A368">
            <v>38384</v>
          </cell>
          <cell r="B368">
            <v>0.16877513220383922</v>
          </cell>
          <cell r="C368">
            <v>0.12663895902678027</v>
          </cell>
          <cell r="D368">
            <v>0.66666666666666696</v>
          </cell>
          <cell r="E368">
            <v>0.60365166717614882</v>
          </cell>
          <cell r="F368">
            <v>0.5707521176436352</v>
          </cell>
          <cell r="G368">
            <v>0.5707521176436352</v>
          </cell>
        </row>
        <row r="369">
          <cell r="A369">
            <v>38398</v>
          </cell>
          <cell r="D369">
            <v>0.62500000000000033</v>
          </cell>
          <cell r="E369">
            <v>0.51926410107422916</v>
          </cell>
          <cell r="F369">
            <v>0.50743263813024508</v>
          </cell>
          <cell r="G369">
            <v>0.50743263813024508</v>
          </cell>
        </row>
        <row r="370">
          <cell r="A370">
            <v>38412</v>
          </cell>
          <cell r="B370">
            <v>0.12871283754748111</v>
          </cell>
          <cell r="C370">
            <v>0.10411828997414581</v>
          </cell>
          <cell r="D370">
            <v>0.5833333333333337</v>
          </cell>
          <cell r="E370">
            <v>0.4348765349723096</v>
          </cell>
          <cell r="F370">
            <v>0.44411315861685496</v>
          </cell>
          <cell r="G370">
            <v>0.44411315861685496</v>
          </cell>
        </row>
        <row r="371">
          <cell r="A371">
            <v>38426</v>
          </cell>
          <cell r="D371">
            <v>0.54166666666666707</v>
          </cell>
          <cell r="E371">
            <v>0.37052011619856906</v>
          </cell>
          <cell r="F371">
            <v>0.39205401362978209</v>
          </cell>
          <cell r="G371">
            <v>0.39205401362978209</v>
          </cell>
        </row>
        <row r="372">
          <cell r="A372">
            <v>38443</v>
          </cell>
          <cell r="B372">
            <v>9.2806250795054071E-2</v>
          </cell>
          <cell r="C372">
            <v>7.8022808189410375E-2</v>
          </cell>
          <cell r="D372">
            <v>0.50000000000000044</v>
          </cell>
          <cell r="E372">
            <v>0.30616369742482852</v>
          </cell>
          <cell r="F372">
            <v>0.33999486864270917</v>
          </cell>
          <cell r="G372">
            <v>0.33999486864270917</v>
          </cell>
        </row>
        <row r="373">
          <cell r="A373">
            <v>38457</v>
          </cell>
          <cell r="D373">
            <v>0.45833333333333376</v>
          </cell>
          <cell r="E373">
            <v>0.25976057202730152</v>
          </cell>
          <cell r="F373">
            <v>0.30098346454800395</v>
          </cell>
          <cell r="G373">
            <v>0.30098346454800395</v>
          </cell>
        </row>
        <row r="374">
          <cell r="A374">
            <v>38473</v>
          </cell>
          <cell r="B374">
            <v>7.2488913024912296E-2</v>
          </cell>
          <cell r="C374">
            <v>5.9539281257238633E-2</v>
          </cell>
          <cell r="D374">
            <v>0.41666666666666707</v>
          </cell>
          <cell r="E374">
            <v>0.21335744662977446</v>
          </cell>
          <cell r="F374">
            <v>0.26197206045329879</v>
          </cell>
          <cell r="G374">
            <v>0.26197206045329879</v>
          </cell>
        </row>
        <row r="375">
          <cell r="A375">
            <v>38487</v>
          </cell>
          <cell r="D375">
            <v>0.37500000000000039</v>
          </cell>
          <cell r="E375">
            <v>0.17711299011731832</v>
          </cell>
          <cell r="F375">
            <v>0.23220241982467948</v>
          </cell>
          <cell r="G375">
            <v>0.23220241982467948</v>
          </cell>
        </row>
        <row r="376">
          <cell r="A376">
            <v>38504</v>
          </cell>
          <cell r="B376">
            <v>4.1643208963085571E-2</v>
          </cell>
          <cell r="C376">
            <v>5.0461386415593924E-2</v>
          </cell>
          <cell r="D376">
            <v>0.3333333333333337</v>
          </cell>
          <cell r="E376">
            <v>0.14086853360486218</v>
          </cell>
          <cell r="F376">
            <v>0.20243277919606018</v>
          </cell>
          <cell r="G376">
            <v>0.20243277919606018</v>
          </cell>
        </row>
        <row r="377">
          <cell r="A377">
            <v>38518</v>
          </cell>
          <cell r="D377">
            <v>0.29166666666666702</v>
          </cell>
          <cell r="E377">
            <v>0.12004692912331939</v>
          </cell>
          <cell r="F377">
            <v>0.1772020859882632</v>
          </cell>
          <cell r="G377">
            <v>0.1772020859882632</v>
          </cell>
        </row>
        <row r="378">
          <cell r="A378">
            <v>38534</v>
          </cell>
          <cell r="B378">
            <v>3.2975835141765081E-2</v>
          </cell>
          <cell r="C378">
            <v>4.8987548503065116E-2</v>
          </cell>
          <cell r="D378">
            <v>0.25000000000000033</v>
          </cell>
          <cell r="E378">
            <v>9.9225324641776608E-2</v>
          </cell>
          <cell r="F378">
            <v>0.15197139278046626</v>
          </cell>
          <cell r="G378">
            <v>0.15197139278046626</v>
          </cell>
        </row>
        <row r="379">
          <cell r="A379">
            <v>38548</v>
          </cell>
          <cell r="D379">
            <v>0.20833333333333368</v>
          </cell>
          <cell r="E379">
            <v>8.2737407070894067E-2</v>
          </cell>
          <cell r="F379">
            <v>0.12747761852893369</v>
          </cell>
          <cell r="G379">
            <v>0.12747761852893369</v>
          </cell>
        </row>
        <row r="380">
          <cell r="A380">
            <v>38565</v>
          </cell>
          <cell r="B380">
            <v>3.4214767889140123E-2</v>
          </cell>
          <cell r="C380">
            <v>5.1477557845171808E-2</v>
          </cell>
          <cell r="D380">
            <v>0.16666666666666702</v>
          </cell>
          <cell r="E380">
            <v>6.6249489500011527E-2</v>
          </cell>
          <cell r="F380">
            <v>0.10298384427740113</v>
          </cell>
          <cell r="G380">
            <v>5.1687221313185164E-2</v>
          </cell>
          <cell r="H380">
            <v>0.45955451348182885</v>
          </cell>
          <cell r="I380">
            <v>-0.18194344682013541</v>
          </cell>
        </row>
        <row r="381">
          <cell r="A381">
            <v>38579</v>
          </cell>
          <cell r="D381">
            <v>0.12500000000000036</v>
          </cell>
          <cell r="E381">
            <v>4.9142105555441469E-2</v>
          </cell>
          <cell r="F381">
            <v>7.7245065354815234E-2</v>
          </cell>
          <cell r="G381">
            <v>7.7245065354815234E-2</v>
          </cell>
        </row>
        <row r="382">
          <cell r="A382">
            <v>38596</v>
          </cell>
          <cell r="B382">
            <v>3.2034721610871411E-2</v>
          </cell>
          <cell r="C382">
            <v>5.1506286432229327E-2</v>
          </cell>
          <cell r="D382">
            <v>8.3333333333333703E-2</v>
          </cell>
          <cell r="E382">
            <v>3.2034721610871411E-2</v>
          </cell>
          <cell r="F382">
            <v>5.1506286432229327E-2</v>
          </cell>
          <cell r="G382">
            <v>5.1506286432229327E-2</v>
          </cell>
        </row>
        <row r="383">
          <cell r="A383">
            <v>38610</v>
          </cell>
          <cell r="D383">
            <v>4.1666666666667039E-2</v>
          </cell>
          <cell r="E383">
            <v>1.6017360805435706E-2</v>
          </cell>
          <cell r="F383">
            <v>2.5753143216114664E-2</v>
          </cell>
          <cell r="G383">
            <v>2.5753143216114664E-2</v>
          </cell>
        </row>
        <row r="384">
          <cell r="A384">
            <v>38625</v>
          </cell>
          <cell r="D384">
            <v>3.7470027081099033E-16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0.99999999999999989</v>
          </cell>
          <cell r="C385">
            <v>1.0000000000000002</v>
          </cell>
        </row>
        <row r="388">
          <cell r="A388" t="str">
            <v>FRITCH (table_FR)</v>
          </cell>
        </row>
        <row r="389">
          <cell r="A389">
            <v>38261</v>
          </cell>
          <cell r="B389">
            <v>4.0954460682038479E-2</v>
          </cell>
          <cell r="C389">
            <v>6.1128872668668038E-2</v>
          </cell>
          <cell r="D389">
            <v>1</v>
          </cell>
          <cell r="E389">
            <v>0.99999999999999978</v>
          </cell>
          <cell r="F389">
            <v>1</v>
          </cell>
          <cell r="G389">
            <v>1</v>
          </cell>
        </row>
        <row r="390">
          <cell r="A390">
            <v>38275</v>
          </cell>
          <cell r="D390">
            <v>0.95833333333333337</v>
          </cell>
          <cell r="E390">
            <v>0.97952276965898055</v>
          </cell>
          <cell r="F390">
            <v>0.96943556366566597</v>
          </cell>
          <cell r="G390">
            <v>0.96943556366566597</v>
          </cell>
        </row>
        <row r="391">
          <cell r="A391">
            <v>38292</v>
          </cell>
          <cell r="B391">
            <v>6.2003687158584855E-2</v>
          </cell>
          <cell r="C391">
            <v>9.1253609802416272E-2</v>
          </cell>
          <cell r="D391">
            <v>0.91666666666666674</v>
          </cell>
          <cell r="E391">
            <v>0.95904553931796133</v>
          </cell>
          <cell r="F391">
            <v>0.93887112733133193</v>
          </cell>
          <cell r="G391">
            <v>0.93887112733133193</v>
          </cell>
        </row>
        <row r="392">
          <cell r="A392">
            <v>38306</v>
          </cell>
          <cell r="D392">
            <v>0.87500000000000011</v>
          </cell>
          <cell r="E392">
            <v>0.92804369573866885</v>
          </cell>
          <cell r="F392">
            <v>0.89324432243012386</v>
          </cell>
          <cell r="G392">
            <v>0.89324432243012386</v>
          </cell>
        </row>
        <row r="393">
          <cell r="A393">
            <v>38322</v>
          </cell>
          <cell r="B393">
            <v>0.11871818786997865</v>
          </cell>
          <cell r="C393">
            <v>0.13260961164372329</v>
          </cell>
          <cell r="D393">
            <v>0.83333333333333348</v>
          </cell>
          <cell r="E393">
            <v>0.89704185215937648</v>
          </cell>
          <cell r="F393">
            <v>0.84761751752891568</v>
          </cell>
          <cell r="G393">
            <v>0.84761751752891568</v>
          </cell>
        </row>
        <row r="394">
          <cell r="A394">
            <v>38336</v>
          </cell>
          <cell r="D394">
            <v>0.79166666666666685</v>
          </cell>
          <cell r="E394">
            <v>0.83768275822438709</v>
          </cell>
          <cell r="F394">
            <v>0.78131271170705396</v>
          </cell>
          <cell r="G394">
            <v>0.78131271170705396</v>
          </cell>
        </row>
        <row r="395">
          <cell r="A395">
            <v>38353</v>
          </cell>
          <cell r="B395">
            <v>0.17467199711324904</v>
          </cell>
          <cell r="C395">
            <v>0.1442557882415571</v>
          </cell>
          <cell r="D395">
            <v>0.75000000000000022</v>
          </cell>
          <cell r="E395">
            <v>0.77832366428939781</v>
          </cell>
          <cell r="F395">
            <v>0.71500790588519236</v>
          </cell>
          <cell r="G395">
            <v>0.71500790588519236</v>
          </cell>
        </row>
        <row r="396">
          <cell r="A396">
            <v>38367</v>
          </cell>
          <cell r="D396">
            <v>0.70833333333333359</v>
          </cell>
          <cell r="E396">
            <v>0.69098766573277337</v>
          </cell>
          <cell r="F396">
            <v>0.64288001176441378</v>
          </cell>
          <cell r="G396">
            <v>0.64288001176441378</v>
          </cell>
        </row>
        <row r="397">
          <cell r="A397">
            <v>38384</v>
          </cell>
          <cell r="B397">
            <v>0.16877513220383922</v>
          </cell>
          <cell r="C397">
            <v>0.12663895902678027</v>
          </cell>
          <cell r="D397">
            <v>0.66666666666666696</v>
          </cell>
          <cell r="E397">
            <v>0.60365166717614882</v>
          </cell>
          <cell r="F397">
            <v>0.5707521176436352</v>
          </cell>
          <cell r="G397">
            <v>0.5707521176436352</v>
          </cell>
        </row>
        <row r="398">
          <cell r="A398">
            <v>38398</v>
          </cell>
          <cell r="D398">
            <v>0.62500000000000033</v>
          </cell>
          <cell r="E398">
            <v>0.51926410107422916</v>
          </cell>
          <cell r="F398">
            <v>0.50743263813024508</v>
          </cell>
          <cell r="G398">
            <v>0.50743263813024508</v>
          </cell>
        </row>
        <row r="399">
          <cell r="A399">
            <v>38412</v>
          </cell>
          <cell r="B399">
            <v>0.12871283754748111</v>
          </cell>
          <cell r="C399">
            <v>0.10411828997414581</v>
          </cell>
          <cell r="D399">
            <v>0.5833333333333337</v>
          </cell>
          <cell r="E399">
            <v>0.4348765349723096</v>
          </cell>
          <cell r="F399">
            <v>0.44411315861685496</v>
          </cell>
          <cell r="G399">
            <v>0.44411315861685496</v>
          </cell>
        </row>
        <row r="400">
          <cell r="A400">
            <v>38426</v>
          </cell>
          <cell r="D400">
            <v>0.54166666666666707</v>
          </cell>
          <cell r="E400">
            <v>0.37052011619856906</v>
          </cell>
          <cell r="F400">
            <v>0.39205401362978209</v>
          </cell>
          <cell r="G400">
            <v>0.39205401362978209</v>
          </cell>
        </row>
        <row r="401">
          <cell r="A401">
            <v>38443</v>
          </cell>
          <cell r="B401">
            <v>9.2806250795054071E-2</v>
          </cell>
          <cell r="C401">
            <v>7.8022808189410375E-2</v>
          </cell>
          <cell r="D401">
            <v>0.50000000000000044</v>
          </cell>
          <cell r="E401">
            <v>0.30616369742482852</v>
          </cell>
          <cell r="F401">
            <v>0.33999486864270917</v>
          </cell>
          <cell r="G401">
            <v>0.33999486864270917</v>
          </cell>
        </row>
        <row r="402">
          <cell r="A402">
            <v>38457</v>
          </cell>
          <cell r="D402">
            <v>0.45833333333333376</v>
          </cell>
          <cell r="E402">
            <v>0.25976057202730152</v>
          </cell>
          <cell r="F402">
            <v>0.30098346454800395</v>
          </cell>
          <cell r="G402">
            <v>0.30098346454800395</v>
          </cell>
        </row>
        <row r="403">
          <cell r="A403">
            <v>38473</v>
          </cell>
          <cell r="B403">
            <v>7.2488913024912296E-2</v>
          </cell>
          <cell r="C403">
            <v>5.9539281257238633E-2</v>
          </cell>
          <cell r="D403">
            <v>0.41666666666666707</v>
          </cell>
          <cell r="E403">
            <v>0.21335744662977446</v>
          </cell>
          <cell r="F403">
            <v>0.26197206045329879</v>
          </cell>
          <cell r="G403">
            <v>0.26197206045329879</v>
          </cell>
        </row>
        <row r="404">
          <cell r="A404">
            <v>38487</v>
          </cell>
          <cell r="D404">
            <v>0.37500000000000039</v>
          </cell>
          <cell r="E404">
            <v>0.17711299011731832</v>
          </cell>
          <cell r="F404">
            <v>0.23220241982467948</v>
          </cell>
          <cell r="G404">
            <v>0.23220241982467948</v>
          </cell>
        </row>
        <row r="405">
          <cell r="A405">
            <v>38504</v>
          </cell>
          <cell r="B405">
            <v>4.1643208963085571E-2</v>
          </cell>
          <cell r="C405">
            <v>5.0461386415593924E-2</v>
          </cell>
          <cell r="D405">
            <v>0.3333333333333337</v>
          </cell>
          <cell r="E405">
            <v>0.14086853360486218</v>
          </cell>
          <cell r="F405">
            <v>0.20243277919606018</v>
          </cell>
          <cell r="G405">
            <v>0.20243277919606018</v>
          </cell>
        </row>
        <row r="406">
          <cell r="A406">
            <v>38518</v>
          </cell>
          <cell r="D406">
            <v>0.29166666666666702</v>
          </cell>
          <cell r="E406">
            <v>0.12004692912331939</v>
          </cell>
          <cell r="F406">
            <v>0.1772020859882632</v>
          </cell>
          <cell r="G406">
            <v>0.1772020859882632</v>
          </cell>
        </row>
        <row r="407">
          <cell r="A407">
            <v>38534</v>
          </cell>
          <cell r="B407">
            <v>3.2975835141765081E-2</v>
          </cell>
          <cell r="C407">
            <v>4.8987548503065116E-2</v>
          </cell>
          <cell r="D407">
            <v>0.25000000000000033</v>
          </cell>
          <cell r="E407">
            <v>9.9225324641776608E-2</v>
          </cell>
          <cell r="F407">
            <v>0.15197139278046626</v>
          </cell>
          <cell r="G407">
            <v>0.15197139278046626</v>
          </cell>
        </row>
        <row r="408">
          <cell r="A408">
            <v>38548</v>
          </cell>
          <cell r="D408">
            <v>0.20833333333333368</v>
          </cell>
          <cell r="E408">
            <v>8.2737407070894067E-2</v>
          </cell>
          <cell r="F408">
            <v>0.12747761852893369</v>
          </cell>
          <cell r="G408">
            <v>0.12747761852893369</v>
          </cell>
        </row>
        <row r="409">
          <cell r="A409">
            <v>38565</v>
          </cell>
          <cell r="B409">
            <v>3.4214767889140123E-2</v>
          </cell>
          <cell r="C409">
            <v>5.1477557845171808E-2</v>
          </cell>
          <cell r="D409">
            <v>0.16666666666666702</v>
          </cell>
          <cell r="E409">
            <v>6.6249489500011527E-2</v>
          </cell>
          <cell r="F409">
            <v>0.10298384427740113</v>
          </cell>
          <cell r="G409">
            <v>3.9284808332214212E-2</v>
          </cell>
        </row>
        <row r="410">
          <cell r="A410">
            <v>38579</v>
          </cell>
          <cell r="D410">
            <v>0.12500000000000036</v>
          </cell>
          <cell r="E410">
            <v>4.9142105555441469E-2</v>
          </cell>
          <cell r="F410">
            <v>7.7245065354815234E-2</v>
          </cell>
          <cell r="G410">
            <v>7.7245065354815234E-2</v>
          </cell>
        </row>
        <row r="411">
          <cell r="A411">
            <v>38596</v>
          </cell>
          <cell r="B411">
            <v>3.2034721610871411E-2</v>
          </cell>
          <cell r="C411">
            <v>5.1506286432229327E-2</v>
          </cell>
          <cell r="D411">
            <v>8.3333333333333703E-2</v>
          </cell>
          <cell r="E411">
            <v>3.2034721610871411E-2</v>
          </cell>
          <cell r="F411">
            <v>5.1506286432229327E-2</v>
          </cell>
          <cell r="G411">
            <v>5.1506286432229327E-2</v>
          </cell>
        </row>
        <row r="412">
          <cell r="A412">
            <v>38610</v>
          </cell>
          <cell r="D412">
            <v>4.1666666666667039E-2</v>
          </cell>
          <cell r="E412">
            <v>1.6017360805435706E-2</v>
          </cell>
          <cell r="F412">
            <v>2.5753143216114664E-2</v>
          </cell>
          <cell r="G412">
            <v>2.5753143216114664E-2</v>
          </cell>
        </row>
        <row r="413">
          <cell r="A413">
            <v>38625</v>
          </cell>
          <cell r="D413">
            <v>3.7470027081099033E-16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0.99999999999999989</v>
          </cell>
          <cell r="C414">
            <v>1.0000000000000002</v>
          </cell>
        </row>
        <row r="446">
          <cell r="A446" t="str">
            <v>APT (table_apt)</v>
          </cell>
        </row>
        <row r="447">
          <cell r="A447">
            <v>38261</v>
          </cell>
          <cell r="B447">
            <v>3.6999999999999998E-2</v>
          </cell>
          <cell r="C447">
            <v>6.5000000000000002E-2</v>
          </cell>
          <cell r="D447">
            <v>1</v>
          </cell>
          <cell r="E447">
            <v>0.99999999999999989</v>
          </cell>
          <cell r="F447">
            <v>1</v>
          </cell>
          <cell r="G447">
            <v>1</v>
          </cell>
        </row>
        <row r="448">
          <cell r="A448">
            <v>38275</v>
          </cell>
          <cell r="D448">
            <v>0.95833333333333337</v>
          </cell>
          <cell r="E448">
            <v>0.98149999999999982</v>
          </cell>
          <cell r="F448">
            <v>0.96750000000000003</v>
          </cell>
          <cell r="G448">
            <v>0.96750000000000003</v>
          </cell>
        </row>
        <row r="449">
          <cell r="A449">
            <v>38292</v>
          </cell>
          <cell r="B449">
            <v>6.5000000000000002E-2</v>
          </cell>
          <cell r="C449">
            <v>7.5999999999999998E-2</v>
          </cell>
          <cell r="D449">
            <v>0.91666666666666674</v>
          </cell>
          <cell r="E449">
            <v>0.96299999999999986</v>
          </cell>
          <cell r="F449">
            <v>0.93499999999999994</v>
          </cell>
          <cell r="G449">
            <v>0.93499999999999994</v>
          </cell>
        </row>
        <row r="450">
          <cell r="A450">
            <v>38306</v>
          </cell>
          <cell r="D450">
            <v>0.87500000000000011</v>
          </cell>
          <cell r="E450">
            <v>0.93049999999999988</v>
          </cell>
          <cell r="F450">
            <v>0.89700000000000002</v>
          </cell>
          <cell r="G450">
            <v>0.89700000000000002</v>
          </cell>
        </row>
        <row r="451">
          <cell r="A451">
            <v>38322</v>
          </cell>
          <cell r="B451">
            <v>0.13800000000000001</v>
          </cell>
          <cell r="C451">
            <v>0.105</v>
          </cell>
          <cell r="D451">
            <v>0.83333333333333348</v>
          </cell>
          <cell r="E451">
            <v>0.89799999999999991</v>
          </cell>
          <cell r="F451">
            <v>0.85899999999999999</v>
          </cell>
          <cell r="G451">
            <v>0.85899999999999999</v>
          </cell>
        </row>
        <row r="452">
          <cell r="A452">
            <v>38336</v>
          </cell>
          <cell r="D452">
            <v>0.79166666666666685</v>
          </cell>
          <cell r="E452">
            <v>0.82899999999999996</v>
          </cell>
          <cell r="F452">
            <v>0.80649999999999999</v>
          </cell>
          <cell r="G452">
            <v>0.80649999999999999</v>
          </cell>
        </row>
        <row r="453">
          <cell r="A453">
            <v>38353</v>
          </cell>
          <cell r="B453">
            <v>0.20699999999999999</v>
          </cell>
          <cell r="C453">
            <v>0.13300000000000001</v>
          </cell>
          <cell r="D453">
            <v>0.75000000000000022</v>
          </cell>
          <cell r="E453">
            <v>0.7599999999999999</v>
          </cell>
          <cell r="F453">
            <v>0.754</v>
          </cell>
          <cell r="G453">
            <v>0.754</v>
          </cell>
        </row>
        <row r="454">
          <cell r="A454">
            <v>38367</v>
          </cell>
          <cell r="D454">
            <v>0.70833333333333359</v>
          </cell>
          <cell r="E454">
            <v>0.65649999999999986</v>
          </cell>
          <cell r="F454">
            <v>0.6875</v>
          </cell>
          <cell r="G454">
            <v>0.6875</v>
          </cell>
        </row>
        <row r="455">
          <cell r="A455">
            <v>38384</v>
          </cell>
          <cell r="B455">
            <v>0.18</v>
          </cell>
          <cell r="C455">
            <v>0.122</v>
          </cell>
          <cell r="D455">
            <v>0.66666666666666696</v>
          </cell>
          <cell r="E455">
            <v>0.55299999999999994</v>
          </cell>
          <cell r="F455">
            <v>0.621</v>
          </cell>
          <cell r="G455">
            <v>0.621</v>
          </cell>
        </row>
        <row r="456">
          <cell r="A456">
            <v>38398</v>
          </cell>
          <cell r="D456">
            <v>0.62500000000000033</v>
          </cell>
          <cell r="E456">
            <v>0.46299999999999997</v>
          </cell>
          <cell r="F456">
            <v>0.56000000000000005</v>
          </cell>
          <cell r="G456">
            <v>0.56000000000000005</v>
          </cell>
        </row>
        <row r="457">
          <cell r="A457">
            <v>38412</v>
          </cell>
          <cell r="B457">
            <v>0.13500000000000001</v>
          </cell>
          <cell r="C457">
            <v>0.104</v>
          </cell>
          <cell r="D457">
            <v>0.5833333333333337</v>
          </cell>
          <cell r="E457">
            <v>0.373</v>
          </cell>
          <cell r="F457">
            <v>0.499</v>
          </cell>
          <cell r="G457">
            <v>0.65</v>
          </cell>
        </row>
        <row r="458">
          <cell r="A458">
            <v>38426</v>
          </cell>
          <cell r="D458">
            <v>0.54166666666666707</v>
          </cell>
          <cell r="E458">
            <v>0.30549999999999999</v>
          </cell>
          <cell r="F458">
            <v>0.44700000000000001</v>
          </cell>
          <cell r="G458">
            <v>0.44700000000000001</v>
          </cell>
        </row>
        <row r="459">
          <cell r="A459">
            <v>38443</v>
          </cell>
          <cell r="B459">
            <v>7.8E-2</v>
          </cell>
          <cell r="C459">
            <v>8.2000000000000003E-2</v>
          </cell>
          <cell r="D459">
            <v>0.50000000000000044</v>
          </cell>
          <cell r="E459">
            <v>0.23799999999999999</v>
          </cell>
          <cell r="F459">
            <v>0.39500000000000002</v>
          </cell>
          <cell r="G459">
            <v>0.39500000000000002</v>
          </cell>
        </row>
        <row r="460">
          <cell r="A460">
            <v>38457</v>
          </cell>
          <cell r="D460">
            <v>0.45833333333333376</v>
          </cell>
          <cell r="E460">
            <v>0.19900000000000001</v>
          </cell>
          <cell r="F460">
            <v>0.35399999999999998</v>
          </cell>
          <cell r="G460">
            <v>0.35399999999999998</v>
          </cell>
        </row>
        <row r="461">
          <cell r="A461">
            <v>38473</v>
          </cell>
          <cell r="B461">
            <v>3.9E-2</v>
          </cell>
          <cell r="C461">
            <v>6.6000000000000003E-2</v>
          </cell>
          <cell r="D461">
            <v>0.41666666666666707</v>
          </cell>
          <cell r="E461">
            <v>0.16</v>
          </cell>
          <cell r="F461">
            <v>0.313</v>
          </cell>
          <cell r="G461">
            <v>0.8122605363984674</v>
          </cell>
        </row>
        <row r="462">
          <cell r="A462">
            <v>38487</v>
          </cell>
          <cell r="D462">
            <v>0.37500000000000039</v>
          </cell>
          <cell r="E462">
            <v>0.14050000000000001</v>
          </cell>
          <cell r="F462">
            <v>0.28000000000000003</v>
          </cell>
          <cell r="G462">
            <v>0.28000000000000003</v>
          </cell>
        </row>
        <row r="463">
          <cell r="A463">
            <v>38504</v>
          </cell>
          <cell r="B463">
            <v>3.5999999999999997E-2</v>
          </cell>
          <cell r="C463">
            <v>6.4000000000000001E-2</v>
          </cell>
          <cell r="D463">
            <v>0.3333333333333337</v>
          </cell>
          <cell r="E463">
            <v>0.121</v>
          </cell>
          <cell r="F463">
            <v>0.247</v>
          </cell>
          <cell r="G463">
            <v>0.247</v>
          </cell>
        </row>
        <row r="464">
          <cell r="A464">
            <v>38518</v>
          </cell>
          <cell r="D464">
            <v>0.29166666666666702</v>
          </cell>
          <cell r="E464">
            <v>0.10300000000000001</v>
          </cell>
          <cell r="F464">
            <v>0.215</v>
          </cell>
          <cell r="G464">
            <v>0.215</v>
          </cell>
        </row>
        <row r="465">
          <cell r="A465">
            <v>38534</v>
          </cell>
          <cell r="B465">
            <v>2.9000000000000001E-2</v>
          </cell>
          <cell r="C465">
            <v>6.0999999999999999E-2</v>
          </cell>
          <cell r="D465">
            <v>0.25000000000000033</v>
          </cell>
          <cell r="E465">
            <v>8.5000000000000006E-2</v>
          </cell>
          <cell r="F465">
            <v>0.183</v>
          </cell>
          <cell r="G465">
            <v>0.183</v>
          </cell>
        </row>
        <row r="466">
          <cell r="A466">
            <v>38548</v>
          </cell>
          <cell r="D466">
            <v>0.20833333333333368</v>
          </cell>
          <cell r="E466">
            <v>7.0500000000000007E-2</v>
          </cell>
          <cell r="F466">
            <v>0.1525</v>
          </cell>
          <cell r="G466">
            <v>0.1525</v>
          </cell>
        </row>
        <row r="467">
          <cell r="A467">
            <v>38565</v>
          </cell>
          <cell r="B467">
            <v>2.8000000000000001E-2</v>
          </cell>
          <cell r="C467">
            <v>6.0999999999999999E-2</v>
          </cell>
          <cell r="D467">
            <v>0.16666666666666702</v>
          </cell>
          <cell r="E467">
            <v>5.6000000000000001E-2</v>
          </cell>
          <cell r="F467">
            <v>0.122</v>
          </cell>
          <cell r="G467">
            <v>0.122</v>
          </cell>
        </row>
        <row r="468">
          <cell r="A468">
            <v>38579</v>
          </cell>
          <cell r="D468">
            <v>0.12500000000000036</v>
          </cell>
          <cell r="E468">
            <v>4.2000000000000003E-2</v>
          </cell>
          <cell r="F468">
            <v>9.1499999999999998E-2</v>
          </cell>
          <cell r="G468">
            <v>9.1499999999999998E-2</v>
          </cell>
        </row>
        <row r="469">
          <cell r="A469">
            <v>38596</v>
          </cell>
          <cell r="B469">
            <v>2.8000000000000001E-2</v>
          </cell>
          <cell r="C469">
            <v>6.0999999999999999E-2</v>
          </cell>
          <cell r="D469">
            <v>8.3333333333333703E-2</v>
          </cell>
          <cell r="E469">
            <v>2.8000000000000001E-2</v>
          </cell>
          <cell r="F469">
            <v>6.0999999999999999E-2</v>
          </cell>
          <cell r="G469">
            <v>6.0999999999999999E-2</v>
          </cell>
        </row>
        <row r="470">
          <cell r="A470">
            <v>38610</v>
          </cell>
          <cell r="D470">
            <v>4.1666666666667039E-2</v>
          </cell>
          <cell r="E470">
            <v>1.4E-2</v>
          </cell>
          <cell r="F470">
            <v>3.0499999999999999E-2</v>
          </cell>
          <cell r="G470">
            <v>3.0499999999999999E-2</v>
          </cell>
        </row>
        <row r="471">
          <cell r="A471">
            <v>38625</v>
          </cell>
          <cell r="D471">
            <v>3.7470027081099033E-16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1</v>
          </cell>
          <cell r="C472">
            <v>0.99999999999999978</v>
          </cell>
        </row>
        <row r="474">
          <cell r="A474" t="str">
            <v>LUBB (table_lub)</v>
          </cell>
        </row>
        <row r="475">
          <cell r="A475">
            <v>38261</v>
          </cell>
          <cell r="B475">
            <v>4.0954460682038479E-2</v>
          </cell>
          <cell r="C475">
            <v>6.1128872668668038E-2</v>
          </cell>
          <cell r="D475">
            <v>1</v>
          </cell>
          <cell r="E475">
            <v>0.99999999999999978</v>
          </cell>
          <cell r="F475">
            <v>1</v>
          </cell>
          <cell r="G475">
            <v>1</v>
          </cell>
        </row>
        <row r="476">
          <cell r="A476">
            <v>38275</v>
          </cell>
          <cell r="D476">
            <v>0.95833333333333337</v>
          </cell>
          <cell r="E476">
            <v>0.97952276965898055</v>
          </cell>
          <cell r="F476">
            <v>0.96943556366566597</v>
          </cell>
          <cell r="G476">
            <v>0.96943556366566597</v>
          </cell>
        </row>
        <row r="477">
          <cell r="A477">
            <v>38292</v>
          </cell>
          <cell r="B477">
            <v>6.2003687158584855E-2</v>
          </cell>
          <cell r="C477">
            <v>9.1253609802416272E-2</v>
          </cell>
          <cell r="D477">
            <v>0.91666666666666674</v>
          </cell>
          <cell r="E477">
            <v>0.95904553931796133</v>
          </cell>
          <cell r="F477">
            <v>0.93887112733133193</v>
          </cell>
          <cell r="G477">
            <v>0.93887112733133193</v>
          </cell>
        </row>
        <row r="478">
          <cell r="A478">
            <v>38306</v>
          </cell>
          <cell r="D478">
            <v>0.87500000000000011</v>
          </cell>
          <cell r="E478">
            <v>0.92804369573866885</v>
          </cell>
          <cell r="F478">
            <v>0.89324432243012386</v>
          </cell>
          <cell r="G478">
            <v>-0.38127853881278528</v>
          </cell>
        </row>
        <row r="479">
          <cell r="A479">
            <v>38322</v>
          </cell>
          <cell r="B479">
            <v>0.11871818786997865</v>
          </cell>
          <cell r="C479">
            <v>0.13260961164372329</v>
          </cell>
          <cell r="D479">
            <v>0.83333333333333348</v>
          </cell>
          <cell r="E479">
            <v>0.89704185215937648</v>
          </cell>
          <cell r="F479">
            <v>0.84761751752891568</v>
          </cell>
          <cell r="G479">
            <v>0.84761751752891568</v>
          </cell>
        </row>
        <row r="480">
          <cell r="A480">
            <v>38336</v>
          </cell>
          <cell r="D480">
            <v>0.79166666666666685</v>
          </cell>
          <cell r="E480">
            <v>0.83768275822438709</v>
          </cell>
          <cell r="F480">
            <v>0.78131271170705396</v>
          </cell>
          <cell r="G480">
            <v>0.78131271170705396</v>
          </cell>
        </row>
        <row r="481">
          <cell r="A481">
            <v>38353</v>
          </cell>
          <cell r="B481">
            <v>0.17467199711324904</v>
          </cell>
          <cell r="C481">
            <v>0.1442557882415571</v>
          </cell>
          <cell r="D481">
            <v>0.75000000000000022</v>
          </cell>
          <cell r="E481">
            <v>0.77832366428939781</v>
          </cell>
          <cell r="F481">
            <v>0.71500790588519236</v>
          </cell>
          <cell r="G481">
            <v>0.71500790588519236</v>
          </cell>
          <cell r="H481">
            <v>0.74704639182904731</v>
          </cell>
        </row>
        <row r="482">
          <cell r="A482">
            <v>38367</v>
          </cell>
          <cell r="D482">
            <v>0.70833333333333359</v>
          </cell>
          <cell r="E482">
            <v>0.69098766573277337</v>
          </cell>
          <cell r="F482">
            <v>0.64288001176441378</v>
          </cell>
          <cell r="G482">
            <v>0.64288001176441378</v>
          </cell>
        </row>
        <row r="483">
          <cell r="A483">
            <v>38384</v>
          </cell>
          <cell r="B483">
            <v>0.16877513220383922</v>
          </cell>
          <cell r="C483">
            <v>0.12663895902678027</v>
          </cell>
          <cell r="D483">
            <v>0.66666666666666696</v>
          </cell>
          <cell r="E483">
            <v>0.60365166717614882</v>
          </cell>
          <cell r="F483">
            <v>0.5707521176436352</v>
          </cell>
          <cell r="G483">
            <v>0.5707521176436352</v>
          </cell>
        </row>
        <row r="484">
          <cell r="A484">
            <v>38398</v>
          </cell>
          <cell r="D484">
            <v>0.62500000000000033</v>
          </cell>
          <cell r="E484">
            <v>0.51926410107422916</v>
          </cell>
          <cell r="F484">
            <v>0.50743263813024508</v>
          </cell>
          <cell r="G484">
            <v>0.50743263813024508</v>
          </cell>
        </row>
        <row r="485">
          <cell r="A485">
            <v>38412</v>
          </cell>
          <cell r="B485">
            <v>0.12871283754748111</v>
          </cell>
          <cell r="C485">
            <v>0.10411828997414581</v>
          </cell>
          <cell r="D485">
            <v>0.5833333333333337</v>
          </cell>
          <cell r="E485">
            <v>0.4348765349723096</v>
          </cell>
          <cell r="F485">
            <v>0.44411315861685496</v>
          </cell>
          <cell r="G485">
            <v>0.44411315861685496</v>
          </cell>
        </row>
        <row r="486">
          <cell r="A486">
            <v>38426</v>
          </cell>
          <cell r="D486">
            <v>0.54166666666666707</v>
          </cell>
          <cell r="E486">
            <v>0.37052011619856906</v>
          </cell>
          <cell r="F486">
            <v>0.39205401362978209</v>
          </cell>
          <cell r="G486">
            <v>0.39205401362978209</v>
          </cell>
        </row>
        <row r="487">
          <cell r="A487">
            <v>38443</v>
          </cell>
          <cell r="B487">
            <v>9.2806250795054071E-2</v>
          </cell>
          <cell r="C487">
            <v>7.8022808189410375E-2</v>
          </cell>
          <cell r="D487">
            <v>0.50000000000000044</v>
          </cell>
          <cell r="E487">
            <v>0.30616369742482852</v>
          </cell>
          <cell r="F487">
            <v>0.33999486864270917</v>
          </cell>
          <cell r="G487">
            <v>0.25847304305873842</v>
          </cell>
        </row>
        <row r="488">
          <cell r="A488">
            <v>38457</v>
          </cell>
          <cell r="D488">
            <v>0.45833333333333376</v>
          </cell>
          <cell r="E488">
            <v>0.25976057202730152</v>
          </cell>
          <cell r="F488">
            <v>0.30098346454800395</v>
          </cell>
          <cell r="G488">
            <v>0.30098346454800395</v>
          </cell>
        </row>
        <row r="489">
          <cell r="A489">
            <v>38473</v>
          </cell>
          <cell r="B489">
            <v>7.2488913024912296E-2</v>
          </cell>
          <cell r="C489">
            <v>5.9539281257238633E-2</v>
          </cell>
          <cell r="D489">
            <v>0.41666666666666707</v>
          </cell>
          <cell r="E489">
            <v>0.21335744662977446</v>
          </cell>
          <cell r="F489">
            <v>0.26197206045329879</v>
          </cell>
          <cell r="G489">
            <v>0.26197206045329879</v>
          </cell>
        </row>
        <row r="490">
          <cell r="A490">
            <v>38487</v>
          </cell>
          <cell r="D490">
            <v>0.37500000000000039</v>
          </cell>
          <cell r="E490">
            <v>0.17711299011731832</v>
          </cell>
          <cell r="F490">
            <v>0.23220241982467948</v>
          </cell>
          <cell r="G490">
            <v>0.23220241982467948</v>
          </cell>
        </row>
        <row r="491">
          <cell r="A491">
            <v>38504</v>
          </cell>
          <cell r="B491">
            <v>4.1643208963085571E-2</v>
          </cell>
          <cell r="C491">
            <v>5.0461386415593924E-2</v>
          </cell>
          <cell r="D491">
            <v>0.3333333333333337</v>
          </cell>
          <cell r="E491">
            <v>0.14086853360486218</v>
          </cell>
          <cell r="F491">
            <v>0.20243277919606018</v>
          </cell>
          <cell r="G491">
            <v>0.20243277919606018</v>
          </cell>
        </row>
        <row r="492">
          <cell r="A492">
            <v>38518</v>
          </cell>
          <cell r="D492">
            <v>0.29166666666666702</v>
          </cell>
          <cell r="E492">
            <v>0.12004692912331939</v>
          </cell>
          <cell r="F492">
            <v>0.1772020859882632</v>
          </cell>
          <cell r="G492">
            <v>0.1772020859882632</v>
          </cell>
        </row>
        <row r="493">
          <cell r="A493">
            <v>38534</v>
          </cell>
          <cell r="B493">
            <v>3.2975835141765081E-2</v>
          </cell>
          <cell r="C493">
            <v>4.8987548503065116E-2</v>
          </cell>
          <cell r="D493">
            <v>0.25000000000000033</v>
          </cell>
          <cell r="E493">
            <v>9.9225324641776608E-2</v>
          </cell>
          <cell r="F493">
            <v>0.15197139278046626</v>
          </cell>
          <cell r="G493">
            <v>0.15197139278046626</v>
          </cell>
        </row>
        <row r="494">
          <cell r="A494">
            <v>38548</v>
          </cell>
          <cell r="D494">
            <v>0.20833333333333368</v>
          </cell>
          <cell r="E494">
            <v>8.2737407070894067E-2</v>
          </cell>
          <cell r="F494">
            <v>0.12747761852893369</v>
          </cell>
          <cell r="G494">
            <v>0.12747761852893369</v>
          </cell>
        </row>
        <row r="495">
          <cell r="A495">
            <v>38565</v>
          </cell>
          <cell r="B495">
            <v>3.4214767889140123E-2</v>
          </cell>
          <cell r="C495">
            <v>5.1477557845171808E-2</v>
          </cell>
          <cell r="D495">
            <v>0.16666666666666702</v>
          </cell>
          <cell r="E495">
            <v>6.6249489500011527E-2</v>
          </cell>
          <cell r="F495">
            <v>0.10298384427740113</v>
          </cell>
          <cell r="G495">
            <v>0.16981132075471697</v>
          </cell>
        </row>
        <row r="496">
          <cell r="A496">
            <v>38579</v>
          </cell>
          <cell r="D496">
            <v>0.12500000000000036</v>
          </cell>
          <cell r="E496">
            <v>4.9142105555441469E-2</v>
          </cell>
          <cell r="F496">
            <v>7.7245065354815234E-2</v>
          </cell>
          <cell r="G496">
            <v>7.7245065354815234E-2</v>
          </cell>
        </row>
        <row r="497">
          <cell r="A497">
            <v>38596</v>
          </cell>
          <cell r="B497">
            <v>3.2034721610871411E-2</v>
          </cell>
          <cell r="C497">
            <v>5.1506286432229327E-2</v>
          </cell>
          <cell r="D497">
            <v>8.3333333333333703E-2</v>
          </cell>
          <cell r="E497">
            <v>3.2034721610871411E-2</v>
          </cell>
          <cell r="F497">
            <v>5.1506286432229327E-2</v>
          </cell>
          <cell r="G497">
            <v>5.1506286432229327E-2</v>
          </cell>
        </row>
        <row r="498">
          <cell r="A498">
            <v>38610</v>
          </cell>
          <cell r="D498">
            <v>4.1666666666667039E-2</v>
          </cell>
          <cell r="E498">
            <v>1.6017360805435706E-2</v>
          </cell>
          <cell r="F498">
            <v>2.5753143216114664E-2</v>
          </cell>
          <cell r="G498">
            <v>2.5753143216114664E-2</v>
          </cell>
        </row>
        <row r="499">
          <cell r="A499">
            <v>38625</v>
          </cell>
          <cell r="D499">
            <v>3.7470027081099033E-16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0.99999999999999989</v>
          </cell>
          <cell r="C500">
            <v>1.0000000000000002</v>
          </cell>
        </row>
        <row r="504">
          <cell r="A504" t="str">
            <v>WTX System (table_wts)</v>
          </cell>
        </row>
        <row r="505">
          <cell r="A505">
            <v>38261</v>
          </cell>
          <cell r="B505">
            <v>4.0954460682038479E-2</v>
          </cell>
          <cell r="C505">
            <v>6.1128872668668038E-2</v>
          </cell>
          <cell r="D505">
            <v>1</v>
          </cell>
          <cell r="E505">
            <v>0.99999999999999978</v>
          </cell>
          <cell r="F505">
            <v>1</v>
          </cell>
          <cell r="G505">
            <v>1</v>
          </cell>
          <cell r="I505">
            <v>1</v>
          </cell>
        </row>
        <row r="506">
          <cell r="A506">
            <v>38275</v>
          </cell>
          <cell r="D506">
            <v>0.95833333333333337</v>
          </cell>
          <cell r="E506">
            <v>0.97952276965898055</v>
          </cell>
          <cell r="F506">
            <v>0.96943556366566597</v>
          </cell>
          <cell r="G506">
            <v>0.96943556366566597</v>
          </cell>
        </row>
        <row r="507">
          <cell r="A507">
            <v>38292</v>
          </cell>
          <cell r="B507">
            <v>6.2003687158584855E-2</v>
          </cell>
          <cell r="C507">
            <v>9.1253609802416272E-2</v>
          </cell>
          <cell r="D507">
            <v>0.91666666666666674</v>
          </cell>
          <cell r="E507">
            <v>0.95904553931796133</v>
          </cell>
          <cell r="F507">
            <v>0.93887112733133193</v>
          </cell>
          <cell r="G507">
            <v>0.93887112733133193</v>
          </cell>
        </row>
        <row r="508">
          <cell r="A508">
            <v>38306</v>
          </cell>
          <cell r="D508">
            <v>0.87500000000000011</v>
          </cell>
          <cell r="E508">
            <v>0.92804369573866885</v>
          </cell>
          <cell r="F508">
            <v>0.89324432243012386</v>
          </cell>
          <cell r="G508">
            <v>0.89324432243012386</v>
          </cell>
        </row>
        <row r="509">
          <cell r="A509">
            <v>38322</v>
          </cell>
          <cell r="B509">
            <v>0.11871818786997865</v>
          </cell>
          <cell r="C509">
            <v>0.13260961164372329</v>
          </cell>
          <cell r="D509">
            <v>0.83333333333333348</v>
          </cell>
          <cell r="E509">
            <v>0.89704185215937648</v>
          </cell>
          <cell r="F509">
            <v>0.84761751752891568</v>
          </cell>
          <cell r="G509">
            <v>0.84761751752891568</v>
          </cell>
        </row>
        <row r="510">
          <cell r="A510">
            <v>38336</v>
          </cell>
          <cell r="D510">
            <v>0.79166666666666685</v>
          </cell>
          <cell r="E510">
            <v>0.83768275822438709</v>
          </cell>
          <cell r="F510">
            <v>0.78131271170705396</v>
          </cell>
          <cell r="G510">
            <v>0.78131271170705396</v>
          </cell>
        </row>
        <row r="511">
          <cell r="A511">
            <v>38353</v>
          </cell>
          <cell r="B511">
            <v>0.17467199711324904</v>
          </cell>
          <cell r="C511">
            <v>0.1442557882415571</v>
          </cell>
          <cell r="D511">
            <v>0.75000000000000022</v>
          </cell>
          <cell r="E511">
            <v>0.77832366428939781</v>
          </cell>
          <cell r="F511">
            <v>0.71500790588519236</v>
          </cell>
          <cell r="G511">
            <v>0.71500790588519236</v>
          </cell>
        </row>
        <row r="512">
          <cell r="A512">
            <v>38367</v>
          </cell>
          <cell r="D512">
            <v>0.70833333333333359</v>
          </cell>
          <cell r="E512">
            <v>0.69098766573277337</v>
          </cell>
          <cell r="F512">
            <v>0.64288001176441378</v>
          </cell>
          <cell r="G512">
            <v>0.64288001176441378</v>
          </cell>
        </row>
        <row r="513">
          <cell r="A513">
            <v>38384</v>
          </cell>
          <cell r="B513">
            <v>0.16877513220383922</v>
          </cell>
          <cell r="C513">
            <v>0.12663895902678027</v>
          </cell>
          <cell r="D513">
            <v>0.66666666666666696</v>
          </cell>
          <cell r="E513">
            <v>0.60365166717614882</v>
          </cell>
          <cell r="F513">
            <v>0.5707521176436352</v>
          </cell>
          <cell r="G513">
            <v>0.5707521176436352</v>
          </cell>
        </row>
        <row r="514">
          <cell r="A514">
            <v>38398</v>
          </cell>
          <cell r="D514">
            <v>0.62500000000000033</v>
          </cell>
          <cell r="E514">
            <v>0.51926410107422916</v>
          </cell>
          <cell r="F514">
            <v>0.50743263813024508</v>
          </cell>
          <cell r="G514">
            <v>0.50743263813024508</v>
          </cell>
        </row>
        <row r="515">
          <cell r="A515">
            <v>38412</v>
          </cell>
          <cell r="B515">
            <v>0.12871283754748111</v>
          </cell>
          <cell r="C515">
            <v>0.10411828997414581</v>
          </cell>
          <cell r="D515">
            <v>0.5833333333333337</v>
          </cell>
          <cell r="E515">
            <v>0.4348765349723096</v>
          </cell>
          <cell r="F515">
            <v>0.44411315861685496</v>
          </cell>
          <cell r="G515">
            <v>0.44411315861685496</v>
          </cell>
        </row>
        <row r="516">
          <cell r="A516">
            <v>38426</v>
          </cell>
          <cell r="D516">
            <v>0.54166666666666707</v>
          </cell>
          <cell r="E516">
            <v>0.37052011619856906</v>
          </cell>
          <cell r="F516">
            <v>0.39205401362978209</v>
          </cell>
          <cell r="G516">
            <v>0.39205401362978209</v>
          </cell>
        </row>
        <row r="517">
          <cell r="A517">
            <v>38443</v>
          </cell>
          <cell r="B517">
            <v>9.2806250795054071E-2</v>
          </cell>
          <cell r="C517">
            <v>7.8022808189410375E-2</v>
          </cell>
          <cell r="D517">
            <v>0.50000000000000044</v>
          </cell>
          <cell r="E517">
            <v>0.30616369742482852</v>
          </cell>
          <cell r="F517">
            <v>0.33999486864270917</v>
          </cell>
          <cell r="G517">
            <v>0.33999486864270917</v>
          </cell>
        </row>
        <row r="518">
          <cell r="A518">
            <v>38457</v>
          </cell>
          <cell r="D518">
            <v>0.45833333333333376</v>
          </cell>
          <cell r="E518">
            <v>0.25976057202730152</v>
          </cell>
          <cell r="F518">
            <v>0.30098346454800395</v>
          </cell>
          <cell r="G518">
            <v>0.30098346454800395</v>
          </cell>
        </row>
        <row r="519">
          <cell r="A519">
            <v>38473</v>
          </cell>
          <cell r="B519">
            <v>7.2488913024912296E-2</v>
          </cell>
          <cell r="C519">
            <v>5.9539281257238633E-2</v>
          </cell>
          <cell r="D519">
            <v>0.41666666666666707</v>
          </cell>
          <cell r="E519">
            <v>0.21335744662977446</v>
          </cell>
          <cell r="F519">
            <v>0.26197206045329879</v>
          </cell>
          <cell r="G519">
            <v>0.26197206045329879</v>
          </cell>
        </row>
        <row r="520">
          <cell r="A520">
            <v>38487</v>
          </cell>
          <cell r="D520">
            <v>0.37500000000000039</v>
          </cell>
          <cell r="E520">
            <v>0.17711299011731832</v>
          </cell>
          <cell r="F520">
            <v>0.23220241982467948</v>
          </cell>
          <cell r="G520">
            <v>0.23220241982467948</v>
          </cell>
        </row>
        <row r="521">
          <cell r="A521">
            <v>38504</v>
          </cell>
          <cell r="B521">
            <v>4.1643208963085571E-2</v>
          </cell>
          <cell r="C521">
            <v>5.0461386415593924E-2</v>
          </cell>
          <cell r="D521">
            <v>0.3333333333333337</v>
          </cell>
          <cell r="E521">
            <v>0.14086853360486218</v>
          </cell>
          <cell r="F521">
            <v>0.20243277919606018</v>
          </cell>
          <cell r="G521">
            <v>0.20243277919606018</v>
          </cell>
        </row>
        <row r="522">
          <cell r="A522">
            <v>38518</v>
          </cell>
          <cell r="D522">
            <v>0.29166666666666702</v>
          </cell>
          <cell r="E522">
            <v>0.12004692912331939</v>
          </cell>
          <cell r="F522">
            <v>0.1772020859882632</v>
          </cell>
          <cell r="G522">
            <v>0.1772020859882632</v>
          </cell>
        </row>
        <row r="523">
          <cell r="A523">
            <v>38534</v>
          </cell>
          <cell r="B523">
            <v>3.2975835141765081E-2</v>
          </cell>
          <cell r="C523">
            <v>4.8987548503065116E-2</v>
          </cell>
          <cell r="D523">
            <v>0.25000000000000033</v>
          </cell>
          <cell r="E523">
            <v>9.9225324641776608E-2</v>
          </cell>
          <cell r="F523">
            <v>0.15197139278046626</v>
          </cell>
          <cell r="G523">
            <v>0.15197139278046626</v>
          </cell>
        </row>
        <row r="524">
          <cell r="A524">
            <v>38548</v>
          </cell>
          <cell r="D524">
            <v>0.20833333333333368</v>
          </cell>
          <cell r="E524">
            <v>8.2737407070894067E-2</v>
          </cell>
          <cell r="F524">
            <v>0.12747761852893369</v>
          </cell>
          <cell r="G524">
            <v>0.12747761852893369</v>
          </cell>
        </row>
        <row r="525">
          <cell r="A525">
            <v>38565</v>
          </cell>
          <cell r="B525">
            <v>3.4214767889140123E-2</v>
          </cell>
          <cell r="C525">
            <v>5.1477557845171808E-2</v>
          </cell>
          <cell r="D525">
            <v>0.16666666666666702</v>
          </cell>
          <cell r="E525">
            <v>6.6249489500011527E-2</v>
          </cell>
          <cell r="F525">
            <v>0.10298384427740113</v>
          </cell>
          <cell r="G525">
            <v>5.1687221313185164E-2</v>
          </cell>
          <cell r="H525">
            <v>0.45955451348182885</v>
          </cell>
          <cell r="I525">
            <v>-0.18194344682013541</v>
          </cell>
        </row>
        <row r="526">
          <cell r="A526">
            <v>38579</v>
          </cell>
          <cell r="D526">
            <v>0.12500000000000036</v>
          </cell>
          <cell r="E526">
            <v>4.9142105555441469E-2</v>
          </cell>
          <cell r="F526">
            <v>7.7245065354815234E-2</v>
          </cell>
          <cell r="G526">
            <v>7.7245065354815234E-2</v>
          </cell>
        </row>
        <row r="527">
          <cell r="A527">
            <v>38596</v>
          </cell>
          <cell r="B527">
            <v>3.2034721610871411E-2</v>
          </cell>
          <cell r="C527">
            <v>5.1506286432229327E-2</v>
          </cell>
          <cell r="D527">
            <v>8.3333333333333703E-2</v>
          </cell>
          <cell r="E527">
            <v>3.2034721610871411E-2</v>
          </cell>
          <cell r="F527">
            <v>5.1506286432229327E-2</v>
          </cell>
          <cell r="G527">
            <v>5.1506286432229327E-2</v>
          </cell>
        </row>
        <row r="528">
          <cell r="A528">
            <v>38610</v>
          </cell>
          <cell r="D528">
            <v>4.1666666666667039E-2</v>
          </cell>
          <cell r="E528">
            <v>1.6017360805435706E-2</v>
          </cell>
          <cell r="F528">
            <v>2.5753143216114664E-2</v>
          </cell>
          <cell r="G528">
            <v>2.5753143216114664E-2</v>
          </cell>
        </row>
        <row r="529">
          <cell r="A529">
            <v>38625</v>
          </cell>
          <cell r="D529">
            <v>3.7470027081099033E-16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0.99999999999999989</v>
          </cell>
          <cell r="C530">
            <v>1.0000000000000002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"/>
      <sheetName val="Commercial"/>
      <sheetName val="Total"/>
      <sheetName val="Powerpoint Slide"/>
      <sheetName val="Customer 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  <sheetName val="Mar-05 Open CWIP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 by Plan"/>
      <sheetName val="Summary by Vendor"/>
      <sheetName val="Sheet3"/>
    </sheetNames>
    <sheetDataSet>
      <sheetData sheetId="0" refreshError="1">
        <row r="1">
          <cell r="A1" t="str">
            <v>Benefit</v>
          </cell>
          <cell r="B1" t="str">
            <v>Amount</v>
          </cell>
          <cell r="C1" t="str">
            <v>Paid From</v>
          </cell>
          <cell r="D1" t="str">
            <v>Vendor</v>
          </cell>
          <cell r="E1" t="str">
            <v xml:space="preserve">Type of Payment </v>
          </cell>
          <cell r="F1" t="str">
            <v>Type of Benefit</v>
          </cell>
          <cell r="G1" t="str">
            <v>Charged to</v>
          </cell>
          <cell r="H1" t="str">
            <v>Detail</v>
          </cell>
        </row>
        <row r="2">
          <cell r="A2" t="str">
            <v xml:space="preserve"> Retiree Life</v>
          </cell>
          <cell r="B2">
            <v>17112.48</v>
          </cell>
          <cell r="C2" t="str">
            <v>AP</v>
          </cell>
          <cell r="D2" t="str">
            <v>Metlife</v>
          </cell>
          <cell r="E2" t="str">
            <v>Annual</v>
          </cell>
          <cell r="F2" t="str">
            <v>Retiree</v>
          </cell>
          <cell r="G2" t="str">
            <v>FAS106</v>
          </cell>
          <cell r="H2" t="str">
            <v>Policy from acquired company - UCG</v>
          </cell>
        </row>
        <row r="3">
          <cell r="A3" t="str">
            <v xml:space="preserve"> Retiree Life</v>
          </cell>
          <cell r="B3">
            <v>144211.68</v>
          </cell>
          <cell r="C3" t="str">
            <v>AP</v>
          </cell>
          <cell r="D3" t="str">
            <v>Metlife</v>
          </cell>
          <cell r="E3" t="str">
            <v>Annual</v>
          </cell>
          <cell r="F3" t="str">
            <v>Retiree</v>
          </cell>
          <cell r="G3" t="str">
            <v>FAS106</v>
          </cell>
          <cell r="H3" t="str">
            <v>Policy from acquired company - LGS</v>
          </cell>
        </row>
        <row r="4">
          <cell r="A4" t="str">
            <v xml:space="preserve"> Retiree Life</v>
          </cell>
          <cell r="B4">
            <v>5198.04</v>
          </cell>
          <cell r="C4" t="str">
            <v>AP</v>
          </cell>
          <cell r="D4" t="str">
            <v>Metlife</v>
          </cell>
          <cell r="E4" t="str">
            <v>Annual</v>
          </cell>
          <cell r="F4" t="str">
            <v>Retiree</v>
          </cell>
          <cell r="G4" t="str">
            <v>Welfare Plans</v>
          </cell>
          <cell r="H4" t="str">
            <v>Premium waive for LTD participants</v>
          </cell>
        </row>
        <row r="5">
          <cell r="A5" t="str">
            <v xml:space="preserve"> Retiree Life</v>
          </cell>
          <cell r="B5">
            <v>9165.48</v>
          </cell>
          <cell r="C5" t="str">
            <v>AP</v>
          </cell>
          <cell r="D5" t="str">
            <v>Metlife</v>
          </cell>
          <cell r="E5" t="str">
            <v>Annual</v>
          </cell>
          <cell r="F5" t="str">
            <v>Retiree</v>
          </cell>
          <cell r="G5" t="str">
            <v>Welfare Plans</v>
          </cell>
          <cell r="H5" t="str">
            <v>Premium waive for LTD participants</v>
          </cell>
        </row>
        <row r="6">
          <cell r="A6" t="str">
            <v xml:space="preserve"> Workers' Comp</v>
          </cell>
          <cell r="B6">
            <v>409068</v>
          </cell>
          <cell r="C6" t="str">
            <v>AP</v>
          </cell>
          <cell r="D6" t="str">
            <v>AON / Travelers</v>
          </cell>
          <cell r="E6" t="str">
            <v>Annual</v>
          </cell>
          <cell r="F6" t="str">
            <v>Mandatory</v>
          </cell>
          <cell r="G6" t="str">
            <v>Workers' Comp</v>
          </cell>
          <cell r="H6" t="str">
            <v>$250,000 deductible policy</v>
          </cell>
        </row>
        <row r="7">
          <cell r="A7" t="str">
            <v>Accidental death &amp; dismemberment</v>
          </cell>
          <cell r="B7">
            <v>143763</v>
          </cell>
          <cell r="C7" t="str">
            <v>AP</v>
          </cell>
          <cell r="D7" t="str">
            <v>Metlife</v>
          </cell>
          <cell r="E7" t="str">
            <v>Annual</v>
          </cell>
          <cell r="F7" t="str">
            <v>Employee pay-all</v>
          </cell>
          <cell r="G7" t="str">
            <v>Welfare Plans</v>
          </cell>
          <cell r="H7" t="str">
            <v>Life insurance</v>
          </cell>
        </row>
        <row r="8">
          <cell r="A8" t="str">
            <v xml:space="preserve">Basic Life Insurance </v>
          </cell>
          <cell r="B8">
            <v>705656</v>
          </cell>
          <cell r="C8" t="str">
            <v>AP</v>
          </cell>
          <cell r="D8" t="str">
            <v>Metlife</v>
          </cell>
          <cell r="E8" t="str">
            <v>Annual</v>
          </cell>
          <cell r="F8" t="str">
            <v>Active ee - Co provided</v>
          </cell>
          <cell r="G8" t="str">
            <v>Welfare Plans</v>
          </cell>
          <cell r="H8" t="str">
            <v>Life insurance</v>
          </cell>
        </row>
        <row r="9">
          <cell r="A9" t="str">
            <v>Cancer &amp; Life policies</v>
          </cell>
          <cell r="B9">
            <v>27864</v>
          </cell>
          <cell r="C9" t="str">
            <v>AP</v>
          </cell>
          <cell r="D9" t="str">
            <v>US Able</v>
          </cell>
          <cell r="E9" t="str">
            <v>Annual</v>
          </cell>
          <cell r="F9" t="str">
            <v>Employee pay-all</v>
          </cell>
          <cell r="G9" t="str">
            <v>Welfare Plans</v>
          </cell>
          <cell r="H9" t="str">
            <v>Policy from acquired company - ANG</v>
          </cell>
        </row>
        <row r="10">
          <cell r="A10" t="str">
            <v>Compensation Programs</v>
          </cell>
          <cell r="B10">
            <v>98339</v>
          </cell>
          <cell r="C10" t="str">
            <v>AP</v>
          </cell>
          <cell r="D10" t="str">
            <v>Towers Perrin</v>
          </cell>
          <cell r="E10" t="str">
            <v>Ad hoc</v>
          </cell>
          <cell r="F10" t="str">
            <v>Active ee - Co provided</v>
          </cell>
          <cell r="G10" t="str">
            <v>Compensation</v>
          </cell>
          <cell r="H10" t="str">
            <v>Compensation</v>
          </cell>
        </row>
        <row r="11">
          <cell r="A11" t="str">
            <v xml:space="preserve">Dental Plan Admin </v>
          </cell>
          <cell r="B11">
            <v>166899</v>
          </cell>
          <cell r="C11" t="str">
            <v>AP</v>
          </cell>
          <cell r="D11" t="str">
            <v>Metlife</v>
          </cell>
          <cell r="E11" t="str">
            <v>Annual</v>
          </cell>
          <cell r="F11" t="str">
            <v>Active ee - Co provided</v>
          </cell>
          <cell r="G11" t="str">
            <v>Welfare Plans</v>
          </cell>
          <cell r="H11" t="str">
            <v>Admin fees</v>
          </cell>
        </row>
        <row r="12">
          <cell r="A12" t="str">
            <v>Executive life</v>
          </cell>
          <cell r="B12">
            <v>4425.72</v>
          </cell>
          <cell r="C12" t="str">
            <v>AP</v>
          </cell>
          <cell r="D12" t="str">
            <v>Metlife</v>
          </cell>
          <cell r="E12" t="str">
            <v>Annual</v>
          </cell>
          <cell r="F12" t="str">
            <v>Executive</v>
          </cell>
          <cell r="G12" t="str">
            <v>Welfare Plans</v>
          </cell>
          <cell r="H12" t="str">
            <v>N/A</v>
          </cell>
        </row>
        <row r="13">
          <cell r="A13" t="str">
            <v>FSA admin</v>
          </cell>
          <cell r="B13">
            <v>6432</v>
          </cell>
          <cell r="C13" t="str">
            <v>AP</v>
          </cell>
          <cell r="D13" t="str">
            <v>United Healthcare</v>
          </cell>
          <cell r="E13" t="str">
            <v>Annual</v>
          </cell>
          <cell r="F13" t="str">
            <v>Active ee - Co provided</v>
          </cell>
          <cell r="G13" t="str">
            <v>Welfare Plans</v>
          </cell>
          <cell r="H13" t="str">
            <v>Admin fees</v>
          </cell>
        </row>
        <row r="14">
          <cell r="A14" t="str">
            <v xml:space="preserve">LTD </v>
          </cell>
          <cell r="B14">
            <v>724779.72</v>
          </cell>
          <cell r="C14" t="str">
            <v>AP</v>
          </cell>
          <cell r="D14" t="str">
            <v>Metlife</v>
          </cell>
          <cell r="E14" t="str">
            <v>Annual</v>
          </cell>
          <cell r="F14" t="str">
            <v>Active ee - Co provided</v>
          </cell>
          <cell r="G14" t="str">
            <v>Welfare Plans</v>
          </cell>
          <cell r="H14" t="str">
            <v>Insurance - disability</v>
          </cell>
        </row>
        <row r="15">
          <cell r="A15" t="str">
            <v>Medical Plan - Active Employees</v>
          </cell>
          <cell r="B15">
            <v>465.48</v>
          </cell>
          <cell r="C15" t="str">
            <v>AP</v>
          </cell>
          <cell r="D15" t="str">
            <v>Ameriforms</v>
          </cell>
          <cell r="E15" t="str">
            <v>Ad hoc</v>
          </cell>
          <cell r="F15" t="str">
            <v>Active ee - Co provided</v>
          </cell>
          <cell r="G15" t="str">
            <v>Welfare Plans</v>
          </cell>
          <cell r="H15" t="str">
            <v>N/A</v>
          </cell>
        </row>
        <row r="16">
          <cell r="A16" t="str">
            <v>Medical Plan - Active Employees</v>
          </cell>
          <cell r="B16">
            <v>324.49</v>
          </cell>
          <cell r="C16" t="str">
            <v>AP</v>
          </cell>
          <cell r="D16" t="str">
            <v>National Data Services</v>
          </cell>
          <cell r="E16" t="str">
            <v>Ad hoc</v>
          </cell>
          <cell r="F16" t="str">
            <v>Active ee - Co provided</v>
          </cell>
          <cell r="G16" t="str">
            <v>Welfare Plans</v>
          </cell>
          <cell r="H16" t="str">
            <v>N/A</v>
          </cell>
        </row>
        <row r="17">
          <cell r="A17" t="str">
            <v>Medical Plan - Active Employees</v>
          </cell>
          <cell r="B17">
            <v>10711.34</v>
          </cell>
          <cell r="C17" t="str">
            <v>AP</v>
          </cell>
          <cell r="D17" t="str">
            <v>Sir Speedy</v>
          </cell>
          <cell r="E17" t="str">
            <v>Ad hoc</v>
          </cell>
          <cell r="F17" t="str">
            <v>Active ee - Co provided</v>
          </cell>
          <cell r="G17" t="str">
            <v>Welfare Plans</v>
          </cell>
          <cell r="H17" t="str">
            <v>Annual Enrollment Guides &amp; Cover Letters</v>
          </cell>
        </row>
        <row r="18">
          <cell r="A18" t="str">
            <v>Medical Plan - Active Employees</v>
          </cell>
          <cell r="B18">
            <v>143.21</v>
          </cell>
          <cell r="C18" t="str">
            <v>AP</v>
          </cell>
          <cell r="D18" t="str">
            <v>Sir Speedy</v>
          </cell>
          <cell r="E18" t="str">
            <v>Ad hoc</v>
          </cell>
          <cell r="F18" t="str">
            <v>Active ee - Co provided</v>
          </cell>
          <cell r="G18" t="str">
            <v>Welfare Plans</v>
          </cell>
          <cell r="H18" t="str">
            <v>Women's Health &amp; Cancer Letter</v>
          </cell>
        </row>
        <row r="19">
          <cell r="A19" t="str">
            <v>Medical Plan - Active Employees</v>
          </cell>
          <cell r="B19">
            <v>192.69</v>
          </cell>
          <cell r="C19" t="str">
            <v>AP</v>
          </cell>
          <cell r="D19" t="str">
            <v>Sir Speedy</v>
          </cell>
          <cell r="E19" t="str">
            <v>Ad hoc</v>
          </cell>
          <cell r="F19" t="str">
            <v>Active ee - Co provided</v>
          </cell>
          <cell r="G19" t="str">
            <v>Welfare Plans</v>
          </cell>
          <cell r="H19" t="str">
            <v>Annual Enrollment Retiree Letters</v>
          </cell>
        </row>
        <row r="20">
          <cell r="A20" t="str">
            <v>Medical Plan - Active Employees</v>
          </cell>
          <cell r="B20">
            <v>306.82</v>
          </cell>
          <cell r="C20" t="str">
            <v>AP</v>
          </cell>
          <cell r="D20" t="str">
            <v>Sir Speedy</v>
          </cell>
          <cell r="E20" t="str">
            <v>Ad hoc</v>
          </cell>
          <cell r="F20" t="str">
            <v>Active ee - Co provided</v>
          </cell>
          <cell r="G20" t="str">
            <v>Welfare Plans</v>
          </cell>
          <cell r="H20" t="str">
            <v>Annual Enrollment Printing</v>
          </cell>
        </row>
        <row r="21">
          <cell r="A21" t="str">
            <v>Medical Plan - Active Employees</v>
          </cell>
          <cell r="B21">
            <v>900.9</v>
          </cell>
          <cell r="C21" t="str">
            <v>AP</v>
          </cell>
          <cell r="D21" t="str">
            <v>Sir Speedy</v>
          </cell>
          <cell r="E21" t="str">
            <v>Ad hoc</v>
          </cell>
          <cell r="F21" t="str">
            <v>Active ee - Co provided</v>
          </cell>
          <cell r="G21" t="str">
            <v>Welfare Plans</v>
          </cell>
          <cell r="H21" t="str">
            <v>Annual Enrollment Employee Forms</v>
          </cell>
        </row>
        <row r="22">
          <cell r="A22" t="str">
            <v>Medical Plan - Active Employees</v>
          </cell>
          <cell r="B22">
            <v>1074.3800000000001</v>
          </cell>
          <cell r="C22" t="str">
            <v>AP</v>
          </cell>
          <cell r="D22" t="str">
            <v>Sir Speedy</v>
          </cell>
          <cell r="E22" t="str">
            <v>Ad hoc</v>
          </cell>
          <cell r="F22" t="str">
            <v>Active ee - Co provided</v>
          </cell>
          <cell r="G22" t="str">
            <v>Welfare Plans</v>
          </cell>
          <cell r="H22" t="str">
            <v>Annual Enrollment Confirmations</v>
          </cell>
        </row>
        <row r="23">
          <cell r="A23" t="str">
            <v>Medical Plan - Active Employees</v>
          </cell>
          <cell r="B23">
            <v>448.7</v>
          </cell>
          <cell r="C23" t="str">
            <v>AP</v>
          </cell>
          <cell r="D23" t="str">
            <v>Sir Speedy</v>
          </cell>
          <cell r="E23" t="str">
            <v>Ad hoc</v>
          </cell>
          <cell r="F23" t="str">
            <v>Active ee - Co provided</v>
          </cell>
          <cell r="G23" t="str">
            <v>Welfare Plans</v>
          </cell>
          <cell r="H23" t="str">
            <v>Retiree Guides</v>
          </cell>
        </row>
        <row r="24">
          <cell r="A24" t="str">
            <v>Medical Plan - Active Employees</v>
          </cell>
          <cell r="B24">
            <v>11935</v>
          </cell>
          <cell r="C24" t="str">
            <v>AP</v>
          </cell>
          <cell r="D24" t="str">
            <v>Towers Perrin</v>
          </cell>
          <cell r="E24" t="str">
            <v>Ad hoc</v>
          </cell>
          <cell r="F24" t="str">
            <v>Active ee - Co provided</v>
          </cell>
          <cell r="G24" t="str">
            <v>Welfare Plans</v>
          </cell>
          <cell r="H24" t="str">
            <v>Consulting</v>
          </cell>
        </row>
        <row r="25">
          <cell r="A25" t="str">
            <v>Medical Plan - Active Employees</v>
          </cell>
          <cell r="B25">
            <v>972190</v>
          </cell>
          <cell r="C25" t="str">
            <v>AP</v>
          </cell>
          <cell r="D25" t="str">
            <v>United HealthCare</v>
          </cell>
          <cell r="E25" t="str">
            <v>Annual</v>
          </cell>
          <cell r="F25" t="str">
            <v>Active ee - Co provided</v>
          </cell>
          <cell r="G25" t="str">
            <v>Welfare Plans</v>
          </cell>
          <cell r="H25" t="str">
            <v>N/A</v>
          </cell>
        </row>
        <row r="26">
          <cell r="A26" t="str">
            <v>Optional child life</v>
          </cell>
          <cell r="B26">
            <v>20853</v>
          </cell>
          <cell r="C26" t="str">
            <v>AP</v>
          </cell>
          <cell r="D26" t="str">
            <v>Metlife</v>
          </cell>
          <cell r="E26" t="str">
            <v>Annual</v>
          </cell>
          <cell r="F26" t="str">
            <v>Employee pay-all</v>
          </cell>
          <cell r="G26" t="str">
            <v>Welfare Plans</v>
          </cell>
          <cell r="H26" t="str">
            <v>Life insurance</v>
          </cell>
        </row>
        <row r="27">
          <cell r="A27" t="str">
            <v>Optional employee life</v>
          </cell>
          <cell r="B27">
            <v>578769.30000000005</v>
          </cell>
          <cell r="C27" t="str">
            <v>AP</v>
          </cell>
          <cell r="D27" t="str">
            <v>Metlife</v>
          </cell>
          <cell r="E27" t="str">
            <v>Annual</v>
          </cell>
          <cell r="F27" t="str">
            <v>Employee pay-all</v>
          </cell>
          <cell r="G27" t="str">
            <v>Welfare Plans</v>
          </cell>
          <cell r="H27" t="str">
            <v>Life insurance</v>
          </cell>
        </row>
        <row r="28">
          <cell r="A28" t="str">
            <v>Optional spouse life</v>
          </cell>
          <cell r="B28">
            <v>85008</v>
          </cell>
          <cell r="C28" t="str">
            <v>AP</v>
          </cell>
          <cell r="D28" t="str">
            <v>Metlife</v>
          </cell>
          <cell r="E28" t="str">
            <v>Annual</v>
          </cell>
          <cell r="F28" t="str">
            <v>Employee pay-all</v>
          </cell>
          <cell r="G28" t="str">
            <v>Welfare Plans</v>
          </cell>
          <cell r="H28" t="str">
            <v>Life insurance</v>
          </cell>
        </row>
        <row r="29">
          <cell r="A29" t="str">
            <v>Pension Account Plan</v>
          </cell>
          <cell r="B29">
            <v>176025</v>
          </cell>
          <cell r="C29" t="str">
            <v>MT</v>
          </cell>
          <cell r="D29" t="str">
            <v>Agincourt</v>
          </cell>
          <cell r="E29" t="str">
            <v>Annual</v>
          </cell>
          <cell r="F29" t="str">
            <v>Retiree</v>
          </cell>
          <cell r="G29" t="str">
            <v>Master Trust</v>
          </cell>
          <cell r="H29" t="str">
            <v>Investment Management</v>
          </cell>
        </row>
        <row r="30">
          <cell r="A30" t="str">
            <v>Pension Account Plan</v>
          </cell>
          <cell r="B30">
            <v>153638</v>
          </cell>
          <cell r="C30" t="str">
            <v>MT</v>
          </cell>
          <cell r="D30" t="str">
            <v>Bankers Trust</v>
          </cell>
          <cell r="E30" t="str">
            <v>Annual</v>
          </cell>
          <cell r="F30" t="str">
            <v>Retiree</v>
          </cell>
          <cell r="G30" t="str">
            <v>Master Trust</v>
          </cell>
          <cell r="H30" t="str">
            <v>Administration</v>
          </cell>
        </row>
        <row r="31">
          <cell r="A31" t="str">
            <v>Pension Account Plan</v>
          </cell>
          <cell r="B31">
            <v>290518</v>
          </cell>
          <cell r="C31" t="str">
            <v>MT</v>
          </cell>
          <cell r="D31" t="str">
            <v>Cadence</v>
          </cell>
          <cell r="E31" t="str">
            <v>Annual</v>
          </cell>
          <cell r="F31" t="str">
            <v>Retiree</v>
          </cell>
          <cell r="G31" t="str">
            <v>Master Trust</v>
          </cell>
          <cell r="H31" t="str">
            <v>Investment Management</v>
          </cell>
        </row>
        <row r="32">
          <cell r="A32" t="str">
            <v>Pension Account Plan</v>
          </cell>
          <cell r="B32">
            <v>117912</v>
          </cell>
          <cell r="C32" t="str">
            <v>MT</v>
          </cell>
          <cell r="D32" t="str">
            <v>Davis Selected</v>
          </cell>
          <cell r="E32" t="str">
            <v>Annual</v>
          </cell>
          <cell r="F32" t="str">
            <v>Retiree</v>
          </cell>
          <cell r="G32" t="str">
            <v>Master Trust</v>
          </cell>
          <cell r="H32" t="str">
            <v>Investment Management</v>
          </cell>
        </row>
        <row r="33">
          <cell r="A33" t="str">
            <v>Pension Account Plan</v>
          </cell>
          <cell r="B33">
            <v>4468</v>
          </cell>
          <cell r="C33" t="str">
            <v>MT</v>
          </cell>
          <cell r="D33" t="str">
            <v>Gary Morris</v>
          </cell>
          <cell r="E33" t="str">
            <v>Annual</v>
          </cell>
          <cell r="F33" t="str">
            <v>Retiree</v>
          </cell>
          <cell r="G33" t="str">
            <v>Master Trust</v>
          </cell>
          <cell r="H33" t="str">
            <v>Investment Management</v>
          </cell>
        </row>
        <row r="34">
          <cell r="A34" t="str">
            <v>Pension Account Plan</v>
          </cell>
          <cell r="B34">
            <v>32151</v>
          </cell>
          <cell r="C34" t="str">
            <v>MT</v>
          </cell>
          <cell r="D34" t="str">
            <v>Haynes &amp; Boone</v>
          </cell>
          <cell r="E34" t="str">
            <v>Ad hoc</v>
          </cell>
          <cell r="F34" t="str">
            <v>Retiree</v>
          </cell>
          <cell r="G34" t="str">
            <v>Master Trust</v>
          </cell>
          <cell r="H34" t="str">
            <v>Legal review</v>
          </cell>
        </row>
        <row r="35">
          <cell r="A35" t="str">
            <v>Pension Account Plan</v>
          </cell>
          <cell r="B35">
            <v>75157</v>
          </cell>
          <cell r="C35" t="str">
            <v>MT</v>
          </cell>
          <cell r="D35" t="str">
            <v>LCG</v>
          </cell>
          <cell r="E35" t="str">
            <v>Annual</v>
          </cell>
          <cell r="F35" t="str">
            <v>Retiree</v>
          </cell>
          <cell r="G35" t="str">
            <v>Master Trust</v>
          </cell>
          <cell r="H35" t="str">
            <v>Investment consulting</v>
          </cell>
        </row>
        <row r="36">
          <cell r="A36" t="str">
            <v>Pension Account Plan</v>
          </cell>
          <cell r="B36">
            <v>123364</v>
          </cell>
          <cell r="C36" t="str">
            <v>MT</v>
          </cell>
          <cell r="D36" t="str">
            <v>Montag &amp; Caldwell</v>
          </cell>
          <cell r="E36" t="str">
            <v>Annual</v>
          </cell>
          <cell r="F36" t="str">
            <v>Retiree</v>
          </cell>
          <cell r="G36" t="str">
            <v>Master Trust</v>
          </cell>
          <cell r="H36" t="str">
            <v>Investment Management</v>
          </cell>
        </row>
        <row r="37">
          <cell r="A37" t="str">
            <v>Pension Account Plan</v>
          </cell>
          <cell r="B37">
            <v>206741</v>
          </cell>
          <cell r="C37" t="str">
            <v>MT</v>
          </cell>
          <cell r="D37" t="str">
            <v>Nicholas/Applegate</v>
          </cell>
          <cell r="E37" t="str">
            <v>Annual</v>
          </cell>
          <cell r="F37" t="str">
            <v>Retiree</v>
          </cell>
          <cell r="G37" t="str">
            <v>Master Trust</v>
          </cell>
          <cell r="H37" t="str">
            <v>Investment Management</v>
          </cell>
        </row>
        <row r="38">
          <cell r="A38" t="str">
            <v>Pension Account Plan</v>
          </cell>
          <cell r="B38">
            <v>15426</v>
          </cell>
          <cell r="C38" t="str">
            <v>MT</v>
          </cell>
          <cell r="D38" t="str">
            <v>State Street Global Advisors</v>
          </cell>
          <cell r="E38" t="str">
            <v>Annual</v>
          </cell>
          <cell r="F38" t="str">
            <v>Retiree</v>
          </cell>
          <cell r="G38" t="str">
            <v>Master Trust</v>
          </cell>
          <cell r="H38" t="str">
            <v>Investment Management</v>
          </cell>
        </row>
        <row r="39">
          <cell r="A39" t="str">
            <v>Pension Account Plan</v>
          </cell>
          <cell r="B39">
            <v>13608</v>
          </cell>
          <cell r="C39" t="str">
            <v>MT</v>
          </cell>
          <cell r="D39" t="str">
            <v>Towers Perrin</v>
          </cell>
          <cell r="E39" t="str">
            <v>Ad hoc</v>
          </cell>
          <cell r="F39" t="str">
            <v>Retiree</v>
          </cell>
          <cell r="G39" t="str">
            <v>Master Trust</v>
          </cell>
          <cell r="H39" t="str">
            <v>Benefit Calcs;  Actuarial Valuation</v>
          </cell>
        </row>
        <row r="40">
          <cell r="A40" t="str">
            <v>Pension Account Plan</v>
          </cell>
          <cell r="B40">
            <v>3838.02</v>
          </cell>
          <cell r="C40" t="str">
            <v>MT</v>
          </cell>
          <cell r="D40" t="str">
            <v>Towers Perrin</v>
          </cell>
          <cell r="E40" t="str">
            <v>Annual</v>
          </cell>
          <cell r="F40" t="str">
            <v>Retiree</v>
          </cell>
          <cell r="G40" t="str">
            <v>Master Trust</v>
          </cell>
          <cell r="H40" t="str">
            <v>COLA/ Level Income/ Plan Document Filing</v>
          </cell>
        </row>
        <row r="41">
          <cell r="A41" t="str">
            <v>Pension Account Plan</v>
          </cell>
          <cell r="B41">
            <v>33752</v>
          </cell>
          <cell r="C41" t="str">
            <v>MT</v>
          </cell>
          <cell r="D41" t="str">
            <v>Towers Perrin</v>
          </cell>
          <cell r="E41" t="str">
            <v>Annual</v>
          </cell>
          <cell r="F41" t="str">
            <v>Retiree</v>
          </cell>
          <cell r="G41" t="str">
            <v>Master Trust</v>
          </cell>
          <cell r="H41" t="str">
            <v>PAP Stmts; Calcs; Actuarial Val</v>
          </cell>
        </row>
        <row r="42">
          <cell r="A42" t="str">
            <v>Pension Account Plan</v>
          </cell>
          <cell r="B42">
            <v>45772</v>
          </cell>
          <cell r="C42" t="str">
            <v>MT</v>
          </cell>
          <cell r="D42" t="str">
            <v>Towers Perrin</v>
          </cell>
          <cell r="E42" t="str">
            <v>Annual</v>
          </cell>
          <cell r="F42" t="str">
            <v>Retiree</v>
          </cell>
          <cell r="G42" t="str">
            <v>Master Trust</v>
          </cell>
          <cell r="H42" t="str">
            <v>PAP Stmts; Calcs; Actuarial Val</v>
          </cell>
        </row>
        <row r="43">
          <cell r="A43" t="str">
            <v>Pension Account Plan</v>
          </cell>
          <cell r="B43">
            <v>25777</v>
          </cell>
          <cell r="C43" t="str">
            <v>MT</v>
          </cell>
          <cell r="D43" t="str">
            <v>Towers Perrin</v>
          </cell>
          <cell r="E43" t="str">
            <v>Annual</v>
          </cell>
          <cell r="F43" t="str">
            <v>Retiree</v>
          </cell>
          <cell r="G43" t="str">
            <v>Master Trust</v>
          </cell>
          <cell r="H43" t="str">
            <v>PAP Stmts; Calcs; Actuarial Val</v>
          </cell>
        </row>
        <row r="44">
          <cell r="A44" t="str">
            <v>Pension Account Plan</v>
          </cell>
          <cell r="B44">
            <v>38681</v>
          </cell>
          <cell r="C44" t="str">
            <v>MT</v>
          </cell>
          <cell r="D44" t="str">
            <v>Towers Perrin</v>
          </cell>
          <cell r="E44" t="str">
            <v>Annual</v>
          </cell>
          <cell r="F44" t="str">
            <v>Retiree</v>
          </cell>
          <cell r="G44" t="str">
            <v>Master Trust</v>
          </cell>
          <cell r="H44" t="str">
            <v>PAP Stmts; Calcs; Actuarial Val</v>
          </cell>
        </row>
        <row r="45">
          <cell r="A45" t="str">
            <v>Pension Account Plan</v>
          </cell>
          <cell r="B45">
            <v>47332</v>
          </cell>
          <cell r="C45" t="str">
            <v>MT</v>
          </cell>
          <cell r="D45" t="str">
            <v>Towers Perrin</v>
          </cell>
          <cell r="E45" t="str">
            <v>Annual</v>
          </cell>
          <cell r="F45" t="str">
            <v>Retiree</v>
          </cell>
          <cell r="G45" t="str">
            <v>Master Trust</v>
          </cell>
          <cell r="H45" t="str">
            <v>PAP Stmts; Calcs; Actuarial Val</v>
          </cell>
        </row>
        <row r="46">
          <cell r="A46" t="str">
            <v>Pension Account Plan</v>
          </cell>
          <cell r="B46">
            <v>31646</v>
          </cell>
          <cell r="C46" t="str">
            <v>MT</v>
          </cell>
          <cell r="D46" t="str">
            <v>Towers Perrin</v>
          </cell>
          <cell r="E46" t="str">
            <v>Annual</v>
          </cell>
          <cell r="F46" t="str">
            <v>Retiree</v>
          </cell>
          <cell r="G46" t="str">
            <v>Master Trust</v>
          </cell>
          <cell r="H46" t="str">
            <v>PAP Stmts; Calcs; Actuarial Val</v>
          </cell>
        </row>
        <row r="47">
          <cell r="A47" t="str">
            <v>Pension Account Plan</v>
          </cell>
          <cell r="B47">
            <v>24111</v>
          </cell>
          <cell r="C47" t="str">
            <v>MT</v>
          </cell>
          <cell r="D47" t="str">
            <v>Towers Perrin</v>
          </cell>
          <cell r="E47" t="str">
            <v>Annual</v>
          </cell>
          <cell r="F47" t="str">
            <v>Retiree</v>
          </cell>
          <cell r="G47" t="str">
            <v>Master Trust</v>
          </cell>
          <cell r="H47" t="str">
            <v>PAP Stmts; Calcs; Actuarial Val</v>
          </cell>
        </row>
        <row r="48">
          <cell r="A48" t="str">
            <v>Pension Account Plan</v>
          </cell>
          <cell r="B48">
            <v>2394</v>
          </cell>
          <cell r="C48" t="str">
            <v>MT</v>
          </cell>
          <cell r="D48" t="str">
            <v>Towers Perrin</v>
          </cell>
          <cell r="E48" t="str">
            <v>Annual</v>
          </cell>
          <cell r="F48" t="str">
            <v>Retiree</v>
          </cell>
          <cell r="G48" t="str">
            <v>Master Trust</v>
          </cell>
          <cell r="H48" t="str">
            <v>Actuarial Valuation</v>
          </cell>
        </row>
        <row r="49">
          <cell r="A49" t="str">
            <v>Pension Account Plan</v>
          </cell>
          <cell r="B49">
            <v>36250</v>
          </cell>
          <cell r="C49" t="str">
            <v>MT</v>
          </cell>
          <cell r="D49" t="str">
            <v>Towers Perrin</v>
          </cell>
          <cell r="E49" t="str">
            <v>Ad hoc</v>
          </cell>
          <cell r="F49" t="str">
            <v>Retiree</v>
          </cell>
          <cell r="G49" t="str">
            <v>Master Trust</v>
          </cell>
          <cell r="H49" t="str">
            <v>ANG Statements; Calc; Actuarial Val</v>
          </cell>
        </row>
        <row r="50">
          <cell r="A50" t="str">
            <v>Pension Account Plan</v>
          </cell>
          <cell r="B50">
            <v>458</v>
          </cell>
          <cell r="C50" t="str">
            <v>MT</v>
          </cell>
          <cell r="D50" t="str">
            <v>Towers Perrin</v>
          </cell>
          <cell r="E50" t="str">
            <v>Ad hoc</v>
          </cell>
          <cell r="F50" t="str">
            <v>Retiree</v>
          </cell>
          <cell r="G50" t="str">
            <v>Master Trust</v>
          </cell>
          <cell r="H50" t="str">
            <v>Gaffney Aset Transfer Project</v>
          </cell>
        </row>
        <row r="51">
          <cell r="A51" t="str">
            <v>Retiree Dental Plan</v>
          </cell>
          <cell r="B51">
            <v>20999</v>
          </cell>
          <cell r="C51" t="str">
            <v>AP</v>
          </cell>
          <cell r="D51" t="str">
            <v>Metlife</v>
          </cell>
          <cell r="E51" t="str">
            <v>Annual</v>
          </cell>
          <cell r="F51" t="str">
            <v>Retiree</v>
          </cell>
          <cell r="G51" t="str">
            <v>FAS106</v>
          </cell>
          <cell r="H51" t="str">
            <v>Admin fees</v>
          </cell>
        </row>
        <row r="52">
          <cell r="A52" t="str">
            <v xml:space="preserve">Retiree Medical </v>
          </cell>
          <cell r="B52">
            <v>22228.799999999999</v>
          </cell>
          <cell r="C52" t="str">
            <v>AP</v>
          </cell>
          <cell r="D52" t="str">
            <v>Amsouth</v>
          </cell>
          <cell r="F52" t="str">
            <v>Retiree</v>
          </cell>
          <cell r="G52" t="str">
            <v>FAS106</v>
          </cell>
          <cell r="H52" t="str">
            <v>VEBA Admin (UCG)</v>
          </cell>
        </row>
        <row r="53">
          <cell r="A53" t="str">
            <v xml:space="preserve">Retiree Medical </v>
          </cell>
          <cell r="B53">
            <v>607120</v>
          </cell>
          <cell r="C53" t="str">
            <v>AP</v>
          </cell>
          <cell r="D53" t="str">
            <v>United Healthcare</v>
          </cell>
          <cell r="E53" t="str">
            <v>Annual</v>
          </cell>
          <cell r="F53" t="str">
            <v>Retiree</v>
          </cell>
          <cell r="G53" t="str">
            <v>FAS106</v>
          </cell>
          <cell r="H53" t="str">
            <v>N/A</v>
          </cell>
        </row>
        <row r="54">
          <cell r="A54" t="str">
            <v>Retiree Medical Plan</v>
          </cell>
          <cell r="B54">
            <v>5081.4399999999996</v>
          </cell>
          <cell r="C54" t="str">
            <v>AP</v>
          </cell>
          <cell r="D54" t="str">
            <v>Bankers Trust</v>
          </cell>
          <cell r="E54" t="str">
            <v>Annual</v>
          </cell>
          <cell r="F54" t="str">
            <v>Retiree</v>
          </cell>
          <cell r="G54" t="str">
            <v>FAS106</v>
          </cell>
          <cell r="H54" t="str">
            <v>VEBA Trust Admin</v>
          </cell>
        </row>
        <row r="55">
          <cell r="A55" t="str">
            <v>Retiree Medical Plan</v>
          </cell>
          <cell r="B55">
            <v>9906</v>
          </cell>
          <cell r="C55" t="str">
            <v>AP</v>
          </cell>
          <cell r="D55" t="str">
            <v>Bankers Trust</v>
          </cell>
          <cell r="E55" t="str">
            <v>Annual</v>
          </cell>
          <cell r="F55" t="str">
            <v>Retiree</v>
          </cell>
          <cell r="G55" t="str">
            <v>FAS106</v>
          </cell>
          <cell r="H55" t="str">
            <v>Admin of medical plan contributions</v>
          </cell>
        </row>
        <row r="56">
          <cell r="A56" t="str">
            <v>Retiree Medical Plan</v>
          </cell>
          <cell r="B56">
            <v>9600</v>
          </cell>
          <cell r="C56" t="str">
            <v>AP</v>
          </cell>
          <cell r="D56" t="str">
            <v>Bankers Trust</v>
          </cell>
          <cell r="E56" t="str">
            <v>Annual</v>
          </cell>
          <cell r="F56" t="str">
            <v>Retiree</v>
          </cell>
          <cell r="G56" t="str">
            <v>FAS106</v>
          </cell>
          <cell r="H56" t="str">
            <v>Admin fees</v>
          </cell>
        </row>
        <row r="57">
          <cell r="A57" t="str">
            <v>Retiree Medical Plan</v>
          </cell>
          <cell r="B57">
            <v>11008</v>
          </cell>
          <cell r="C57" t="str">
            <v>AP</v>
          </cell>
          <cell r="D57" t="str">
            <v>Haynes &amp; Boone</v>
          </cell>
          <cell r="E57" t="str">
            <v>Ad hoc</v>
          </cell>
          <cell r="F57" t="str">
            <v>Retiree</v>
          </cell>
          <cell r="G57" t="str">
            <v>FAS106</v>
          </cell>
          <cell r="H57" t="str">
            <v>Legal review</v>
          </cell>
        </row>
        <row r="58">
          <cell r="A58" t="str">
            <v>Retiree Medical Plan</v>
          </cell>
          <cell r="B58">
            <v>96623</v>
          </cell>
          <cell r="C58" t="str">
            <v>AP</v>
          </cell>
          <cell r="D58" t="str">
            <v>Towers Perrin</v>
          </cell>
          <cell r="E58" t="str">
            <v>Ad hoc</v>
          </cell>
          <cell r="F58" t="str">
            <v>Retiree</v>
          </cell>
          <cell r="G58" t="str">
            <v>FAS106</v>
          </cell>
          <cell r="H58" t="str">
            <v>Consulting</v>
          </cell>
        </row>
        <row r="59">
          <cell r="A59" t="str">
            <v>RSP</v>
          </cell>
          <cell r="B59">
            <v>27411.85</v>
          </cell>
          <cell r="C59" t="str">
            <v>AP</v>
          </cell>
          <cell r="D59" t="str">
            <v>Haynes &amp; Boone</v>
          </cell>
          <cell r="E59" t="str">
            <v>Ad hoc</v>
          </cell>
          <cell r="F59" t="str">
            <v>Active ee - Co provided</v>
          </cell>
          <cell r="G59" t="str">
            <v>RSP</v>
          </cell>
          <cell r="H59" t="str">
            <v>Legal review</v>
          </cell>
        </row>
        <row r="60">
          <cell r="A60" t="str">
            <v>RSP</v>
          </cell>
          <cell r="B60">
            <v>5524</v>
          </cell>
          <cell r="C60" t="str">
            <v>AP</v>
          </cell>
          <cell r="D60" t="str">
            <v>LCG</v>
          </cell>
          <cell r="E60" t="str">
            <v>Annual</v>
          </cell>
          <cell r="F60" t="str">
            <v>Active ee - Co provided</v>
          </cell>
          <cell r="G60" t="str">
            <v>RSP</v>
          </cell>
          <cell r="H60" t="str">
            <v>Investment Consulting</v>
          </cell>
        </row>
        <row r="61">
          <cell r="A61" t="str">
            <v>RSP</v>
          </cell>
          <cell r="B61">
            <v>6085</v>
          </cell>
          <cell r="C61" t="str">
            <v>AP</v>
          </cell>
          <cell r="D61" t="str">
            <v>LCG</v>
          </cell>
          <cell r="E61" t="str">
            <v>Annual</v>
          </cell>
          <cell r="F61" t="str">
            <v>Active ee - Co provided</v>
          </cell>
          <cell r="G61" t="str">
            <v>RSP</v>
          </cell>
          <cell r="H61" t="str">
            <v>Investment Consulting</v>
          </cell>
        </row>
        <row r="62">
          <cell r="A62" t="str">
            <v>RSP</v>
          </cell>
          <cell r="B62">
            <v>6375</v>
          </cell>
          <cell r="C62" t="str">
            <v>AP</v>
          </cell>
          <cell r="D62" t="str">
            <v>LCG</v>
          </cell>
          <cell r="E62" t="str">
            <v>Annual</v>
          </cell>
          <cell r="F62" t="str">
            <v>Active ee - Co provided</v>
          </cell>
          <cell r="G62" t="str">
            <v>RSP</v>
          </cell>
          <cell r="H62" t="str">
            <v>Investment Consulting</v>
          </cell>
        </row>
        <row r="63">
          <cell r="A63" t="str">
            <v>RSP</v>
          </cell>
          <cell r="B63">
            <v>6457</v>
          </cell>
          <cell r="C63" t="str">
            <v>AP</v>
          </cell>
          <cell r="D63" t="str">
            <v>LCG</v>
          </cell>
          <cell r="E63" t="str">
            <v>Annual</v>
          </cell>
          <cell r="F63" t="str">
            <v>Active ee - Co provided</v>
          </cell>
          <cell r="G63" t="str">
            <v>RSP</v>
          </cell>
          <cell r="H63" t="str">
            <v>Investment Consulting</v>
          </cell>
        </row>
        <row r="64">
          <cell r="A64" t="str">
            <v>RSP</v>
          </cell>
          <cell r="B64">
            <v>30478.5</v>
          </cell>
          <cell r="C64" t="str">
            <v>AP</v>
          </cell>
          <cell r="D64" t="str">
            <v>T. Rowe Price</v>
          </cell>
          <cell r="E64" t="str">
            <v>Annual</v>
          </cell>
          <cell r="F64" t="str">
            <v>Active ee - Co provided</v>
          </cell>
          <cell r="G64" t="str">
            <v>RSP</v>
          </cell>
          <cell r="H64" t="str">
            <v>Administration</v>
          </cell>
        </row>
        <row r="65">
          <cell r="A65" t="str">
            <v>RSP</v>
          </cell>
          <cell r="B65">
            <v>30231.45</v>
          </cell>
          <cell r="C65" t="str">
            <v>AP</v>
          </cell>
          <cell r="D65" t="str">
            <v>T. Rowe Price</v>
          </cell>
          <cell r="E65" t="str">
            <v>Annual</v>
          </cell>
          <cell r="F65" t="str">
            <v>Active ee - Co provided</v>
          </cell>
          <cell r="G65" t="str">
            <v>RSP</v>
          </cell>
          <cell r="H65" t="str">
            <v>Administration</v>
          </cell>
        </row>
        <row r="66">
          <cell r="A66" t="str">
            <v>RSP</v>
          </cell>
          <cell r="B66">
            <v>34999.83</v>
          </cell>
          <cell r="C66" t="str">
            <v>AP</v>
          </cell>
          <cell r="D66" t="str">
            <v>T. Rowe Price</v>
          </cell>
          <cell r="E66" t="str">
            <v>Annual</v>
          </cell>
          <cell r="F66" t="str">
            <v>Active ee - Co provided</v>
          </cell>
          <cell r="G66" t="str">
            <v>RSP</v>
          </cell>
          <cell r="H66" t="str">
            <v>Administration</v>
          </cell>
        </row>
        <row r="67">
          <cell r="A67" t="str">
            <v>RSP</v>
          </cell>
          <cell r="B67">
            <v>34819.65</v>
          </cell>
          <cell r="C67" t="str">
            <v>AP</v>
          </cell>
          <cell r="D67" t="str">
            <v>T. Rowe Price</v>
          </cell>
          <cell r="E67" t="str">
            <v>Annual</v>
          </cell>
          <cell r="F67" t="str">
            <v>Active ee - Co provided</v>
          </cell>
          <cell r="G67" t="str">
            <v>RSP</v>
          </cell>
          <cell r="H67" t="str">
            <v>Administration</v>
          </cell>
        </row>
        <row r="68">
          <cell r="A68" t="str">
            <v>Service Awards</v>
          </cell>
          <cell r="B68">
            <v>430296</v>
          </cell>
          <cell r="C68" t="str">
            <v>AP</v>
          </cell>
          <cell r="D68" t="str">
            <v>Michael C. Fina</v>
          </cell>
          <cell r="E68" t="str">
            <v>Annual</v>
          </cell>
          <cell r="F68" t="str">
            <v>Active ee - Co provided</v>
          </cell>
          <cell r="G68" t="str">
            <v>Misc. Employee Welfare</v>
          </cell>
          <cell r="H68" t="str">
            <v>Awards</v>
          </cell>
        </row>
        <row r="69">
          <cell r="A69" t="str">
            <v>Short-term disability &amp; FMLA admin</v>
          </cell>
          <cell r="B69">
            <v>151084.07999999999</v>
          </cell>
          <cell r="C69" t="str">
            <v>AP</v>
          </cell>
          <cell r="D69" t="str">
            <v>Metlife</v>
          </cell>
          <cell r="E69" t="str">
            <v>Annual</v>
          </cell>
          <cell r="F69" t="str">
            <v>Active ee - Co provided</v>
          </cell>
          <cell r="G69" t="str">
            <v>Welfare Plans</v>
          </cell>
          <cell r="H69" t="str">
            <v>Admin fees</v>
          </cell>
        </row>
        <row r="70">
          <cell r="A70" t="str">
            <v>Universal Life</v>
          </cell>
          <cell r="B70">
            <v>10559.28</v>
          </cell>
          <cell r="C70" t="str">
            <v>AP</v>
          </cell>
          <cell r="D70" t="str">
            <v>AFLAC</v>
          </cell>
          <cell r="E70" t="str">
            <v>Annual</v>
          </cell>
          <cell r="F70" t="str">
            <v>Employee pay-all</v>
          </cell>
          <cell r="G70" t="str">
            <v>Welfare Plans</v>
          </cell>
          <cell r="H70" t="str">
            <v>Policy from acquired company - ANG</v>
          </cell>
        </row>
        <row r="71">
          <cell r="A71" t="str">
            <v>Universal Life</v>
          </cell>
          <cell r="B71">
            <v>9896.16</v>
          </cell>
          <cell r="C71" t="str">
            <v>AP</v>
          </cell>
          <cell r="D71" t="str">
            <v>Colonial</v>
          </cell>
          <cell r="E71" t="str">
            <v>Annual</v>
          </cell>
          <cell r="F71" t="str">
            <v>Employee pay-all</v>
          </cell>
          <cell r="G71" t="str">
            <v>Welfare Plans</v>
          </cell>
          <cell r="H71" t="str">
            <v>Life insurance</v>
          </cell>
        </row>
        <row r="72">
          <cell r="A72" t="str">
            <v>Universal Life</v>
          </cell>
          <cell r="B72">
            <v>25488</v>
          </cell>
          <cell r="C72" t="str">
            <v>AP</v>
          </cell>
          <cell r="D72" t="str">
            <v>Provident</v>
          </cell>
          <cell r="E72" t="str">
            <v>Annual</v>
          </cell>
          <cell r="F72" t="str">
            <v>Employee pay-all</v>
          </cell>
          <cell r="G72" t="str">
            <v>Welfare Plans</v>
          </cell>
          <cell r="H72" t="str">
            <v>Life insurance</v>
          </cell>
        </row>
        <row r="73">
          <cell r="A73" t="str">
            <v xml:space="preserve">Universal Life </v>
          </cell>
          <cell r="B73">
            <v>870.96</v>
          </cell>
          <cell r="C73" t="str">
            <v>AP</v>
          </cell>
          <cell r="D73" t="str">
            <v>Reliastar</v>
          </cell>
          <cell r="E73" t="str">
            <v>Annual</v>
          </cell>
          <cell r="F73" t="str">
            <v>Employee pay-all</v>
          </cell>
          <cell r="G73" t="str">
            <v>Welfare Plans</v>
          </cell>
          <cell r="H73" t="str">
            <v>Life insurance</v>
          </cell>
        </row>
        <row r="74">
          <cell r="A74" t="str">
            <v>Vision Plan</v>
          </cell>
          <cell r="B74">
            <v>277392</v>
          </cell>
          <cell r="C74" t="str">
            <v>AP</v>
          </cell>
          <cell r="D74" t="str">
            <v>Superior Vision</v>
          </cell>
          <cell r="E74" t="str">
            <v>Annual</v>
          </cell>
          <cell r="F74" t="str">
            <v>Employee pay-all</v>
          </cell>
          <cell r="G74" t="str">
            <v>Welfare Plans</v>
          </cell>
          <cell r="H74" t="str">
            <v>N/A</v>
          </cell>
        </row>
      </sheetData>
      <sheetData sheetId="1"/>
      <sheetData sheetId="2"/>
      <sheetData sheetId="3" refreshError="1">
        <row r="1">
          <cell r="A1" t="str">
            <v>Month / Year</v>
          </cell>
          <cell r="B1">
            <v>36495</v>
          </cell>
          <cell r="C1">
            <v>36526</v>
          </cell>
          <cell r="D1">
            <v>36557</v>
          </cell>
          <cell r="E1">
            <v>36586</v>
          </cell>
          <cell r="F1">
            <v>36617</v>
          </cell>
          <cell r="G1">
            <v>36647</v>
          </cell>
          <cell r="H1">
            <v>36678</v>
          </cell>
          <cell r="I1">
            <v>36708</v>
          </cell>
          <cell r="J1">
            <v>36739</v>
          </cell>
          <cell r="K1">
            <v>36770</v>
          </cell>
          <cell r="L1">
            <v>36800</v>
          </cell>
          <cell r="M1">
            <v>36831</v>
          </cell>
          <cell r="N1">
            <v>36861</v>
          </cell>
          <cell r="O1">
            <v>36892</v>
          </cell>
          <cell r="P1">
            <v>36923</v>
          </cell>
          <cell r="Q1">
            <v>36951</v>
          </cell>
          <cell r="R1">
            <v>36982</v>
          </cell>
          <cell r="S1">
            <v>37012</v>
          </cell>
          <cell r="T1">
            <v>37043</v>
          </cell>
          <cell r="U1">
            <v>37073</v>
          </cell>
          <cell r="V1">
            <v>37104</v>
          </cell>
          <cell r="W1">
            <v>37135</v>
          </cell>
          <cell r="X1">
            <v>37165</v>
          </cell>
          <cell r="Y1">
            <v>37196</v>
          </cell>
          <cell r="Z1">
            <v>37226</v>
          </cell>
          <cell r="AA1">
            <v>37257</v>
          </cell>
          <cell r="AB1">
            <v>37288</v>
          </cell>
          <cell r="AC1">
            <v>37317</v>
          </cell>
          <cell r="AD1">
            <v>37347</v>
          </cell>
          <cell r="AE1">
            <v>37377</v>
          </cell>
          <cell r="AF1">
            <v>37408</v>
          </cell>
          <cell r="AG1">
            <v>37438</v>
          </cell>
          <cell r="AH1">
            <v>37469</v>
          </cell>
          <cell r="AI1">
            <v>37500</v>
          </cell>
          <cell r="AJ1">
            <v>37530</v>
          </cell>
          <cell r="AK1">
            <v>37561</v>
          </cell>
          <cell r="AL1">
            <v>37591</v>
          </cell>
          <cell r="AM1">
            <v>37653</v>
          </cell>
          <cell r="AN1">
            <v>37681</v>
          </cell>
          <cell r="AO1">
            <v>37712</v>
          </cell>
          <cell r="AP1">
            <v>37742</v>
          </cell>
          <cell r="AQ1">
            <v>37773</v>
          </cell>
          <cell r="AR1">
            <v>37803</v>
          </cell>
          <cell r="AS1">
            <v>37834</v>
          </cell>
          <cell r="AT1">
            <v>37867</v>
          </cell>
          <cell r="AU1">
            <v>37900</v>
          </cell>
          <cell r="AV1">
            <v>37933</v>
          </cell>
          <cell r="AW1">
            <v>37966</v>
          </cell>
          <cell r="AX1">
            <v>37987</v>
          </cell>
          <cell r="AY1">
            <v>38018</v>
          </cell>
        </row>
        <row r="2">
          <cell r="A2" t="str">
            <v>Claims</v>
          </cell>
          <cell r="B2">
            <v>1072719.3333333333</v>
          </cell>
          <cell r="C2">
            <v>1098943.3333333333</v>
          </cell>
          <cell r="D2">
            <v>859619.33333333337</v>
          </cell>
          <cell r="E2">
            <v>1101909.3333333333</v>
          </cell>
          <cell r="F2">
            <v>897987.33333333337</v>
          </cell>
          <cell r="G2">
            <v>1028431.3333333334</v>
          </cell>
          <cell r="H2">
            <v>1497810.3333333333</v>
          </cell>
          <cell r="I2">
            <v>1246034</v>
          </cell>
          <cell r="J2">
            <v>1489841</v>
          </cell>
          <cell r="K2">
            <v>1015209</v>
          </cell>
          <cell r="L2">
            <v>1372042</v>
          </cell>
          <cell r="M2">
            <v>1084736</v>
          </cell>
          <cell r="N2">
            <v>1330007</v>
          </cell>
          <cell r="O2">
            <v>1117234</v>
          </cell>
          <cell r="P2" t="e">
            <v>#REF!</v>
          </cell>
          <cell r="Q2" t="e">
            <v>#REF!</v>
          </cell>
          <cell r="R2" t="e">
            <v>#REF!</v>
          </cell>
          <cell r="S2" t="e">
            <v>#REF!</v>
          </cell>
          <cell r="T2" t="e">
            <v>#REF!</v>
          </cell>
          <cell r="U2" t="e">
            <v>#REF!</v>
          </cell>
          <cell r="V2" t="e">
            <v>#REF!</v>
          </cell>
          <cell r="W2" t="e">
            <v>#REF!</v>
          </cell>
          <cell r="X2" t="e">
            <v>#REF!</v>
          </cell>
          <cell r="Y2" t="e">
            <v>#REF!</v>
          </cell>
          <cell r="Z2" t="e">
            <v>#REF!</v>
          </cell>
          <cell r="AA2" t="e">
            <v>#REF!</v>
          </cell>
          <cell r="AB2" t="e">
            <v>#REF!</v>
          </cell>
          <cell r="AC2" t="e">
            <v>#REF!</v>
          </cell>
          <cell r="AD2" t="e">
            <v>#REF!</v>
          </cell>
          <cell r="AE2" t="e">
            <v>#REF!</v>
          </cell>
          <cell r="AF2" t="e">
            <v>#REF!</v>
          </cell>
          <cell r="AG2" t="e">
            <v>#REF!</v>
          </cell>
          <cell r="AH2" t="e">
            <v>#REF!</v>
          </cell>
          <cell r="AI2" t="e">
            <v>#REF!</v>
          </cell>
          <cell r="AJ2" t="e">
            <v>#REF!</v>
          </cell>
          <cell r="AK2" t="e">
            <v>#REF!</v>
          </cell>
          <cell r="AL2" t="e">
            <v>#REF!</v>
          </cell>
          <cell r="AM2" t="e">
            <v>#REF!</v>
          </cell>
          <cell r="AN2" t="e">
            <v>#REF!</v>
          </cell>
          <cell r="AO2" t="e">
            <v>#REF!</v>
          </cell>
          <cell r="AP2" t="e">
            <v>#REF!</v>
          </cell>
          <cell r="AQ2" t="e">
            <v>#REF!</v>
          </cell>
          <cell r="AR2">
            <v>1997182</v>
          </cell>
          <cell r="AS2">
            <v>2307216</v>
          </cell>
          <cell r="AT2" t="e">
            <v>#REF!</v>
          </cell>
          <cell r="AU2" t="e">
            <v>#REF!</v>
          </cell>
          <cell r="AV2" t="e">
            <v>#REF!</v>
          </cell>
          <cell r="AW2" t="e">
            <v>#REF!</v>
          </cell>
          <cell r="AX2" t="e">
            <v>#REF!</v>
          </cell>
          <cell r="AY2" t="e">
            <v>#REF!</v>
          </cell>
        </row>
        <row r="3">
          <cell r="A3" t="str">
            <v>Membership</v>
          </cell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E3" t="e">
            <v>#REF!</v>
          </cell>
          <cell r="AF3" t="e">
            <v>#REF!</v>
          </cell>
          <cell r="AG3" t="e">
            <v>#REF!</v>
          </cell>
          <cell r="AH3" t="e">
            <v>#REF!</v>
          </cell>
          <cell r="AI3" t="e">
            <v>#REF!</v>
          </cell>
          <cell r="AJ3" t="e">
            <v>#REF!</v>
          </cell>
          <cell r="AK3" t="e">
            <v>#REF!</v>
          </cell>
          <cell r="AL3" t="e">
            <v>#REF!</v>
          </cell>
          <cell r="AM3" t="e">
            <v>#REF!</v>
          </cell>
          <cell r="AN3" t="e">
            <v>#REF!</v>
          </cell>
          <cell r="AO3" t="e">
            <v>#REF!</v>
          </cell>
          <cell r="AP3" t="e">
            <v>#REF!</v>
          </cell>
          <cell r="AQ3" t="e">
            <v>#REF!</v>
          </cell>
          <cell r="AR3">
            <v>4181</v>
          </cell>
          <cell r="AS3">
            <v>4194</v>
          </cell>
          <cell r="AT3" t="e">
            <v>#REF!</v>
          </cell>
          <cell r="AU3" t="e">
            <v>#REF!</v>
          </cell>
          <cell r="AV3" t="e">
            <v>#REF!</v>
          </cell>
          <cell r="AW3" t="e">
            <v>#REF!</v>
          </cell>
          <cell r="AX3" t="e">
            <v>#REF!</v>
          </cell>
          <cell r="AY3" t="e">
            <v>#REF!</v>
          </cell>
        </row>
        <row r="5">
          <cell r="A5" t="str">
            <v>Active Employee</v>
          </cell>
        </row>
        <row r="6">
          <cell r="A6" t="str">
            <v>Claims</v>
          </cell>
          <cell r="B6">
            <v>843699</v>
          </cell>
          <cell r="C6">
            <v>756207</v>
          </cell>
          <cell r="D6">
            <v>709029</v>
          </cell>
          <cell r="E6">
            <v>834666</v>
          </cell>
          <cell r="F6">
            <v>699455</v>
          </cell>
          <cell r="G6">
            <v>797060</v>
          </cell>
          <cell r="H6">
            <v>1097664</v>
          </cell>
          <cell r="I6">
            <v>916698</v>
          </cell>
          <cell r="J6">
            <v>1204008</v>
          </cell>
          <cell r="K6">
            <v>714756</v>
          </cell>
          <cell r="L6">
            <v>913026</v>
          </cell>
          <cell r="M6">
            <v>751603</v>
          </cell>
          <cell r="N6">
            <v>886542</v>
          </cell>
          <cell r="O6">
            <v>689247</v>
          </cell>
          <cell r="P6">
            <v>715759</v>
          </cell>
          <cell r="Q6">
            <v>715680</v>
          </cell>
          <cell r="R6">
            <v>746361</v>
          </cell>
          <cell r="S6">
            <v>706785</v>
          </cell>
          <cell r="T6">
            <v>651245</v>
          </cell>
          <cell r="U6">
            <v>828146</v>
          </cell>
          <cell r="V6">
            <v>999706</v>
          </cell>
          <cell r="W6">
            <v>758566</v>
          </cell>
          <cell r="X6">
            <v>988951</v>
          </cell>
          <cell r="Y6">
            <v>1273842</v>
          </cell>
          <cell r="Z6">
            <v>1297368</v>
          </cell>
          <cell r="AA6">
            <v>1505945</v>
          </cell>
          <cell r="AB6">
            <v>1044323</v>
          </cell>
          <cell r="AC6">
            <v>992214</v>
          </cell>
          <cell r="AD6">
            <v>905294</v>
          </cell>
          <cell r="AE6">
            <v>1352681</v>
          </cell>
          <cell r="AF6">
            <v>890337</v>
          </cell>
          <cell r="AG6">
            <v>1156250</v>
          </cell>
          <cell r="AH6">
            <v>1211240</v>
          </cell>
          <cell r="AI6">
            <v>1196656</v>
          </cell>
          <cell r="AJ6">
            <v>1425896</v>
          </cell>
          <cell r="AK6">
            <v>885110</v>
          </cell>
          <cell r="AL6">
            <v>1284168</v>
          </cell>
          <cell r="AM6">
            <v>952247</v>
          </cell>
          <cell r="AN6">
            <v>1236110</v>
          </cell>
          <cell r="AO6">
            <v>1125447.56</v>
          </cell>
          <cell r="AP6">
            <v>1267270</v>
          </cell>
          <cell r="AQ6">
            <v>1324626</v>
          </cell>
          <cell r="AR6">
            <v>1455523</v>
          </cell>
          <cell r="AS6">
            <v>1599224</v>
          </cell>
          <cell r="AT6">
            <v>1090110</v>
          </cell>
          <cell r="AU6">
            <v>2031007</v>
          </cell>
          <cell r="AV6">
            <v>942671</v>
          </cell>
          <cell r="AW6">
            <v>1536537</v>
          </cell>
          <cell r="AX6">
            <v>1535333</v>
          </cell>
          <cell r="AY6">
            <v>1441122</v>
          </cell>
        </row>
        <row r="7">
          <cell r="A7" t="str">
            <v>Membership</v>
          </cell>
          <cell r="B7">
            <v>2035</v>
          </cell>
          <cell r="C7">
            <v>1977</v>
          </cell>
          <cell r="D7">
            <v>1964</v>
          </cell>
          <cell r="E7">
            <v>1957</v>
          </cell>
          <cell r="F7">
            <v>1933</v>
          </cell>
          <cell r="G7">
            <v>1917</v>
          </cell>
          <cell r="H7">
            <v>1986</v>
          </cell>
          <cell r="I7">
            <v>1987</v>
          </cell>
          <cell r="J7">
            <v>1850</v>
          </cell>
          <cell r="K7">
            <v>1849</v>
          </cell>
          <cell r="L7">
            <v>1864</v>
          </cell>
          <cell r="M7">
            <v>1884</v>
          </cell>
          <cell r="N7">
            <v>1894</v>
          </cell>
          <cell r="O7">
            <v>1897</v>
          </cell>
          <cell r="P7">
            <v>1905</v>
          </cell>
          <cell r="Q7">
            <v>1754</v>
          </cell>
          <cell r="R7">
            <v>1772</v>
          </cell>
          <cell r="S7">
            <v>1782</v>
          </cell>
          <cell r="T7">
            <v>1775</v>
          </cell>
          <cell r="U7">
            <v>2192</v>
          </cell>
          <cell r="V7">
            <v>2155</v>
          </cell>
          <cell r="W7">
            <v>2143</v>
          </cell>
          <cell r="X7">
            <v>2174</v>
          </cell>
          <cell r="Y7">
            <v>2149</v>
          </cell>
          <cell r="Z7">
            <v>2160</v>
          </cell>
          <cell r="AA7">
            <v>2156</v>
          </cell>
          <cell r="AB7">
            <v>2130</v>
          </cell>
          <cell r="AC7">
            <v>2136</v>
          </cell>
          <cell r="AD7">
            <v>2138</v>
          </cell>
          <cell r="AE7">
            <v>2137</v>
          </cell>
          <cell r="AF7">
            <v>2128</v>
          </cell>
          <cell r="AG7">
            <v>2126</v>
          </cell>
          <cell r="AH7">
            <v>2124</v>
          </cell>
          <cell r="AI7">
            <v>2121</v>
          </cell>
          <cell r="AJ7">
            <v>2126</v>
          </cell>
          <cell r="AK7">
            <v>2123</v>
          </cell>
          <cell r="AL7">
            <v>2127</v>
          </cell>
          <cell r="AM7">
            <v>2735</v>
          </cell>
          <cell r="AN7">
            <v>2745</v>
          </cell>
          <cell r="AO7">
            <v>2742</v>
          </cell>
          <cell r="AP7">
            <v>2713</v>
          </cell>
          <cell r="AQ7">
            <v>2694</v>
          </cell>
          <cell r="AR7">
            <v>2680</v>
          </cell>
          <cell r="AS7">
            <v>2680</v>
          </cell>
          <cell r="AT7">
            <v>2666</v>
          </cell>
          <cell r="AU7">
            <v>2641</v>
          </cell>
          <cell r="AV7">
            <v>2677</v>
          </cell>
          <cell r="AW7">
            <v>2675</v>
          </cell>
          <cell r="AX7">
            <v>2687</v>
          </cell>
          <cell r="AY7">
            <v>2688</v>
          </cell>
        </row>
        <row r="8">
          <cell r="A8" t="str">
            <v>Average Active Employees</v>
          </cell>
          <cell r="B8">
            <v>4458.2789604495356</v>
          </cell>
          <cell r="C8">
            <v>4716.528464541314</v>
          </cell>
          <cell r="D8">
            <v>4836.0915619389589</v>
          </cell>
          <cell r="E8">
            <v>4680.5881156708838</v>
          </cell>
          <cell r="F8">
            <v>4619.9284226008085</v>
          </cell>
          <cell r="G8">
            <v>4613.2843946298808</v>
          </cell>
          <cell r="H8">
            <v>4799.1408067310076</v>
          </cell>
          <cell r="I8">
            <v>4891.1497512437809</v>
          </cell>
          <cell r="J8">
            <v>5144.659216013345</v>
          </cell>
          <cell r="K8">
            <v>5145.504076257369</v>
          </cell>
          <cell r="L8">
            <v>5242.0851491786789</v>
          </cell>
          <cell r="M8">
            <v>5187.2340820807294</v>
          </cell>
          <cell r="N8">
            <v>5249.9496999872335</v>
          </cell>
          <cell r="O8">
            <v>5251.2874035989717</v>
          </cell>
          <cell r="P8">
            <v>5285.7737361548079</v>
          </cell>
          <cell r="Q8">
            <v>5256.1779550776173</v>
          </cell>
          <cell r="R8">
            <v>5298.9664955182316</v>
          </cell>
          <cell r="S8">
            <v>5265.346944117262</v>
          </cell>
          <cell r="T8">
            <v>5076.6073943661977</v>
          </cell>
          <cell r="U8">
            <v>5065.7341194201872</v>
          </cell>
          <cell r="V8">
            <v>4986.9011773100247</v>
          </cell>
          <cell r="W8">
            <v>5057.9386845540903</v>
          </cell>
          <cell r="X8">
            <v>5052.3281291819076</v>
          </cell>
          <cell r="Y8">
            <v>5260.307177749417</v>
          </cell>
          <cell r="Z8">
            <v>5407.3020810705129</v>
          </cell>
          <cell r="AA8">
            <v>5755.5728554893467</v>
          </cell>
          <cell r="AB8">
            <v>5858.0457782299081</v>
          </cell>
          <cell r="AC8">
            <v>5931.8226171514798</v>
          </cell>
          <cell r="AD8">
            <v>5947.199900485135</v>
          </cell>
          <cell r="AE8">
            <v>6210.6388957357649</v>
          </cell>
          <cell r="AF8">
            <v>6230.7262578870732</v>
          </cell>
          <cell r="AG8">
            <v>6139.6597233017246</v>
          </cell>
          <cell r="AH8">
            <v>6245.8321466090811</v>
          </cell>
          <cell r="AI8">
            <v>6455.9060711086886</v>
          </cell>
          <cell r="AJ8">
            <v>6672.5665015020877</v>
          </cell>
          <cell r="AK8">
            <v>6497.1594610427646</v>
          </cell>
          <cell r="AL8">
            <v>6499.3496011262314</v>
          </cell>
          <cell r="AM8">
            <v>6225.1567242791934</v>
          </cell>
          <cell r="AN8">
            <v>6321.3605155243113</v>
          </cell>
          <cell r="AO8">
            <v>6392.0396809009853</v>
          </cell>
          <cell r="AP8">
            <v>6416.616982906964</v>
          </cell>
          <cell r="AQ8">
            <v>6256.6050481954717</v>
          </cell>
          <cell r="AR8">
            <v>6365.867409031127</v>
          </cell>
          <cell r="AS8">
            <v>6425.0978895766993</v>
          </cell>
          <cell r="AT8">
            <v>6248.5493516699407</v>
          </cell>
          <cell r="AU8">
            <v>6474.4239647577087</v>
          </cell>
          <cell r="AV8">
            <v>6157.4523039513679</v>
          </cell>
          <cell r="AW8">
            <v>6306.0256938179891</v>
          </cell>
          <cell r="AX8">
            <v>6297.3808920187794</v>
          </cell>
          <cell r="AY8">
            <v>6374.1397918201328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-byMonth"/>
      <sheetName val="SSU-byCCter"/>
      <sheetName val="SSU-byDept"/>
      <sheetName val="SSUDC-Sum"/>
      <sheetName val="SSUDC-Detail"/>
      <sheetName val="Alloc-Summary"/>
      <sheetName val="BilledtoLiberty"/>
      <sheetName val="BilledToCK"/>
      <sheetName val="BilledToLA"/>
      <sheetName val="BilledToKMD"/>
      <sheetName val="BilledToMSP"/>
      <sheetName val="BilledToWTX"/>
      <sheetName val="BilledToMTX"/>
      <sheetName val="BilledToAPT"/>
      <sheetName val="BilledToNonreg"/>
      <sheetName val="Billed-toBU-ActMtd"/>
      <sheetName val="Billed-toBU-ActYtd"/>
      <sheetName val="Billed-toBU-woGA"/>
      <sheetName val="Billed-toBU-Bud"/>
      <sheetName val="Billed-toRateDiv-ActMtd"/>
      <sheetName val="Billed-toRateDiv-ActYtd"/>
      <sheetName val="Billed-toRateDiv-Bud"/>
      <sheetName val="SSU-OHCap"/>
      <sheetName val="OHCap-Rates"/>
      <sheetName val="SSU-byDeptVar"/>
      <sheetName val="Var-SSU-byDept-MTD"/>
      <sheetName val="Var-SSU-byDept-YTD"/>
      <sheetName val="SSU-byDept-Bud"/>
      <sheetName val="SSU-byDept-Proj"/>
      <sheetName val="Var-SSU-BudPro"/>
      <sheetName val="SSU-Reproj"/>
      <sheetName val="Labor"/>
      <sheetName val="OutSer"/>
      <sheetName val="TE"/>
      <sheetName val="EmpW"/>
      <sheetName val="M&amp;Ins"/>
      <sheetName val="Benefits"/>
      <sheetName val="BenActBud"/>
      <sheetName val="PenPostR"/>
      <sheetName val="SSU-byDept Var (2)"/>
      <sheetName val="SSU"/>
      <sheetName val="Shared Services EPS_Mar14"/>
    </sheetNames>
    <sheetDataSet>
      <sheetData sheetId="0">
        <row r="13">
          <cell r="A13" t="str">
            <v>GROSS PROFIT</v>
          </cell>
        </row>
      </sheetData>
      <sheetData sheetId="1">
        <row r="16">
          <cell r="C16">
            <v>0</v>
          </cell>
        </row>
      </sheetData>
      <sheetData sheetId="2">
        <row r="20">
          <cell r="A20" t="str">
            <v>Gross Profit</v>
          </cell>
        </row>
      </sheetData>
      <sheetData sheetId="3">
        <row r="11">
          <cell r="A11" t="str">
            <v>Default - CC0000</v>
          </cell>
        </row>
      </sheetData>
      <sheetData sheetId="4"/>
      <sheetData sheetId="5"/>
      <sheetData sheetId="6"/>
      <sheetData sheetId="7">
        <row r="11">
          <cell r="A11" t="str">
            <v>Colorado Divisions No 24 - COLODV</v>
          </cell>
          <cell r="B11">
            <v>4070470.5699999984</v>
          </cell>
          <cell r="C11">
            <v>455523.43405139999</v>
          </cell>
          <cell r="D11">
            <v>279234.69999999995</v>
          </cell>
          <cell r="E11">
            <v>372397.41999999993</v>
          </cell>
          <cell r="F11">
            <v>395373.56000000006</v>
          </cell>
          <cell r="G11">
            <v>336497.26</v>
          </cell>
          <cell r="H11">
            <v>371075</v>
          </cell>
          <cell r="I11">
            <v>379159.31149989454</v>
          </cell>
          <cell r="J11">
            <v>468219.61401235918</v>
          </cell>
          <cell r="K11">
            <v>291375.86973501591</v>
          </cell>
          <cell r="L11">
            <v>372870.18201174453</v>
          </cell>
          <cell r="M11">
            <v>348951.9267216514</v>
          </cell>
          <cell r="N11">
            <v>373816.66801411327</v>
          </cell>
          <cell r="O11">
            <v>4444494.9460461792</v>
          </cell>
        </row>
        <row r="12">
          <cell r="A12" t="str">
            <v>Kansas Divisions - KANSDV</v>
          </cell>
          <cell r="B12">
            <v>5498092.5100000007</v>
          </cell>
          <cell r="C12">
            <v>594989.53594859992</v>
          </cell>
          <cell r="D12">
            <v>352803.11</v>
          </cell>
          <cell r="E12">
            <v>486408.58</v>
          </cell>
          <cell r="F12">
            <v>514654.7099999999</v>
          </cell>
          <cell r="G12">
            <v>438399.43000000005</v>
          </cell>
          <cell r="H12">
            <v>483711</v>
          </cell>
          <cell r="I12">
            <v>494258.28196695616</v>
          </cell>
          <cell r="J12">
            <v>610354.05167688825</v>
          </cell>
          <cell r="K12">
            <v>379826.98146632919</v>
          </cell>
          <cell r="L12">
            <v>486060.00160932966</v>
          </cell>
          <cell r="M12">
            <v>454881.03432889195</v>
          </cell>
          <cell r="N12">
            <v>487293.80632214545</v>
          </cell>
          <cell r="O12">
            <v>5783640.523319141</v>
          </cell>
        </row>
        <row r="13">
          <cell r="A13" t="str">
            <v>Divested States-CKD - MOCKDV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Admin Div Colorado-Kansas - AMCKDV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COKS Div - 060COM</v>
          </cell>
          <cell r="B15">
            <v>9568563.0799999982</v>
          </cell>
          <cell r="C15">
            <v>1050512.97</v>
          </cell>
          <cell r="D15">
            <v>632037.80999999994</v>
          </cell>
          <cell r="E15">
            <v>858806</v>
          </cell>
          <cell r="F15">
            <v>910028.27</v>
          </cell>
          <cell r="G15">
            <v>774896.69000000006</v>
          </cell>
          <cell r="H15">
            <v>854786</v>
          </cell>
          <cell r="I15">
            <v>873417.5934668507</v>
          </cell>
          <cell r="J15">
            <v>1078573.6656892474</v>
          </cell>
          <cell r="K15">
            <v>671202.8512013451</v>
          </cell>
          <cell r="L15">
            <v>858930.18362107419</v>
          </cell>
          <cell r="M15">
            <v>803832.96105054335</v>
          </cell>
          <cell r="N15">
            <v>861110.47433625872</v>
          </cell>
          <cell r="O15">
            <v>10228135.469365321</v>
          </cell>
        </row>
        <row r="16">
          <cell r="A16" t="str">
            <v>COKS Div - 060COM - Direct Charges</v>
          </cell>
          <cell r="B16">
            <v>3274182.49</v>
          </cell>
          <cell r="C16">
            <v>144988.87</v>
          </cell>
          <cell r="D16">
            <v>200549.71</v>
          </cell>
          <cell r="E16">
            <v>198783.43</v>
          </cell>
          <cell r="F16">
            <v>222463.44</v>
          </cell>
          <cell r="G16">
            <v>245068.09000000003</v>
          </cell>
          <cell r="H16">
            <v>201069.77</v>
          </cell>
          <cell r="I16">
            <v>220031.41166666668</v>
          </cell>
          <cell r="J16">
            <v>200630.52166666667</v>
          </cell>
          <cell r="K16">
            <v>203294.1216666667</v>
          </cell>
          <cell r="L16">
            <v>201982.91166666668</v>
          </cell>
          <cell r="M16">
            <v>184649.83555866667</v>
          </cell>
          <cell r="N16">
            <v>191350.10166666668</v>
          </cell>
          <cell r="O16">
            <v>2414862.2138920003</v>
          </cell>
        </row>
        <row r="17">
          <cell r="A17" t="str">
            <v>COKS Div - 060COM - TOTAL</v>
          </cell>
          <cell r="B17">
            <v>12842745.569999998</v>
          </cell>
          <cell r="C17">
            <v>1195501.8399999999</v>
          </cell>
          <cell r="D17">
            <v>832587.5199999999</v>
          </cell>
          <cell r="E17">
            <v>1057589.43</v>
          </cell>
          <cell r="F17">
            <v>1132491.71</v>
          </cell>
          <cell r="G17">
            <v>1019964.78</v>
          </cell>
          <cell r="H17">
            <v>1055855.77</v>
          </cell>
          <cell r="I17">
            <v>1093449.0051335173</v>
          </cell>
          <cell r="J17">
            <v>1279204.1873559142</v>
          </cell>
          <cell r="K17">
            <v>874496.9728680118</v>
          </cell>
          <cell r="L17">
            <v>1060913.0952877409</v>
          </cell>
          <cell r="M17">
            <v>988482.79660921008</v>
          </cell>
          <cell r="N17">
            <v>1052460.5760029254</v>
          </cell>
          <cell r="O17">
            <v>12642997.683257321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Trans La Division - 007DIV</v>
          </cell>
          <cell r="B19">
            <v>3431687.05</v>
          </cell>
          <cell r="C19">
            <v>328206.67</v>
          </cell>
          <cell r="D19">
            <v>190540.65</v>
          </cell>
          <cell r="E19">
            <v>268844.59000000003</v>
          </cell>
          <cell r="F19">
            <v>284963.90000000002</v>
          </cell>
          <cell r="G19">
            <v>242774.53999999998</v>
          </cell>
          <cell r="H19">
            <v>267930</v>
          </cell>
          <cell r="I19">
            <v>273341.22896096186</v>
          </cell>
          <cell r="J19">
            <v>336713.6943741893</v>
          </cell>
          <cell r="K19">
            <v>207861.87963667017</v>
          </cell>
          <cell r="L19">
            <v>268617.92329089099</v>
          </cell>
          <cell r="M19">
            <v>251154.83192750503</v>
          </cell>
          <cell r="N19">
            <v>269191.5228957783</v>
          </cell>
          <cell r="O19">
            <v>3190141.4310859954</v>
          </cell>
        </row>
        <row r="20">
          <cell r="A20" t="str">
            <v>AE Louisiana - LGS Division - 077DIV</v>
          </cell>
          <cell r="B20">
            <v>10295061.34</v>
          </cell>
          <cell r="C20">
            <v>1092783.3700000001</v>
          </cell>
          <cell r="D20">
            <v>655548.06000000006</v>
          </cell>
          <cell r="E20">
            <v>897540.49</v>
          </cell>
          <cell r="F20">
            <v>954043.2</v>
          </cell>
          <cell r="G20">
            <v>812195.91999999993</v>
          </cell>
          <cell r="H20">
            <v>895933</v>
          </cell>
          <cell r="I20">
            <v>916392.08534137486</v>
          </cell>
          <cell r="J20">
            <v>1128851.8959378425</v>
          </cell>
          <cell r="K20">
            <v>696868.8260724491</v>
          </cell>
          <cell r="L20">
            <v>900556.93325270421</v>
          </cell>
          <cell r="M20">
            <v>842010.92183747876</v>
          </cell>
          <cell r="N20">
            <v>902479.95869629248</v>
          </cell>
          <cell r="O20">
            <v>10695204.661138142</v>
          </cell>
        </row>
        <row r="21">
          <cell r="A21" t="str">
            <v>Admin Div Louisiana - AMLADV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Louisiana Div - 020COM</v>
          </cell>
          <cell r="B22">
            <v>13726748.390000001</v>
          </cell>
          <cell r="C22">
            <v>1420990.04</v>
          </cell>
          <cell r="D22">
            <v>846088.71000000008</v>
          </cell>
          <cell r="E22">
            <v>1166385.08</v>
          </cell>
          <cell r="F22">
            <v>1239007.1000000001</v>
          </cell>
          <cell r="G22">
            <v>1054970.46</v>
          </cell>
          <cell r="H22">
            <v>1163863</v>
          </cell>
          <cell r="I22">
            <v>1189733.3143023367</v>
          </cell>
          <cell r="J22">
            <v>1465565.5903120318</v>
          </cell>
          <cell r="K22">
            <v>904730.70570911933</v>
          </cell>
          <cell r="L22">
            <v>1169174.8565435952</v>
          </cell>
          <cell r="M22">
            <v>1093165.7537649837</v>
          </cell>
          <cell r="N22">
            <v>1171671.4815920708</v>
          </cell>
          <cell r="O22">
            <v>13885346.092224136</v>
          </cell>
        </row>
        <row r="23">
          <cell r="A23" t="str">
            <v>Louisiana Div - 020COM - Direct Charges</v>
          </cell>
          <cell r="B23">
            <v>4160927.41</v>
          </cell>
          <cell r="C23">
            <v>192586.39</v>
          </cell>
          <cell r="D23">
            <v>227310.90999999997</v>
          </cell>
          <cell r="E23">
            <v>214298.98</v>
          </cell>
          <cell r="F23">
            <v>273904.34999999998</v>
          </cell>
          <cell r="G23">
            <v>277838.98</v>
          </cell>
          <cell r="H23">
            <v>267916.76</v>
          </cell>
          <cell r="I23">
            <v>291101.55499999999</v>
          </cell>
          <cell r="J23">
            <v>272330.88500000001</v>
          </cell>
          <cell r="K23">
            <v>270700.065</v>
          </cell>
          <cell r="L23">
            <v>254778.61500000002</v>
          </cell>
          <cell r="M23">
            <v>254387.565</v>
          </cell>
          <cell r="N23">
            <v>261821.19499999998</v>
          </cell>
          <cell r="O23">
            <v>3058976.25</v>
          </cell>
        </row>
        <row r="24">
          <cell r="A24" t="str">
            <v>Louisiana Div - 020COM - TOTAL</v>
          </cell>
          <cell r="B24">
            <v>17887675.800000001</v>
          </cell>
          <cell r="C24">
            <v>1613576.4300000002</v>
          </cell>
          <cell r="D24">
            <v>1073399.6200000001</v>
          </cell>
          <cell r="E24">
            <v>1380684.06</v>
          </cell>
          <cell r="F24">
            <v>1512911.4500000002</v>
          </cell>
          <cell r="G24">
            <v>1332809.44</v>
          </cell>
          <cell r="H24">
            <v>1431779.76</v>
          </cell>
          <cell r="I24">
            <v>1480834.8693023366</v>
          </cell>
          <cell r="J24">
            <v>1737896.4753120318</v>
          </cell>
          <cell r="K24">
            <v>1175430.7707091193</v>
          </cell>
          <cell r="L24">
            <v>1423953.4715435952</v>
          </cell>
          <cell r="M24">
            <v>1347553.3187649837</v>
          </cell>
          <cell r="N24">
            <v>1433492.6765920708</v>
          </cell>
          <cell r="O24">
            <v>16944322.342224136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Kentucky Division - 009DIV</v>
          </cell>
          <cell r="B26">
            <v>7199537.7599999988</v>
          </cell>
          <cell r="C26">
            <v>752838.83999999985</v>
          </cell>
          <cell r="D26">
            <v>447043.99</v>
          </cell>
          <cell r="E26">
            <v>616416.52</v>
          </cell>
          <cell r="F26">
            <v>652594.28</v>
          </cell>
          <cell r="G26">
            <v>557782.62999999989</v>
          </cell>
          <cell r="H26">
            <v>611968</v>
          </cell>
          <cell r="I26">
            <v>638573.86181294266</v>
          </cell>
          <cell r="J26">
            <v>789118.99763644894</v>
          </cell>
          <cell r="K26">
            <v>479160.23205996823</v>
          </cell>
          <cell r="L26">
            <v>623926.34249440359</v>
          </cell>
          <cell r="M26">
            <v>579722.2738163796</v>
          </cell>
          <cell r="N26">
            <v>622807.09912838554</v>
          </cell>
          <cell r="O26">
            <v>7371953.0669485293</v>
          </cell>
        </row>
        <row r="27">
          <cell r="A27" t="str">
            <v>Tennessee Division - 093DIV</v>
          </cell>
          <cell r="B27">
            <v>5918020.0300000012</v>
          </cell>
          <cell r="C27">
            <v>630736.32000000007</v>
          </cell>
          <cell r="D27">
            <v>374538.16</v>
          </cell>
          <cell r="E27">
            <v>516440.26</v>
          </cell>
          <cell r="F27">
            <v>546750.37</v>
          </cell>
          <cell r="G27">
            <v>467316.17</v>
          </cell>
          <cell r="H27">
            <v>512713</v>
          </cell>
          <cell r="I27">
            <v>524907.71441023878</v>
          </cell>
          <cell r="J27">
            <v>648655.81605716096</v>
          </cell>
          <cell r="K27">
            <v>393869.71075329388</v>
          </cell>
          <cell r="L27">
            <v>512867.45353039971</v>
          </cell>
          <cell r="M27">
            <v>476531.70907706401</v>
          </cell>
          <cell r="N27">
            <v>511947.4354835329</v>
          </cell>
          <cell r="O27">
            <v>6117274.1193116903</v>
          </cell>
        </row>
        <row r="28">
          <cell r="A28" t="str">
            <v>Virginia Division - 096DIV</v>
          </cell>
          <cell r="B28">
            <v>1281517.8299999998</v>
          </cell>
          <cell r="C28">
            <v>137004.20000000001</v>
          </cell>
          <cell r="D28">
            <v>81354.599999999977</v>
          </cell>
          <cell r="E28">
            <v>112177.60000000001</v>
          </cell>
          <cell r="F28">
            <v>118761.35</v>
          </cell>
          <cell r="G28">
            <v>101507.19999999998</v>
          </cell>
          <cell r="H28">
            <v>111368</v>
          </cell>
          <cell r="I28">
            <v>113666.14740270379</v>
          </cell>
          <cell r="J28">
            <v>140463.18157928789</v>
          </cell>
          <cell r="K28">
            <v>85290.521306674345</v>
          </cell>
          <cell r="L28">
            <v>111058.88896400384</v>
          </cell>
          <cell r="M28">
            <v>103190.56473931557</v>
          </cell>
          <cell r="N28">
            <v>110859.66364485263</v>
          </cell>
          <cell r="O28">
            <v>1326701.9176368378</v>
          </cell>
        </row>
        <row r="29">
          <cell r="A29" t="str">
            <v>Georgia Division - GEORDV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Divested States-KMD - DSTKMD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Admin Div KY-Mid States - AMKMDV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1.0000000009313226E-2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1.0000000009313226E-2</v>
          </cell>
        </row>
        <row r="32">
          <cell r="A32" t="str">
            <v>Mid-States Div - 050COM</v>
          </cell>
          <cell r="B32">
            <v>14399075.619999999</v>
          </cell>
          <cell r="C32">
            <v>1520579.3599999999</v>
          </cell>
          <cell r="D32">
            <v>902936.74999999988</v>
          </cell>
          <cell r="E32">
            <v>1245034.3800000001</v>
          </cell>
          <cell r="F32">
            <v>1318106</v>
          </cell>
          <cell r="G32">
            <v>1126606.0099999998</v>
          </cell>
          <cell r="H32">
            <v>1236049</v>
          </cell>
          <cell r="I32">
            <v>1277147.7236258853</v>
          </cell>
          <cell r="J32">
            <v>1578237.9952728979</v>
          </cell>
          <cell r="K32">
            <v>958320.46411993646</v>
          </cell>
          <cell r="L32">
            <v>1247852.6849888072</v>
          </cell>
          <cell r="M32">
            <v>1159444.5476327592</v>
          </cell>
          <cell r="N32">
            <v>1245614.1982567711</v>
          </cell>
          <cell r="O32">
            <v>14815929.113897057</v>
          </cell>
        </row>
        <row r="33">
          <cell r="A33" t="str">
            <v>Mid-States Div - 050COM - Direct Charges</v>
          </cell>
          <cell r="B33">
            <v>5677507.2400000002</v>
          </cell>
          <cell r="C33">
            <v>219817.20999999996</v>
          </cell>
          <cell r="D33">
            <v>290086.33</v>
          </cell>
          <cell r="E33">
            <v>263208.19</v>
          </cell>
          <cell r="F33">
            <v>318274.19</v>
          </cell>
          <cell r="G33">
            <v>356069</v>
          </cell>
          <cell r="H33">
            <v>295906.84000000003</v>
          </cell>
          <cell r="I33">
            <v>393054.4633333332</v>
          </cell>
          <cell r="J33">
            <v>335132.93333333335</v>
          </cell>
          <cell r="K33">
            <v>346945.3633333334</v>
          </cell>
          <cell r="L33">
            <v>323954.20333333337</v>
          </cell>
          <cell r="M33">
            <v>312052.78333333338</v>
          </cell>
          <cell r="N33">
            <v>318052.72333333333</v>
          </cell>
          <cell r="O33">
            <v>3772554.2299999991</v>
          </cell>
        </row>
        <row r="34">
          <cell r="A34" t="str">
            <v>Mid-States Div - 050COM - TOTAL</v>
          </cell>
          <cell r="B34">
            <v>20076582.859999999</v>
          </cell>
          <cell r="C34">
            <v>1740396.5699999998</v>
          </cell>
          <cell r="D34">
            <v>1193023.0799999998</v>
          </cell>
          <cell r="E34">
            <v>1508242.57</v>
          </cell>
          <cell r="F34">
            <v>1636380.19</v>
          </cell>
          <cell r="G34">
            <v>1482675.0099999998</v>
          </cell>
          <cell r="H34">
            <v>1531955.84</v>
          </cell>
          <cell r="I34">
            <v>1670202.1869592185</v>
          </cell>
          <cell r="J34">
            <v>1913370.9286062312</v>
          </cell>
          <cell r="K34">
            <v>1305265.8274532699</v>
          </cell>
          <cell r="L34">
            <v>1571806.8883221406</v>
          </cell>
          <cell r="M34">
            <v>1471497.3309660926</v>
          </cell>
          <cell r="N34">
            <v>1563666.9215901045</v>
          </cell>
          <cell r="O34">
            <v>18588483.343897056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Mississippi Division - 070COM</v>
          </cell>
          <cell r="B36">
            <v>10432678.800000001</v>
          </cell>
          <cell r="C36">
            <v>1128645.2499999998</v>
          </cell>
          <cell r="D36">
            <v>674973.86</v>
          </cell>
          <cell r="E36">
            <v>922480.56999999983</v>
          </cell>
          <cell r="F36">
            <v>975230.82000000007</v>
          </cell>
          <cell r="G36">
            <v>830911.34999999986</v>
          </cell>
          <cell r="H36">
            <v>916598.86999999976</v>
          </cell>
          <cell r="I36">
            <v>936959.47950553312</v>
          </cell>
          <cell r="J36">
            <v>1162610.6134616004</v>
          </cell>
          <cell r="K36">
            <v>717024.91822241212</v>
          </cell>
          <cell r="L36">
            <v>920705.79488760617</v>
          </cell>
          <cell r="M36">
            <v>861073.03305477614</v>
          </cell>
          <cell r="N36">
            <v>923545.84220837639</v>
          </cell>
          <cell r="O36">
            <v>10970760.401340306</v>
          </cell>
        </row>
        <row r="37">
          <cell r="A37" t="str">
            <v>Mississippi Division - 070COM - Direct Charges</v>
          </cell>
          <cell r="B37">
            <v>3500104.6099999994</v>
          </cell>
          <cell r="C37">
            <v>172781.38999999998</v>
          </cell>
          <cell r="D37">
            <v>226980.2</v>
          </cell>
          <cell r="E37">
            <v>204252.13</v>
          </cell>
          <cell r="F37">
            <v>247360.83000000005</v>
          </cell>
          <cell r="G37">
            <v>266206.48</v>
          </cell>
          <cell r="H37">
            <v>241231.5</v>
          </cell>
          <cell r="I37">
            <v>271254.59999999998</v>
          </cell>
          <cell r="J37">
            <v>255195.59</v>
          </cell>
          <cell r="K37">
            <v>241224.37000000005</v>
          </cell>
          <cell r="L37">
            <v>230841.78</v>
          </cell>
          <cell r="M37">
            <v>214839.43000000002</v>
          </cell>
          <cell r="N37">
            <v>221604.12</v>
          </cell>
          <cell r="O37">
            <v>2793772.42</v>
          </cell>
        </row>
        <row r="38">
          <cell r="A38" t="str">
            <v>Mississippi Division - 070COM - TOTAL</v>
          </cell>
          <cell r="B38">
            <v>13932783.41</v>
          </cell>
          <cell r="C38">
            <v>1301426.6399999997</v>
          </cell>
          <cell r="D38">
            <v>901954.06</v>
          </cell>
          <cell r="E38">
            <v>1126732.6999999997</v>
          </cell>
          <cell r="F38">
            <v>1222591.6500000001</v>
          </cell>
          <cell r="G38">
            <v>1097117.8299999998</v>
          </cell>
          <cell r="H38">
            <v>1157830.3699999996</v>
          </cell>
          <cell r="I38">
            <v>1208214.079505533</v>
          </cell>
          <cell r="J38">
            <v>1417806.2034616005</v>
          </cell>
          <cell r="K38">
            <v>958249.28822241211</v>
          </cell>
          <cell r="L38">
            <v>1151547.5748876061</v>
          </cell>
          <cell r="M38">
            <v>1075912.4630547762</v>
          </cell>
          <cell r="N38">
            <v>1145149.9622083763</v>
          </cell>
          <cell r="O38">
            <v>13764532.821340306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Fritch &amp; Sanford City Plant Division - 004DIV</v>
          </cell>
          <cell r="B40">
            <v>34751.07</v>
          </cell>
          <cell r="C40">
            <v>4608.68</v>
          </cell>
          <cell r="D40">
            <v>3121.17</v>
          </cell>
          <cell r="E40">
            <v>3820.1099999999997</v>
          </cell>
          <cell r="F40">
            <v>4104</v>
          </cell>
          <cell r="G40">
            <v>3497.85</v>
          </cell>
          <cell r="H40">
            <v>3837</v>
          </cell>
          <cell r="I40">
            <v>3959.5200937891655</v>
          </cell>
          <cell r="J40">
            <v>4861.3357892151716</v>
          </cell>
          <cell r="K40">
            <v>3044.2246298301134</v>
          </cell>
          <cell r="L40">
            <v>3896.4293489399865</v>
          </cell>
          <cell r="M40">
            <v>3647.5216805229938</v>
          </cell>
          <cell r="N40">
            <v>3903.0265430228465</v>
          </cell>
          <cell r="O40">
            <v>46300.868085320275</v>
          </cell>
        </row>
        <row r="41">
          <cell r="A41" t="str">
            <v>West Texas Rural Irrigation Division - 008DIV</v>
          </cell>
          <cell r="B41">
            <v>23167.37</v>
          </cell>
          <cell r="C41">
            <v>4194.7100000000009</v>
          </cell>
          <cell r="D41">
            <v>1842.2699999999995</v>
          </cell>
          <cell r="E41">
            <v>3359.5800000000004</v>
          </cell>
          <cell r="F41">
            <v>3476.21</v>
          </cell>
          <cell r="G41">
            <v>3009.95</v>
          </cell>
          <cell r="H41">
            <v>3301</v>
          </cell>
          <cell r="I41">
            <v>3303.0193528500295</v>
          </cell>
          <cell r="J41">
            <v>4055.311202402293</v>
          </cell>
          <cell r="K41">
            <v>2539.4827222935146</v>
          </cell>
          <cell r="L41">
            <v>3250.3892496338749</v>
          </cell>
          <cell r="M41">
            <v>3042.7512464466427</v>
          </cell>
          <cell r="N41">
            <v>3255.8926084283848</v>
          </cell>
          <cell r="O41">
            <v>38630.566382054734</v>
          </cell>
        </row>
        <row r="42">
          <cell r="A42" t="str">
            <v>West Texas Div- Triangle Pipeline - 019DIV</v>
          </cell>
          <cell r="B42">
            <v>556016.8600000001</v>
          </cell>
          <cell r="C42">
            <v>25618.85</v>
          </cell>
          <cell r="D42">
            <v>10531.11</v>
          </cell>
          <cell r="E42">
            <v>20433.660000000003</v>
          </cell>
          <cell r="F42">
            <v>21043.730000000003</v>
          </cell>
          <cell r="G42">
            <v>18257.66</v>
          </cell>
          <cell r="H42">
            <v>20025</v>
          </cell>
          <cell r="I42">
            <v>19982.241302334958</v>
          </cell>
          <cell r="J42">
            <v>24533.373361116977</v>
          </cell>
          <cell r="K42">
            <v>15363.081810645237</v>
          </cell>
          <cell r="L42">
            <v>19663.845522629777</v>
          </cell>
          <cell r="M42">
            <v>18407.700087198944</v>
          </cell>
          <cell r="N42">
            <v>19697.139134218924</v>
          </cell>
          <cell r="O42">
            <v>233557.3912181448</v>
          </cell>
        </row>
        <row r="43">
          <cell r="A43" t="str">
            <v>Amarillo Division - AMARDV</v>
          </cell>
          <cell r="B43">
            <v>2374655.16</v>
          </cell>
          <cell r="C43">
            <v>268658.93999999994</v>
          </cell>
          <cell r="D43">
            <v>166463.78</v>
          </cell>
          <cell r="E43">
            <v>220869.83000000002</v>
          </cell>
          <cell r="F43">
            <v>235221.02000000005</v>
          </cell>
          <cell r="G43">
            <v>201210.78</v>
          </cell>
          <cell r="H43">
            <v>220710</v>
          </cell>
          <cell r="I43">
            <v>226379.91955915309</v>
          </cell>
          <cell r="J43">
            <v>277939.94697458448</v>
          </cell>
          <cell r="K43">
            <v>174049.20558476885</v>
          </cell>
          <cell r="L43">
            <v>222772.79611854031</v>
          </cell>
          <cell r="M43">
            <v>208541.85483798431</v>
          </cell>
          <cell r="N43">
            <v>223149.98129008082</v>
          </cell>
          <cell r="O43">
            <v>2645968.0543651124</v>
          </cell>
        </row>
        <row r="44">
          <cell r="A44" t="str">
            <v>Amarillo Transmission Division - AMATDV</v>
          </cell>
          <cell r="B44">
            <v>139004.19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Dalhart Division - DALHDV</v>
          </cell>
          <cell r="B45">
            <v>115836.86999999998</v>
          </cell>
          <cell r="C45">
            <v>11738.71</v>
          </cell>
          <cell r="D45">
            <v>7491.0999999999985</v>
          </cell>
          <cell r="E45">
            <v>9676.2200000000012</v>
          </cell>
          <cell r="F45">
            <v>10334.18</v>
          </cell>
          <cell r="G45">
            <v>8829.52</v>
          </cell>
          <cell r="H45">
            <v>9685</v>
          </cell>
          <cell r="I45">
            <v>9960.3471789359573</v>
          </cell>
          <cell r="J45">
            <v>12228.904278051636</v>
          </cell>
          <cell r="K45">
            <v>7657.8811284068397</v>
          </cell>
          <cell r="L45">
            <v>9801.639631659913</v>
          </cell>
          <cell r="M45">
            <v>9175.5014295021429</v>
          </cell>
          <cell r="N45">
            <v>9818.2351639253466</v>
          </cell>
          <cell r="O45">
            <v>116397.23881048182</v>
          </cell>
        </row>
        <row r="46">
          <cell r="A46" t="str">
            <v>Lubbock Division - LUBBDV</v>
          </cell>
          <cell r="B46">
            <v>2397822.689999999</v>
          </cell>
          <cell r="C46">
            <v>283915.54999999993</v>
          </cell>
          <cell r="D46">
            <v>174646.09999999998</v>
          </cell>
          <cell r="E46">
            <v>233263.20000000004</v>
          </cell>
          <cell r="F46">
            <v>248248.95</v>
          </cell>
          <cell r="G46">
            <v>212416.06</v>
          </cell>
          <cell r="H46">
            <v>233001</v>
          </cell>
          <cell r="I46">
            <v>238853.43363699666</v>
          </cell>
          <cell r="J46">
            <v>293254.41412402916</v>
          </cell>
          <cell r="K46">
            <v>183639.30182796423</v>
          </cell>
          <cell r="L46">
            <v>235047.55800535643</v>
          </cell>
          <cell r="M46">
            <v>220032.49308543501</v>
          </cell>
          <cell r="N46">
            <v>235445.52604737558</v>
          </cell>
          <cell r="O46">
            <v>2791763.5867271572</v>
          </cell>
        </row>
        <row r="47">
          <cell r="A47" t="str">
            <v>LVS Division - LVSIDV</v>
          </cell>
          <cell r="B47">
            <v>11583.689999999999</v>
          </cell>
          <cell r="C47">
            <v>4693.42</v>
          </cell>
          <cell r="D47">
            <v>2000.0900000000001</v>
          </cell>
          <cell r="E47">
            <v>3751.8099999999995</v>
          </cell>
          <cell r="F47">
            <v>3873.6100000000006</v>
          </cell>
          <cell r="G47">
            <v>3357.1499999999996</v>
          </cell>
          <cell r="H47">
            <v>3682</v>
          </cell>
          <cell r="I47">
            <v>3682.5588437054671</v>
          </cell>
          <cell r="J47">
            <v>4521.294166653488</v>
          </cell>
          <cell r="K47">
            <v>2831.2866375881104</v>
          </cell>
          <cell r="L47">
            <v>3623.8811820452202</v>
          </cell>
          <cell r="M47">
            <v>3392.3841536470331</v>
          </cell>
          <cell r="N47">
            <v>3630.0169143658077</v>
          </cell>
          <cell r="O47">
            <v>43039.501898005132</v>
          </cell>
        </row>
        <row r="48">
          <cell r="A48" t="str">
            <v>West Texas Division - WTEXDV</v>
          </cell>
          <cell r="B48">
            <v>5930846.2899999991</v>
          </cell>
          <cell r="C48">
            <v>620835.53</v>
          </cell>
          <cell r="D48">
            <v>373062.23</v>
          </cell>
          <cell r="E48">
            <v>509035.82999999996</v>
          </cell>
          <cell r="F48">
            <v>540550.85</v>
          </cell>
          <cell r="G48">
            <v>462951.25</v>
          </cell>
          <cell r="H48">
            <v>507812</v>
          </cell>
          <cell r="I48">
            <v>519651.1099255578</v>
          </cell>
          <cell r="J48">
            <v>638006.2428648998</v>
          </cell>
          <cell r="K48">
            <v>399526.87959213398</v>
          </cell>
          <cell r="L48">
            <v>511371.02173044236</v>
          </cell>
          <cell r="M48">
            <v>478704.14718552935</v>
          </cell>
          <cell r="N48">
            <v>512236.8436347004</v>
          </cell>
          <cell r="O48">
            <v>6073743.9349332638</v>
          </cell>
        </row>
        <row r="49">
          <cell r="A49" t="str">
            <v>Admin Div West Texas - AMWTDV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West Texas Div - 030COM</v>
          </cell>
          <cell r="B50">
            <v>11583684.189999998</v>
          </cell>
          <cell r="C50">
            <v>1224264.3900000001</v>
          </cell>
          <cell r="D50">
            <v>739157.85</v>
          </cell>
          <cell r="E50">
            <v>1004210.24</v>
          </cell>
          <cell r="F50">
            <v>1066852.55</v>
          </cell>
          <cell r="G50">
            <v>913530.22</v>
          </cell>
          <cell r="H50">
            <v>1002053</v>
          </cell>
          <cell r="I50">
            <v>1025772.1498933232</v>
          </cell>
          <cell r="J50">
            <v>1259400.8227609531</v>
          </cell>
          <cell r="K50">
            <v>788651.34393363085</v>
          </cell>
          <cell r="L50">
            <v>1009427.560789248</v>
          </cell>
          <cell r="M50">
            <v>944944.3537062665</v>
          </cell>
          <cell r="N50">
            <v>1011136.6613361181</v>
          </cell>
          <cell r="O50">
            <v>11989401.142419539</v>
          </cell>
        </row>
        <row r="51">
          <cell r="A51" t="str">
            <v>West Texas Div - 030COM - Direct Charges</v>
          </cell>
          <cell r="B51">
            <v>3929222.0999999996</v>
          </cell>
          <cell r="C51">
            <v>220164.15999999997</v>
          </cell>
          <cell r="D51">
            <v>258926.87</v>
          </cell>
          <cell r="E51">
            <v>108146.84</v>
          </cell>
          <cell r="F51">
            <v>283795.01999999996</v>
          </cell>
          <cell r="G51">
            <v>282887.21000000002</v>
          </cell>
          <cell r="H51">
            <v>241453.68</v>
          </cell>
          <cell r="I51">
            <v>282403.66760175</v>
          </cell>
          <cell r="J51">
            <v>248328.25835924997</v>
          </cell>
          <cell r="K51">
            <v>253018.51145625001</v>
          </cell>
          <cell r="L51">
            <v>245806.05358155002</v>
          </cell>
          <cell r="M51">
            <v>241288.50875745004</v>
          </cell>
          <cell r="N51">
            <v>246398.74765454995</v>
          </cell>
          <cell r="O51">
            <v>2912617.5274108001</v>
          </cell>
        </row>
        <row r="52">
          <cell r="A52" t="str">
            <v>West Texas Div - 030COM - TOTAL</v>
          </cell>
          <cell r="B52">
            <v>15512906.289999997</v>
          </cell>
          <cell r="C52">
            <v>1444428.55</v>
          </cell>
          <cell r="D52">
            <v>998084.72</v>
          </cell>
          <cell r="E52">
            <v>1112357.08</v>
          </cell>
          <cell r="F52">
            <v>1350647.57</v>
          </cell>
          <cell r="G52">
            <v>1196417.43</v>
          </cell>
          <cell r="H52">
            <v>1243506.68</v>
          </cell>
          <cell r="I52">
            <v>1308175.8174950732</v>
          </cell>
          <cell r="J52">
            <v>1507729.081120203</v>
          </cell>
          <cell r="K52">
            <v>1041669.8553898808</v>
          </cell>
          <cell r="L52">
            <v>1255233.614370798</v>
          </cell>
          <cell r="M52">
            <v>1186232.8624637164</v>
          </cell>
          <cell r="N52">
            <v>1257535.4089906681</v>
          </cell>
          <cell r="O52">
            <v>14902018.669830339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Mid-Tex Div - 080COM</v>
          </cell>
          <cell r="B54">
            <v>55844208.310000002</v>
          </cell>
          <cell r="C54">
            <v>6152686.1099999994</v>
          </cell>
          <cell r="D54">
            <v>3716091.71</v>
          </cell>
          <cell r="E54">
            <v>5021868.3699999982</v>
          </cell>
          <cell r="F54">
            <v>5343671.2200000007</v>
          </cell>
          <cell r="G54">
            <v>4571283.6899999995</v>
          </cell>
          <cell r="H54">
            <v>5013528.6399999997</v>
          </cell>
          <cell r="I54">
            <v>5090289.6370479614</v>
          </cell>
          <cell r="J54">
            <v>6219152.4453234999</v>
          </cell>
          <cell r="K54">
            <v>3911436.4295409312</v>
          </cell>
          <cell r="L54">
            <v>5005448.8442825628</v>
          </cell>
          <cell r="M54">
            <v>4689481.0091489702</v>
          </cell>
          <cell r="N54">
            <v>5015357.5417228574</v>
          </cell>
          <cell r="O54">
            <v>59750295.647066772</v>
          </cell>
        </row>
        <row r="55">
          <cell r="A55" t="str">
            <v>Mid-Tex Div - 080COM - Direct Charges</v>
          </cell>
          <cell r="B55">
            <v>19271284.440000001</v>
          </cell>
          <cell r="C55">
            <v>877264.26</v>
          </cell>
          <cell r="D55">
            <v>1048549.5699999998</v>
          </cell>
          <cell r="E55">
            <v>1239318.2799999998</v>
          </cell>
          <cell r="F55">
            <v>1435517.28</v>
          </cell>
          <cell r="G55">
            <v>1404790.82</v>
          </cell>
          <cell r="H55">
            <v>1392312.11</v>
          </cell>
          <cell r="I55">
            <v>1292378.4616666669</v>
          </cell>
          <cell r="J55">
            <v>1196662.8916666666</v>
          </cell>
          <cell r="K55">
            <v>1160962.6016666666</v>
          </cell>
          <cell r="L55">
            <v>1193431.9316666666</v>
          </cell>
          <cell r="M55">
            <v>1162404.6416666666</v>
          </cell>
          <cell r="N55">
            <v>1655878.7516666665</v>
          </cell>
          <cell r="O55">
            <v>15059471.6</v>
          </cell>
        </row>
        <row r="56">
          <cell r="A56" t="str">
            <v>Mid-Tex Div - 080COM - TOTAL</v>
          </cell>
          <cell r="B56">
            <v>75115492.75</v>
          </cell>
          <cell r="C56">
            <v>7029950.3699999992</v>
          </cell>
          <cell r="D56">
            <v>4764641.2799999993</v>
          </cell>
          <cell r="E56">
            <v>6261186.6499999985</v>
          </cell>
          <cell r="F56">
            <v>6779188.5000000009</v>
          </cell>
          <cell r="G56">
            <v>5976074.5099999998</v>
          </cell>
          <cell r="H56">
            <v>6405840.75</v>
          </cell>
          <cell r="I56">
            <v>6382668.0987146283</v>
          </cell>
          <cell r="J56">
            <v>7415815.3369901665</v>
          </cell>
          <cell r="K56">
            <v>5072399.0312075978</v>
          </cell>
          <cell r="L56">
            <v>6198880.7759492295</v>
          </cell>
          <cell r="M56">
            <v>5851885.6508156369</v>
          </cell>
          <cell r="N56">
            <v>6671236.2933895234</v>
          </cell>
          <cell r="O56">
            <v>74809767.247066766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Atmos Pipeline - Texas Company - 180COM</v>
          </cell>
          <cell r="B58">
            <v>9374824.9000000004</v>
          </cell>
          <cell r="C58">
            <v>1100596.83</v>
          </cell>
          <cell r="D58">
            <v>526707.90999999992</v>
          </cell>
          <cell r="E58">
            <v>859507.1399999999</v>
          </cell>
          <cell r="F58">
            <v>849423.04000000027</v>
          </cell>
          <cell r="G58">
            <v>738065.48999999987</v>
          </cell>
          <cell r="H58">
            <v>808724.35000000021</v>
          </cell>
          <cell r="I58">
            <v>809547.17042901181</v>
          </cell>
          <cell r="J58">
            <v>1163618.7790893679</v>
          </cell>
          <cell r="K58">
            <v>542386.71689912491</v>
          </cell>
          <cell r="L58">
            <v>771455.9717742831</v>
          </cell>
          <cell r="M58">
            <v>711379.29109218507</v>
          </cell>
          <cell r="N58">
            <v>791415.27767900692</v>
          </cell>
          <cell r="O58">
            <v>9672827.9669629801</v>
          </cell>
        </row>
        <row r="59">
          <cell r="A59" t="str">
            <v>Atmos Pipeline - Texas Company - 180COM - Direct Charges</v>
          </cell>
          <cell r="B59">
            <v>1020369.3</v>
          </cell>
          <cell r="C59">
            <v>72513.279999999999</v>
          </cell>
          <cell r="D59">
            <v>55799.539999999994</v>
          </cell>
          <cell r="E59">
            <v>72594.709999999992</v>
          </cell>
          <cell r="F59">
            <v>80410.52</v>
          </cell>
          <cell r="G59">
            <v>77805.16</v>
          </cell>
          <cell r="H59">
            <v>56659.83</v>
          </cell>
          <cell r="I59">
            <v>87377.101666666655</v>
          </cell>
          <cell r="J59">
            <v>127373.91166666665</v>
          </cell>
          <cell r="K59">
            <v>84747.621666666659</v>
          </cell>
          <cell r="L59">
            <v>90005.041666666657</v>
          </cell>
          <cell r="M59">
            <v>84752.671666666662</v>
          </cell>
          <cell r="N59">
            <v>117363.48166666666</v>
          </cell>
          <cell r="O59">
            <v>1007402.8699999999</v>
          </cell>
        </row>
        <row r="60">
          <cell r="A60" t="str">
            <v>Atmos Pipeline - Texas Company - 180COM - TOTAL</v>
          </cell>
          <cell r="B60">
            <v>10395194.200000001</v>
          </cell>
          <cell r="C60">
            <v>1173110.1100000001</v>
          </cell>
          <cell r="D60">
            <v>582507.44999999995</v>
          </cell>
          <cell r="E60">
            <v>932101.84999999986</v>
          </cell>
          <cell r="F60">
            <v>929833.56000000029</v>
          </cell>
          <cell r="G60">
            <v>815870.64999999991</v>
          </cell>
          <cell r="H60">
            <v>865384.18000000017</v>
          </cell>
          <cell r="I60">
            <v>896924.27209567849</v>
          </cell>
          <cell r="J60">
            <v>1290992.6907560346</v>
          </cell>
          <cell r="K60">
            <v>627134.33856579161</v>
          </cell>
          <cell r="L60">
            <v>861461.01344094973</v>
          </cell>
          <cell r="M60">
            <v>796131.9627588517</v>
          </cell>
          <cell r="N60">
            <v>908778.75934567361</v>
          </cell>
          <cell r="O60">
            <v>10680230.836962979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AEM</v>
          </cell>
          <cell r="B62">
            <v>1964609.6800000002</v>
          </cell>
          <cell r="C62">
            <v>269203.25</v>
          </cell>
          <cell r="D62">
            <v>127252.06000000001</v>
          </cell>
          <cell r="E62">
            <v>189750</v>
          </cell>
          <cell r="F62">
            <v>188754.48</v>
          </cell>
          <cell r="G62">
            <v>162587</v>
          </cell>
          <cell r="H62">
            <v>182314</v>
          </cell>
          <cell r="I62">
            <v>171567.99579975079</v>
          </cell>
          <cell r="J62">
            <v>255598.41251039755</v>
          </cell>
          <cell r="K62">
            <v>112267.8426661455</v>
          </cell>
          <cell r="L62">
            <v>161462.44864413989</v>
          </cell>
          <cell r="M62">
            <v>149605.46093725876</v>
          </cell>
          <cell r="N62">
            <v>167913.47210917503</v>
          </cell>
          <cell r="O62">
            <v>2138276.4226668673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ONU</v>
          </cell>
          <cell r="B64">
            <v>0</v>
          </cell>
          <cell r="C64">
            <v>34566</v>
          </cell>
          <cell r="D64">
            <v>3608</v>
          </cell>
          <cell r="E64">
            <v>25657.199999999993</v>
          </cell>
          <cell r="F64">
            <v>25296</v>
          </cell>
          <cell r="G64">
            <v>22241</v>
          </cell>
          <cell r="H64">
            <v>25283</v>
          </cell>
          <cell r="I64">
            <v>20934.664284121063</v>
          </cell>
          <cell r="J64">
            <v>31188.02508892649</v>
          </cell>
          <cell r="K64">
            <v>13698.881222937809</v>
          </cell>
          <cell r="L64">
            <v>19701.589105245683</v>
          </cell>
          <cell r="M64">
            <v>18254.803788978279</v>
          </cell>
          <cell r="N64">
            <v>20488.740636042396</v>
          </cell>
          <cell r="O64">
            <v>260917.90412625176</v>
          </cell>
        </row>
        <row r="65">
          <cell r="A65" t="str">
            <v>Nonreg - Billings</v>
          </cell>
          <cell r="B65">
            <v>1964609.6800000002</v>
          </cell>
          <cell r="C65">
            <v>303769.25</v>
          </cell>
          <cell r="D65">
            <v>130860.06000000001</v>
          </cell>
          <cell r="E65">
            <v>215407.19999999998</v>
          </cell>
          <cell r="F65">
            <v>214050.48</v>
          </cell>
          <cell r="G65">
            <v>184828</v>
          </cell>
          <cell r="H65">
            <v>207597</v>
          </cell>
          <cell r="I65">
            <v>192502.66008387186</v>
          </cell>
          <cell r="J65">
            <v>286786.43759932404</v>
          </cell>
          <cell r="K65">
            <v>125966.72388908331</v>
          </cell>
          <cell r="L65">
            <v>181164.03774938558</v>
          </cell>
          <cell r="M65">
            <v>167860.26472623704</v>
          </cell>
          <cell r="N65">
            <v>188402.21274521743</v>
          </cell>
          <cell r="O65">
            <v>2399194.3267931188</v>
          </cell>
        </row>
        <row r="66">
          <cell r="A66" t="str">
            <v>Nonreg - Direct Charges</v>
          </cell>
          <cell r="B66">
            <v>44514.49</v>
          </cell>
          <cell r="C66">
            <v>0</v>
          </cell>
          <cell r="D66">
            <v>5558.78</v>
          </cell>
          <cell r="E66">
            <v>1387.41</v>
          </cell>
          <cell r="F66">
            <v>499.77</v>
          </cell>
          <cell r="G66">
            <v>5320.32</v>
          </cell>
          <cell r="H66">
            <v>1431.41</v>
          </cell>
          <cell r="I66">
            <v>6469.53</v>
          </cell>
          <cell r="J66">
            <v>6164.48</v>
          </cell>
          <cell r="K66">
            <v>6158.31</v>
          </cell>
          <cell r="L66">
            <v>6160.54</v>
          </cell>
          <cell r="M66">
            <v>6160.54</v>
          </cell>
          <cell r="N66">
            <v>6234.82</v>
          </cell>
          <cell r="O66">
            <v>51545.909999999996</v>
          </cell>
        </row>
        <row r="67">
          <cell r="A67" t="str">
            <v>Nonreg - TOTAL</v>
          </cell>
          <cell r="B67">
            <v>2009124.1700000002</v>
          </cell>
          <cell r="C67">
            <v>303769.25</v>
          </cell>
          <cell r="D67">
            <v>136418.84000000003</v>
          </cell>
          <cell r="E67">
            <v>216794.61</v>
          </cell>
          <cell r="F67">
            <v>214550.25</v>
          </cell>
          <cell r="G67">
            <v>190148.32</v>
          </cell>
          <cell r="H67">
            <v>209028.41</v>
          </cell>
          <cell r="I67">
            <v>198972.19008387186</v>
          </cell>
          <cell r="J67">
            <v>292950.91759932402</v>
          </cell>
          <cell r="K67">
            <v>132125.03388908331</v>
          </cell>
          <cell r="L67">
            <v>187324.57774938559</v>
          </cell>
          <cell r="M67">
            <v>174020.80472623705</v>
          </cell>
          <cell r="N67">
            <v>194637.03274521744</v>
          </cell>
          <cell r="O67">
            <v>2450740.236793119</v>
          </cell>
        </row>
      </sheetData>
      <sheetData sheetId="8"/>
      <sheetData sheetId="9">
        <row r="151">
          <cell r="A151" t="str">
            <v>Billed to Colorado/Kansas RD</v>
          </cell>
        </row>
      </sheetData>
      <sheetData sheetId="10">
        <row r="151">
          <cell r="A151" t="str">
            <v>Billed to Louisiana RD</v>
          </cell>
        </row>
      </sheetData>
      <sheetData sheetId="11">
        <row r="151">
          <cell r="A151" t="str">
            <v>Billed to KY/Mid-States RD</v>
          </cell>
        </row>
      </sheetData>
      <sheetData sheetId="12">
        <row r="153">
          <cell r="A153" t="str">
            <v>SSU-Direct Charges</v>
          </cell>
        </row>
      </sheetData>
      <sheetData sheetId="13">
        <row r="151">
          <cell r="A151" t="str">
            <v>Billed to WTX RD</v>
          </cell>
        </row>
      </sheetData>
      <sheetData sheetId="14">
        <row r="153">
          <cell r="A153" t="str">
            <v>SSU-Direct Charges</v>
          </cell>
        </row>
      </sheetData>
      <sheetData sheetId="15">
        <row r="154">
          <cell r="A154" t="str">
            <v>Atmos Pipeline - Texas Company - 180COM</v>
          </cell>
          <cell r="B154">
            <v>1020369.3</v>
          </cell>
          <cell r="C154">
            <v>72513.279999999999</v>
          </cell>
          <cell r="D154">
            <v>55799.539999999994</v>
          </cell>
          <cell r="E154">
            <v>72594.709999999992</v>
          </cell>
          <cell r="F154">
            <v>80410.52</v>
          </cell>
          <cell r="G154">
            <v>77805.16</v>
          </cell>
          <cell r="H154">
            <v>56659.83</v>
          </cell>
          <cell r="I154">
            <v>87377.101666666655</v>
          </cell>
          <cell r="J154">
            <v>127373.91166666665</v>
          </cell>
          <cell r="K154">
            <v>84747.621666666659</v>
          </cell>
          <cell r="L154">
            <v>90005.041666666657</v>
          </cell>
          <cell r="M154">
            <v>84752.671666666662</v>
          </cell>
          <cell r="N154">
            <v>117363.48166666666</v>
          </cell>
          <cell r="O154">
            <v>1007402.8699999999</v>
          </cell>
        </row>
      </sheetData>
      <sheetData sheetId="16">
        <row r="151">
          <cell r="A151" t="str">
            <v>Billed to Nonreg</v>
          </cell>
        </row>
      </sheetData>
      <sheetData sheetId="17">
        <row r="11">
          <cell r="A11" t="str">
            <v>Default - CC0000</v>
          </cell>
        </row>
      </sheetData>
      <sheetData sheetId="18"/>
      <sheetData sheetId="19"/>
      <sheetData sheetId="20">
        <row r="11">
          <cell r="A11" t="str">
            <v>Default - CC0000</v>
          </cell>
        </row>
      </sheetData>
      <sheetData sheetId="21"/>
      <sheetData sheetId="22"/>
      <sheetData sheetId="23">
        <row r="11">
          <cell r="B11" t="str">
            <v>Kentucky Division - 009DIV</v>
          </cell>
        </row>
      </sheetData>
      <sheetData sheetId="24">
        <row r="10">
          <cell r="A10" t="str">
            <v>BY COST CENTER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EssDB"/>
    </sheetNames>
    <sheetDataSet>
      <sheetData sheetId="0">
        <row r="8">
          <cell r="B8" t="str">
            <v>June</v>
          </cell>
          <cell r="C8" t="str">
            <v>June</v>
          </cell>
          <cell r="D8" t="str">
            <v>Y-T-D(June)</v>
          </cell>
          <cell r="E8" t="str">
            <v>Y-T-D(June)</v>
          </cell>
          <cell r="F8" t="str">
            <v>Y-T-D(September)</v>
          </cell>
          <cell r="G8" t="str">
            <v>June</v>
          </cell>
          <cell r="H8" t="str">
            <v>June</v>
          </cell>
          <cell r="I8" t="str">
            <v>Y-T-D(June)</v>
          </cell>
          <cell r="J8" t="str">
            <v>Y-T-D(June)</v>
          </cell>
          <cell r="K8" t="str">
            <v>Y-T-D(September)</v>
          </cell>
          <cell r="L8" t="str">
            <v>June</v>
          </cell>
          <cell r="M8" t="str">
            <v>June</v>
          </cell>
          <cell r="N8" t="str">
            <v>Y-T-D(June)</v>
          </cell>
          <cell r="O8" t="str">
            <v>Y-T-D(June)</v>
          </cell>
          <cell r="P8" t="str">
            <v>Y-T-D(September)</v>
          </cell>
          <cell r="Q8" t="str">
            <v>June</v>
          </cell>
          <cell r="R8" t="str">
            <v>June</v>
          </cell>
          <cell r="S8" t="str">
            <v>Y-T-D(June)</v>
          </cell>
          <cell r="T8" t="str">
            <v>Y-T-D(June)</v>
          </cell>
          <cell r="U8" t="str">
            <v>Y-T-D(September)</v>
          </cell>
          <cell r="V8" t="str">
            <v>June</v>
          </cell>
          <cell r="W8" t="str">
            <v>June</v>
          </cell>
          <cell r="X8" t="str">
            <v>Y-T-D(June)</v>
          </cell>
          <cell r="Y8" t="str">
            <v>Y-T-D(June)</v>
          </cell>
          <cell r="Z8" t="str">
            <v>Y-T-D(September)</v>
          </cell>
          <cell r="AA8" t="str">
            <v>June</v>
          </cell>
          <cell r="AB8" t="str">
            <v>June</v>
          </cell>
          <cell r="AC8" t="str">
            <v>Y-T-D(June)</v>
          </cell>
          <cell r="AD8" t="str">
            <v>Y-T-D(June)</v>
          </cell>
          <cell r="AE8" t="str">
            <v>Y-T-D(September)</v>
          </cell>
          <cell r="AF8" t="str">
            <v>June</v>
          </cell>
          <cell r="AG8" t="str">
            <v>June</v>
          </cell>
          <cell r="AH8" t="str">
            <v>Y-T-D(June)</v>
          </cell>
          <cell r="AI8" t="str">
            <v>Y-T-D(June)</v>
          </cell>
          <cell r="AJ8" t="str">
            <v>Y-T-D(September)</v>
          </cell>
          <cell r="AK8" t="str">
            <v>June</v>
          </cell>
          <cell r="AL8" t="str">
            <v>June</v>
          </cell>
          <cell r="AM8" t="str">
            <v>Y-T-D(June)</v>
          </cell>
          <cell r="AN8" t="str">
            <v>Y-T-D(June)</v>
          </cell>
          <cell r="AO8" t="str">
            <v>Y-T-D(September)</v>
          </cell>
          <cell r="AP8" t="str">
            <v>June</v>
          </cell>
          <cell r="AQ8" t="str">
            <v>June</v>
          </cell>
          <cell r="AR8" t="str">
            <v>Y-T-D(June)</v>
          </cell>
          <cell r="AS8" t="str">
            <v>Y-T-D(June)</v>
          </cell>
          <cell r="AT8" t="str">
            <v>Y-T-D(September)</v>
          </cell>
          <cell r="AU8" t="str">
            <v>June</v>
          </cell>
          <cell r="AV8" t="str">
            <v>June</v>
          </cell>
          <cell r="AW8" t="str">
            <v>Y-T-D(June)</v>
          </cell>
          <cell r="AX8" t="str">
            <v>Y-T-D(June)</v>
          </cell>
          <cell r="AY8" t="str">
            <v>Y-T-D(September)</v>
          </cell>
          <cell r="AZ8" t="str">
            <v>June</v>
          </cell>
          <cell r="BA8" t="str">
            <v>June</v>
          </cell>
          <cell r="BB8" t="str">
            <v>Y-T-D(June)</v>
          </cell>
          <cell r="BC8" t="str">
            <v>Y-T-D(June)</v>
          </cell>
          <cell r="BD8" t="str">
            <v>Y-T-D(September)</v>
          </cell>
          <cell r="BE8" t="str">
            <v>June</v>
          </cell>
          <cell r="BF8" t="str">
            <v>June</v>
          </cell>
          <cell r="BG8" t="str">
            <v>Y-T-D(June)</v>
          </cell>
          <cell r="BH8" t="str">
            <v>Y-T-D(June)</v>
          </cell>
          <cell r="BI8" t="str">
            <v>Y-T-D(September)</v>
          </cell>
          <cell r="BJ8" t="str">
            <v>June</v>
          </cell>
          <cell r="BK8" t="str">
            <v>June</v>
          </cell>
          <cell r="BL8" t="str">
            <v>Y-T-D(June)</v>
          </cell>
          <cell r="BM8" t="str">
            <v>Y-T-D(June)</v>
          </cell>
          <cell r="BN8" t="str">
            <v>Y-T-D(June)</v>
          </cell>
          <cell r="BO8" t="str">
            <v>Y-T-D(September)</v>
          </cell>
          <cell r="BP8" t="str">
            <v>June</v>
          </cell>
          <cell r="BQ8" t="str">
            <v>June</v>
          </cell>
          <cell r="BR8" t="str">
            <v>Y-T-D(June)</v>
          </cell>
          <cell r="BS8" t="str">
            <v>Y-T-D(June)</v>
          </cell>
          <cell r="BT8" t="str">
            <v>Y-T-D(June)</v>
          </cell>
          <cell r="BU8" t="str">
            <v>Y-T-D(September)</v>
          </cell>
          <cell r="BV8" t="str">
            <v>June</v>
          </cell>
          <cell r="BW8" t="str">
            <v>June</v>
          </cell>
          <cell r="BX8" t="str">
            <v>Y-T-D(June)</v>
          </cell>
          <cell r="BY8" t="str">
            <v>Y-T-D(June)</v>
          </cell>
          <cell r="BZ8" t="str">
            <v>Y-T-D(September)</v>
          </cell>
          <cell r="CA8" t="str">
            <v>June</v>
          </cell>
          <cell r="CB8" t="str">
            <v>June</v>
          </cell>
          <cell r="CC8" t="str">
            <v>Y-T-D(June)</v>
          </cell>
          <cell r="CD8" t="str">
            <v>Y-T-D(June)</v>
          </cell>
          <cell r="CE8" t="str">
            <v>Y-T-D(September)</v>
          </cell>
          <cell r="CF8" t="str">
            <v>June</v>
          </cell>
          <cell r="CG8" t="str">
            <v>June</v>
          </cell>
          <cell r="CH8" t="str">
            <v>Y-T-D(June)</v>
          </cell>
          <cell r="CI8" t="str">
            <v>Y-T-D(June)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2005</v>
          </cell>
          <cell r="D9" t="str">
            <v>CY Actual</v>
          </cell>
          <cell r="E9" t="str">
            <v>Budget 2005</v>
          </cell>
          <cell r="F9" t="str">
            <v>Budget 2005</v>
          </cell>
          <cell r="G9" t="str">
            <v>CY Actual</v>
          </cell>
          <cell r="H9" t="str">
            <v>Budget 2005</v>
          </cell>
          <cell r="I9" t="str">
            <v>CY Actual</v>
          </cell>
          <cell r="J9" t="str">
            <v>Budget 2005</v>
          </cell>
          <cell r="K9" t="str">
            <v>Budget 2005</v>
          </cell>
          <cell r="L9" t="str">
            <v>CY Actual</v>
          </cell>
          <cell r="M9" t="str">
            <v>Budget 2005</v>
          </cell>
          <cell r="N9" t="str">
            <v>CY Actual</v>
          </cell>
          <cell r="O9" t="str">
            <v>Budget 2005</v>
          </cell>
          <cell r="P9" t="str">
            <v>Budget 2005</v>
          </cell>
          <cell r="Q9" t="str">
            <v>CY Actual</v>
          </cell>
          <cell r="R9" t="str">
            <v>Budget 2005</v>
          </cell>
          <cell r="S9" t="str">
            <v>CY Actual</v>
          </cell>
          <cell r="T9" t="str">
            <v>Budget 2005</v>
          </cell>
          <cell r="U9" t="str">
            <v>Budget 2005</v>
          </cell>
          <cell r="V9" t="str">
            <v>CY Actual</v>
          </cell>
          <cell r="W9" t="str">
            <v>Budget 2005</v>
          </cell>
          <cell r="X9" t="str">
            <v>CY Actual</v>
          </cell>
          <cell r="Y9" t="str">
            <v>Budget 2005</v>
          </cell>
          <cell r="Z9" t="str">
            <v>Budget 2005</v>
          </cell>
          <cell r="AA9" t="str">
            <v>CY Actual</v>
          </cell>
          <cell r="AB9" t="str">
            <v>Budget 2005</v>
          </cell>
          <cell r="AC9" t="str">
            <v>CY Actual</v>
          </cell>
          <cell r="AD9" t="str">
            <v>Budget 2005</v>
          </cell>
          <cell r="AE9" t="str">
            <v>Budget 2005</v>
          </cell>
          <cell r="AF9" t="str">
            <v>CY Actual</v>
          </cell>
          <cell r="AG9" t="str">
            <v>Budget 2005</v>
          </cell>
          <cell r="AH9" t="str">
            <v>CY Actual</v>
          </cell>
          <cell r="AI9" t="str">
            <v>Budget 2005</v>
          </cell>
          <cell r="AJ9" t="str">
            <v>Budget 2005</v>
          </cell>
          <cell r="AK9" t="str">
            <v>CY Actual</v>
          </cell>
          <cell r="AL9" t="str">
            <v>Budget 2005</v>
          </cell>
          <cell r="AM9" t="str">
            <v>CY Actual</v>
          </cell>
          <cell r="AN9" t="str">
            <v>Budget 2005</v>
          </cell>
          <cell r="AO9" t="str">
            <v>Budget 2005</v>
          </cell>
          <cell r="AP9" t="str">
            <v>CY Actual</v>
          </cell>
          <cell r="AQ9" t="str">
            <v>Budget 2005</v>
          </cell>
          <cell r="AR9" t="str">
            <v>CY Actual</v>
          </cell>
          <cell r="AS9" t="str">
            <v>Budget 2005</v>
          </cell>
          <cell r="AT9" t="str">
            <v>Budget 2005</v>
          </cell>
          <cell r="AU9" t="str">
            <v>CY Actual</v>
          </cell>
          <cell r="AV9" t="str">
            <v>Budget 2005</v>
          </cell>
          <cell r="AW9" t="str">
            <v>CY Actual</v>
          </cell>
          <cell r="AX9" t="str">
            <v>Budget 2005</v>
          </cell>
          <cell r="AY9" t="str">
            <v>Budget 2005</v>
          </cell>
          <cell r="AZ9" t="str">
            <v>CY Actual</v>
          </cell>
          <cell r="BA9" t="str">
            <v>Budget 2005</v>
          </cell>
          <cell r="BB9" t="str">
            <v>CY Actual</v>
          </cell>
          <cell r="BC9" t="str">
            <v>Budget 2005</v>
          </cell>
          <cell r="BD9" t="str">
            <v>Budget 2005</v>
          </cell>
          <cell r="BE9" t="str">
            <v>CY Actual</v>
          </cell>
          <cell r="BF9" t="str">
            <v>Budget 2005</v>
          </cell>
          <cell r="BG9" t="str">
            <v>CY Actual</v>
          </cell>
          <cell r="BH9" t="str">
            <v>Budget 2005</v>
          </cell>
          <cell r="BI9" t="str">
            <v>Budget 2005</v>
          </cell>
          <cell r="BJ9" t="str">
            <v>CY Actual</v>
          </cell>
          <cell r="BK9" t="str">
            <v>Budget 2005</v>
          </cell>
          <cell r="BL9" t="str">
            <v>CY Actual</v>
          </cell>
          <cell r="BM9" t="str">
            <v>CY Actual</v>
          </cell>
          <cell r="BN9" t="str">
            <v>Budget 2005</v>
          </cell>
          <cell r="BO9" t="str">
            <v>Budget 2005</v>
          </cell>
          <cell r="BP9" t="str">
            <v>CY Actual</v>
          </cell>
          <cell r="BQ9" t="str">
            <v>Budget 2005</v>
          </cell>
          <cell r="BR9" t="str">
            <v>CY Actual</v>
          </cell>
          <cell r="BS9" t="str">
            <v>CY Actual</v>
          </cell>
          <cell r="BT9" t="str">
            <v>Budget 2005</v>
          </cell>
          <cell r="BU9" t="str">
            <v>Budget 2005</v>
          </cell>
          <cell r="CA9" t="str">
            <v>CY Actual</v>
          </cell>
          <cell r="CB9" t="str">
            <v>Budget 2005</v>
          </cell>
          <cell r="CC9" t="str">
            <v>CY Actual</v>
          </cell>
          <cell r="CD9" t="str">
            <v>Budget 2005</v>
          </cell>
          <cell r="CE9" t="str">
            <v>Budget 2005</v>
          </cell>
          <cell r="CF9" t="str">
            <v>CY Actual</v>
          </cell>
          <cell r="CG9" t="str">
            <v>Budget 2005</v>
          </cell>
          <cell r="CH9" t="str">
            <v>CY Actual</v>
          </cell>
          <cell r="CI9" t="str">
            <v>Budget 2005</v>
          </cell>
          <cell r="CJ9" t="str">
            <v>Budget 2005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3518984.71</v>
          </cell>
          <cell r="C11">
            <v>3432965</v>
          </cell>
          <cell r="D11">
            <v>60305285.310000002</v>
          </cell>
          <cell r="E11">
            <v>60452758.289999992</v>
          </cell>
          <cell r="F11">
            <v>70592511.289999992</v>
          </cell>
          <cell r="G11">
            <v>2994750.13</v>
          </cell>
          <cell r="H11">
            <v>2793874</v>
          </cell>
          <cell r="I11">
            <v>43385128.080000035</v>
          </cell>
          <cell r="J11">
            <v>43758683</v>
          </cell>
          <cell r="K11">
            <v>52072857</v>
          </cell>
          <cell r="L11">
            <v>6311576.2399999974</v>
          </cell>
          <cell r="M11">
            <v>6687672</v>
          </cell>
          <cell r="N11">
            <v>78793435.339999989</v>
          </cell>
          <cell r="O11">
            <v>87890176</v>
          </cell>
          <cell r="P11">
            <v>107336078</v>
          </cell>
          <cell r="Q11">
            <v>5421375.7199999988</v>
          </cell>
          <cell r="R11">
            <v>5285543.12</v>
          </cell>
          <cell r="S11">
            <v>94146192.729999989</v>
          </cell>
          <cell r="T11">
            <v>100785937.78</v>
          </cell>
          <cell r="U11">
            <v>116432338.47999999</v>
          </cell>
          <cell r="V11">
            <v>4211369.9400000004</v>
          </cell>
          <cell r="W11">
            <v>4153859</v>
          </cell>
          <cell r="X11">
            <v>79516888.110000014</v>
          </cell>
          <cell r="Y11">
            <v>83361081</v>
          </cell>
          <cell r="Z11">
            <v>95626882</v>
          </cell>
          <cell r="AA11">
            <v>4863987.4800000004</v>
          </cell>
          <cell r="AB11">
            <v>5526479</v>
          </cell>
          <cell r="AC11">
            <v>74923219.420000017</v>
          </cell>
          <cell r="AD11">
            <v>74990897</v>
          </cell>
          <cell r="AE11">
            <v>93855827</v>
          </cell>
          <cell r="AF11">
            <v>26412333.300000023</v>
          </cell>
          <cell r="AG11">
            <v>25555878</v>
          </cell>
          <cell r="AH11">
            <v>324541997.41000009</v>
          </cell>
          <cell r="AI11">
            <v>351318772.60000002</v>
          </cell>
          <cell r="AJ11">
            <v>427832847.60000002</v>
          </cell>
          <cell r="AK11">
            <v>0</v>
          </cell>
          <cell r="AL11" t="str">
            <v>0</v>
          </cell>
          <cell r="AM11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53734377.520000026</v>
          </cell>
          <cell r="AV11">
            <v>53436270.120000005</v>
          </cell>
          <cell r="AW11">
            <v>755612146.40000021</v>
          </cell>
          <cell r="AX11">
            <v>802558305.66999996</v>
          </cell>
          <cell r="AY11">
            <v>963749341.37</v>
          </cell>
          <cell r="AZ11">
            <v>7401755.0800000131</v>
          </cell>
          <cell r="BA11">
            <v>2886497</v>
          </cell>
          <cell r="BB11">
            <v>48966378.399999917</v>
          </cell>
          <cell r="BC11">
            <v>35344629</v>
          </cell>
          <cell r="BD11">
            <v>44029173</v>
          </cell>
          <cell r="BE11">
            <v>12524297.620000007</v>
          </cell>
          <cell r="BF11">
            <v>11511532</v>
          </cell>
          <cell r="BG11">
            <v>125959867.33</v>
          </cell>
          <cell r="BH11">
            <v>121273831</v>
          </cell>
          <cell r="BI11">
            <v>156324664</v>
          </cell>
          <cell r="BJ11">
            <v>19926052.700000018</v>
          </cell>
          <cell r="BK11">
            <v>14398029</v>
          </cell>
          <cell r="BL11">
            <v>174926245.7299999</v>
          </cell>
          <cell r="BM11">
            <v>174926245.7299999</v>
          </cell>
          <cell r="BN11">
            <v>156618460</v>
          </cell>
          <cell r="BO11">
            <v>200353837</v>
          </cell>
          <cell r="BP11">
            <v>-393991.80000000075</v>
          </cell>
          <cell r="BQ11">
            <v>33334</v>
          </cell>
          <cell r="BR11">
            <v>-3154747.8400000073</v>
          </cell>
          <cell r="BS11">
            <v>-3154747.8400000073</v>
          </cell>
          <cell r="BT11">
            <v>-99994</v>
          </cell>
          <cell r="BU11">
            <v>0</v>
          </cell>
          <cell r="CA11">
            <v>73266438.420000046</v>
          </cell>
          <cell r="CB11">
            <v>67867633.120000005</v>
          </cell>
          <cell r="CC11">
            <v>927383644.29000008</v>
          </cell>
          <cell r="CD11">
            <v>959076771.66999996</v>
          </cell>
          <cell r="CE11">
            <v>1164103178.3699999</v>
          </cell>
          <cell r="CF11">
            <v>1.0000000002328306</v>
          </cell>
          <cell r="CG11">
            <v>-97162</v>
          </cell>
          <cell r="CH11">
            <v>-349.99999999973807</v>
          </cell>
          <cell r="CI11">
            <v>-874458</v>
          </cell>
          <cell r="CJ11">
            <v>-1165944</v>
          </cell>
        </row>
        <row r="13">
          <cell r="A13" t="str">
            <v>Labor</v>
          </cell>
          <cell r="B13">
            <v>626319.99</v>
          </cell>
          <cell r="C13">
            <v>634891.68999999994</v>
          </cell>
          <cell r="D13">
            <v>5592684.1499999994</v>
          </cell>
          <cell r="E13">
            <v>5639571.8499999996</v>
          </cell>
          <cell r="F13">
            <v>7542600.0499999998</v>
          </cell>
          <cell r="G13">
            <v>413693.1</v>
          </cell>
          <cell r="H13">
            <v>470678.39</v>
          </cell>
          <cell r="I13">
            <v>4207948.18</v>
          </cell>
          <cell r="J13">
            <v>4353241.09</v>
          </cell>
          <cell r="K13">
            <v>5728657.5199999996</v>
          </cell>
          <cell r="L13">
            <v>756286.27</v>
          </cell>
          <cell r="M13">
            <v>853464.06</v>
          </cell>
          <cell r="N13">
            <v>8621460.5700000003</v>
          </cell>
          <cell r="O13">
            <v>8803422.8400000017</v>
          </cell>
          <cell r="P13">
            <v>11373157.270000001</v>
          </cell>
          <cell r="Q13">
            <v>803648.99</v>
          </cell>
          <cell r="R13">
            <v>907339.81</v>
          </cell>
          <cell r="S13">
            <v>7753080.2000000002</v>
          </cell>
          <cell r="T13">
            <v>8145713.7100000009</v>
          </cell>
          <cell r="U13">
            <v>10856127.710000001</v>
          </cell>
          <cell r="V13">
            <v>1337620.1200000001</v>
          </cell>
          <cell r="W13">
            <v>1395248.81</v>
          </cell>
          <cell r="X13">
            <v>12525105.52</v>
          </cell>
          <cell r="Y13">
            <v>12587617.420000002</v>
          </cell>
          <cell r="Z13">
            <v>16711750.130000003</v>
          </cell>
          <cell r="AA13">
            <v>559080.38</v>
          </cell>
          <cell r="AB13">
            <v>714338.03</v>
          </cell>
          <cell r="AC13">
            <v>6258546.7400000002</v>
          </cell>
          <cell r="AD13">
            <v>6437817.1400000006</v>
          </cell>
          <cell r="AE13">
            <v>8539256.9200000018</v>
          </cell>
          <cell r="AF13">
            <v>2748226.42</v>
          </cell>
          <cell r="AG13">
            <v>3367814.96</v>
          </cell>
          <cell r="AH13">
            <v>29863018.390000001</v>
          </cell>
          <cell r="AI13">
            <v>29081284.770000003</v>
          </cell>
          <cell r="AJ13">
            <v>38834051.649999999</v>
          </cell>
          <cell r="AK13">
            <v>3018220.52</v>
          </cell>
          <cell r="AL13">
            <v>2397334.87</v>
          </cell>
          <cell r="AM13">
            <v>22652819.339999996</v>
          </cell>
          <cell r="AN13">
            <v>21119238.539999999</v>
          </cell>
          <cell r="AO13">
            <v>28315767.870000001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10263095.789999999</v>
          </cell>
          <cell r="AV13">
            <v>10741110.620000001</v>
          </cell>
          <cell r="AW13">
            <v>97474663.090000004</v>
          </cell>
          <cell r="AX13">
            <v>96167907.360000014</v>
          </cell>
          <cell r="AY13">
            <v>127901369.12</v>
          </cell>
          <cell r="AZ13">
            <v>797870.59</v>
          </cell>
          <cell r="BA13">
            <v>649126.43000000005</v>
          </cell>
          <cell r="BB13">
            <v>6611651.4399999995</v>
          </cell>
          <cell r="BC13">
            <v>5753620.6799999997</v>
          </cell>
          <cell r="BD13">
            <v>7700999.9899999984</v>
          </cell>
          <cell r="BE13">
            <v>1238986.8500000001</v>
          </cell>
          <cell r="BF13">
            <v>1632638.77</v>
          </cell>
          <cell r="BG13">
            <v>12415870.820000002</v>
          </cell>
          <cell r="BH13">
            <v>14162459.33</v>
          </cell>
          <cell r="BI13">
            <v>18948124.719999999</v>
          </cell>
          <cell r="BJ13">
            <v>2036857.44</v>
          </cell>
          <cell r="BK13">
            <v>2281765.2000000002</v>
          </cell>
          <cell r="BL13">
            <v>19027522.260000002</v>
          </cell>
          <cell r="BM13">
            <v>19027522.260000002</v>
          </cell>
          <cell r="BN13">
            <v>19916080.009999998</v>
          </cell>
          <cell r="BO13">
            <v>26649124.709999997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12299953.23</v>
          </cell>
          <cell r="CB13">
            <v>13022875.82</v>
          </cell>
          <cell r="CC13">
            <v>116502185.35000001</v>
          </cell>
          <cell r="CD13">
            <v>116083987.37</v>
          </cell>
          <cell r="CE13">
            <v>154550493.83000001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257889.34</v>
          </cell>
          <cell r="C14">
            <v>201260.66</v>
          </cell>
          <cell r="D14">
            <v>1702400.95</v>
          </cell>
          <cell r="E14">
            <v>1787744.27</v>
          </cell>
          <cell r="F14">
            <v>2391004.19</v>
          </cell>
          <cell r="G14">
            <v>264698.59999999998</v>
          </cell>
          <cell r="H14">
            <v>178857.77</v>
          </cell>
          <cell r="I14">
            <v>1669900.19</v>
          </cell>
          <cell r="J14">
            <v>1654231.65</v>
          </cell>
          <cell r="K14">
            <v>2176889.91</v>
          </cell>
          <cell r="L14">
            <v>376135.06</v>
          </cell>
          <cell r="M14">
            <v>289324.32</v>
          </cell>
          <cell r="N14">
            <v>2801439.67</v>
          </cell>
          <cell r="O14">
            <v>2984360.3</v>
          </cell>
          <cell r="P14">
            <v>3855500.24</v>
          </cell>
          <cell r="Q14">
            <v>489834.55</v>
          </cell>
          <cell r="R14">
            <v>358399.19</v>
          </cell>
          <cell r="S14">
            <v>3011854.37</v>
          </cell>
          <cell r="T14">
            <v>3217556.72</v>
          </cell>
          <cell r="U14">
            <v>4288170.2</v>
          </cell>
          <cell r="V14">
            <v>547487.66</v>
          </cell>
          <cell r="W14">
            <v>486941.82</v>
          </cell>
          <cell r="X14">
            <v>4309854.21</v>
          </cell>
          <cell r="Y14">
            <v>4393078.4000000004</v>
          </cell>
          <cell r="Z14">
            <v>5832400.6500000004</v>
          </cell>
          <cell r="AA14">
            <v>335792.4</v>
          </cell>
          <cell r="AB14">
            <v>315737.40999999997</v>
          </cell>
          <cell r="AC14">
            <v>2683742.63</v>
          </cell>
          <cell r="AD14">
            <v>2845515.26</v>
          </cell>
          <cell r="AE14">
            <v>3774351.64</v>
          </cell>
          <cell r="AF14">
            <v>965659.03</v>
          </cell>
          <cell r="AG14">
            <v>963034.88</v>
          </cell>
          <cell r="AH14">
            <v>8375584.540000001</v>
          </cell>
          <cell r="AI14">
            <v>8670182.7199999988</v>
          </cell>
          <cell r="AJ14">
            <v>11559287.360000001</v>
          </cell>
          <cell r="AK14">
            <v>474964.64</v>
          </cell>
          <cell r="AL14">
            <v>633957.92000000004</v>
          </cell>
          <cell r="AM14">
            <v>5949559.5599999987</v>
          </cell>
          <cell r="AN14">
            <v>5584851.9000000013</v>
          </cell>
          <cell r="AO14">
            <v>7487920.2700000005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3712461.28</v>
          </cell>
          <cell r="AV14">
            <v>3427513.97</v>
          </cell>
          <cell r="AW14">
            <v>30504336.120000001</v>
          </cell>
          <cell r="AX14">
            <v>31137521.220000003</v>
          </cell>
          <cell r="AY14">
            <v>41365524.460000001</v>
          </cell>
          <cell r="AZ14">
            <v>-67150.69</v>
          </cell>
          <cell r="BA14" t="str">
            <v>0</v>
          </cell>
          <cell r="BB14">
            <v>41013.730000000003</v>
          </cell>
          <cell r="BC14" t="str">
            <v>0</v>
          </cell>
          <cell r="BD14" t="str">
            <v>0</v>
          </cell>
          <cell r="BE14">
            <v>124841.24</v>
          </cell>
          <cell r="BF14">
            <v>391753.49</v>
          </cell>
          <cell r="BG14">
            <v>2634595.7200000002</v>
          </cell>
          <cell r="BH14">
            <v>3527864.66</v>
          </cell>
          <cell r="BI14">
            <v>4703125.88</v>
          </cell>
          <cell r="BJ14">
            <v>57690.55</v>
          </cell>
          <cell r="BK14">
            <v>391753.49</v>
          </cell>
          <cell r="BL14">
            <v>2675609.4500000002</v>
          </cell>
          <cell r="BM14">
            <v>2675609.4500000002</v>
          </cell>
          <cell r="BN14">
            <v>3527864.66</v>
          </cell>
          <cell r="BO14">
            <v>4703125.88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3770151.83</v>
          </cell>
          <cell r="CB14">
            <v>3819267.46</v>
          </cell>
          <cell r="CC14">
            <v>33179945.57</v>
          </cell>
          <cell r="CD14">
            <v>34665385.880000003</v>
          </cell>
          <cell r="CE14">
            <v>46068650.340000004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48652.46</v>
          </cell>
          <cell r="C15">
            <v>46169.99</v>
          </cell>
          <cell r="D15">
            <v>545510.81999999995</v>
          </cell>
          <cell r="E15">
            <v>422329.91</v>
          </cell>
          <cell r="F15">
            <v>560224.43999999994</v>
          </cell>
          <cell r="G15">
            <v>34498.839999999997</v>
          </cell>
          <cell r="H15">
            <v>28969</v>
          </cell>
          <cell r="I15">
            <v>317789.32</v>
          </cell>
          <cell r="J15">
            <v>272639</v>
          </cell>
          <cell r="K15">
            <v>358952.4</v>
          </cell>
          <cell r="L15">
            <v>71178.820000000007</v>
          </cell>
          <cell r="M15">
            <v>63520.84</v>
          </cell>
          <cell r="N15">
            <v>590433.66</v>
          </cell>
          <cell r="O15">
            <v>679868.56</v>
          </cell>
          <cell r="P15">
            <v>870326.4</v>
          </cell>
          <cell r="Q15">
            <v>49707.41</v>
          </cell>
          <cell r="R15">
            <v>51170.44</v>
          </cell>
          <cell r="S15">
            <v>496640.44</v>
          </cell>
          <cell r="T15">
            <v>441571.92</v>
          </cell>
          <cell r="U15">
            <v>588861.76</v>
          </cell>
          <cell r="V15">
            <v>104311.62</v>
          </cell>
          <cell r="W15">
            <v>130847.75</v>
          </cell>
          <cell r="X15">
            <v>978283.07</v>
          </cell>
          <cell r="Y15">
            <v>1156159.5</v>
          </cell>
          <cell r="Z15">
            <v>1539019.75</v>
          </cell>
          <cell r="AA15">
            <v>122864.17</v>
          </cell>
          <cell r="AB15">
            <v>78540.399999999994</v>
          </cell>
          <cell r="AC15">
            <v>818408.17</v>
          </cell>
          <cell r="AD15">
            <v>753761.6</v>
          </cell>
          <cell r="AE15">
            <v>991672.2</v>
          </cell>
          <cell r="AF15">
            <v>-18929.04</v>
          </cell>
          <cell r="AG15">
            <v>323006.83</v>
          </cell>
          <cell r="AH15">
            <v>3046141.93</v>
          </cell>
          <cell r="AI15">
            <v>3216386.47</v>
          </cell>
          <cell r="AJ15">
            <v>4218381</v>
          </cell>
          <cell r="AK15">
            <v>52350.37</v>
          </cell>
          <cell r="AL15">
            <v>40631.839999999997</v>
          </cell>
          <cell r="AM15">
            <v>505858.02</v>
          </cell>
          <cell r="AN15">
            <v>326721.56</v>
          </cell>
          <cell r="AO15">
            <v>430295.08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464634.65</v>
          </cell>
          <cell r="AV15">
            <v>762857.09</v>
          </cell>
          <cell r="AW15">
            <v>7299065.4299999997</v>
          </cell>
          <cell r="AX15">
            <v>7269438.5200000005</v>
          </cell>
          <cell r="AY15">
            <v>9557733.0299999993</v>
          </cell>
          <cell r="AZ15">
            <v>18621.29</v>
          </cell>
          <cell r="BA15">
            <v>12500</v>
          </cell>
          <cell r="BB15">
            <v>132524.39000000001</v>
          </cell>
          <cell r="BC15">
            <v>112500</v>
          </cell>
          <cell r="BD15">
            <v>150000</v>
          </cell>
          <cell r="BE15">
            <v>265876.49</v>
          </cell>
          <cell r="BF15">
            <v>291930.33</v>
          </cell>
          <cell r="BG15">
            <v>2347035.59</v>
          </cell>
          <cell r="BH15">
            <v>2757395.01</v>
          </cell>
          <cell r="BI15">
            <v>3674018</v>
          </cell>
          <cell r="BJ15">
            <v>284497.78000000003</v>
          </cell>
          <cell r="BK15">
            <v>304430.33</v>
          </cell>
          <cell r="BL15">
            <v>2479559.98</v>
          </cell>
          <cell r="BM15">
            <v>2479559.98</v>
          </cell>
          <cell r="BN15">
            <v>2869895.01</v>
          </cell>
          <cell r="BO15">
            <v>3824018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749132.43</v>
          </cell>
          <cell r="CB15">
            <v>1067287.42</v>
          </cell>
          <cell r="CC15">
            <v>9778625.4100000001</v>
          </cell>
          <cell r="CD15">
            <v>10139333.530000001</v>
          </cell>
          <cell r="CE15">
            <v>13381751.029999999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98906.99</v>
          </cell>
          <cell r="C16">
            <v>97638</v>
          </cell>
          <cell r="D16">
            <v>814143.91</v>
          </cell>
          <cell r="E16">
            <v>877847.2</v>
          </cell>
          <cell r="F16">
            <v>1170453.2</v>
          </cell>
          <cell r="G16">
            <v>51314.32</v>
          </cell>
          <cell r="H16">
            <v>73968</v>
          </cell>
          <cell r="I16">
            <v>621286.5</v>
          </cell>
          <cell r="J16">
            <v>663204</v>
          </cell>
          <cell r="K16">
            <v>877358</v>
          </cell>
          <cell r="L16">
            <v>123942.99</v>
          </cell>
          <cell r="M16">
            <v>140692</v>
          </cell>
          <cell r="N16">
            <v>1284529.45</v>
          </cell>
          <cell r="O16">
            <v>1372765</v>
          </cell>
          <cell r="P16">
            <v>1795670</v>
          </cell>
          <cell r="Q16">
            <v>125435.42</v>
          </cell>
          <cell r="R16">
            <v>132136</v>
          </cell>
          <cell r="S16">
            <v>1203322.21</v>
          </cell>
          <cell r="T16">
            <v>1200360</v>
          </cell>
          <cell r="U16">
            <v>1594298</v>
          </cell>
          <cell r="V16">
            <v>161902.71</v>
          </cell>
          <cell r="W16">
            <v>171135</v>
          </cell>
          <cell r="X16">
            <v>1512213.77</v>
          </cell>
          <cell r="Y16">
            <v>1550968</v>
          </cell>
          <cell r="Z16">
            <v>2061684</v>
          </cell>
          <cell r="AA16">
            <v>112699.68</v>
          </cell>
          <cell r="AB16">
            <v>130339</v>
          </cell>
          <cell r="AC16">
            <v>1261475.77</v>
          </cell>
          <cell r="AD16">
            <v>1248743.74</v>
          </cell>
          <cell r="AE16">
            <v>1640766.74</v>
          </cell>
          <cell r="AF16">
            <v>236564.55</v>
          </cell>
          <cell r="AG16">
            <v>407113.74</v>
          </cell>
          <cell r="AH16">
            <v>4063459.62</v>
          </cell>
          <cell r="AI16">
            <v>3664028.74</v>
          </cell>
          <cell r="AJ16">
            <v>4885446</v>
          </cell>
          <cell r="AK16">
            <v>748.09</v>
          </cell>
          <cell r="AL16">
            <v>2155</v>
          </cell>
          <cell r="AM16">
            <v>-9682.84</v>
          </cell>
          <cell r="AN16">
            <v>24097</v>
          </cell>
          <cell r="AO16">
            <v>27960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911514.75</v>
          </cell>
          <cell r="AV16">
            <v>1155176.74</v>
          </cell>
          <cell r="AW16">
            <v>10750748.390000001</v>
          </cell>
          <cell r="AX16">
            <v>10602013.68</v>
          </cell>
          <cell r="AY16">
            <v>14053635.940000001</v>
          </cell>
          <cell r="AZ16">
            <v>218.72</v>
          </cell>
          <cell r="BA16">
            <v>1500</v>
          </cell>
          <cell r="BB16">
            <v>12610.99</v>
          </cell>
          <cell r="BC16">
            <v>13500</v>
          </cell>
          <cell r="BD16">
            <v>18000</v>
          </cell>
          <cell r="BE16">
            <v>187411.42</v>
          </cell>
          <cell r="BF16">
            <v>153322.07999999999</v>
          </cell>
          <cell r="BG16">
            <v>1225563.76</v>
          </cell>
          <cell r="BH16">
            <v>1380344.76</v>
          </cell>
          <cell r="BI16">
            <v>1840457</v>
          </cell>
          <cell r="BJ16">
            <v>187630.14</v>
          </cell>
          <cell r="BK16">
            <v>154822.07999999999</v>
          </cell>
          <cell r="BL16">
            <v>1238174.75</v>
          </cell>
          <cell r="BM16">
            <v>1238174.75</v>
          </cell>
          <cell r="BN16">
            <v>1393844.76</v>
          </cell>
          <cell r="BO16">
            <v>1858457</v>
          </cell>
          <cell r="BP16">
            <v>-9057.08</v>
          </cell>
          <cell r="BQ16" t="str">
            <v>0</v>
          </cell>
          <cell r="BR16">
            <v>-84695.3</v>
          </cell>
          <cell r="BS16">
            <v>-84695.3</v>
          </cell>
          <cell r="BT16" t="str">
            <v>0</v>
          </cell>
          <cell r="BU16" t="str">
            <v>0</v>
          </cell>
          <cell r="CA16">
            <v>1090087.81</v>
          </cell>
          <cell r="CB16">
            <v>1309998.82</v>
          </cell>
          <cell r="CC16">
            <v>11904227.84</v>
          </cell>
          <cell r="CD16">
            <v>11995858.439999999</v>
          </cell>
          <cell r="CE16">
            <v>15912092.940000001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6812.78</v>
          </cell>
          <cell r="C17">
            <v>6963</v>
          </cell>
          <cell r="D17">
            <v>52474.78</v>
          </cell>
          <cell r="E17">
            <v>62667</v>
          </cell>
          <cell r="F17">
            <v>83552</v>
          </cell>
          <cell r="G17">
            <v>1586.54</v>
          </cell>
          <cell r="H17">
            <v>2554</v>
          </cell>
          <cell r="I17">
            <v>27227.29</v>
          </cell>
          <cell r="J17">
            <v>21166</v>
          </cell>
          <cell r="K17">
            <v>27919</v>
          </cell>
          <cell r="L17">
            <v>3390.77</v>
          </cell>
          <cell r="M17">
            <v>3144</v>
          </cell>
          <cell r="N17">
            <v>32447.56</v>
          </cell>
          <cell r="O17">
            <v>29503</v>
          </cell>
          <cell r="P17">
            <v>39080</v>
          </cell>
          <cell r="Q17">
            <v>3552.63</v>
          </cell>
          <cell r="R17">
            <v>7296</v>
          </cell>
          <cell r="S17">
            <v>52264.09</v>
          </cell>
          <cell r="T17">
            <v>67348</v>
          </cell>
          <cell r="U17">
            <v>88924</v>
          </cell>
          <cell r="V17">
            <v>4018.95</v>
          </cell>
          <cell r="W17">
            <v>5022</v>
          </cell>
          <cell r="X17">
            <v>55862.99</v>
          </cell>
          <cell r="Y17">
            <v>42054</v>
          </cell>
          <cell r="Z17">
            <v>55831</v>
          </cell>
          <cell r="AA17">
            <v>6531.48</v>
          </cell>
          <cell r="AB17">
            <v>3834</v>
          </cell>
          <cell r="AC17">
            <v>37876.269999999997</v>
          </cell>
          <cell r="AD17">
            <v>35251</v>
          </cell>
          <cell r="AE17">
            <v>46959</v>
          </cell>
          <cell r="AF17">
            <v>11646.83</v>
          </cell>
          <cell r="AG17">
            <v>1011</v>
          </cell>
          <cell r="AH17">
            <v>61012.13</v>
          </cell>
          <cell r="AI17">
            <v>8936</v>
          </cell>
          <cell r="AJ17">
            <v>11954</v>
          </cell>
          <cell r="AK17">
            <v>20529.259999999998</v>
          </cell>
          <cell r="AL17">
            <v>24638</v>
          </cell>
          <cell r="AM17">
            <v>260176.79</v>
          </cell>
          <cell r="AN17">
            <v>223370</v>
          </cell>
          <cell r="AO17">
            <v>302074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58069.24</v>
          </cell>
          <cell r="AV17">
            <v>54462</v>
          </cell>
          <cell r="AW17">
            <v>579341.9</v>
          </cell>
          <cell r="AX17">
            <v>490295</v>
          </cell>
          <cell r="AY17">
            <v>656293</v>
          </cell>
          <cell r="AZ17">
            <v>2782.95</v>
          </cell>
          <cell r="BA17">
            <v>2950</v>
          </cell>
          <cell r="BB17">
            <v>26521.21</v>
          </cell>
          <cell r="BC17">
            <v>26550</v>
          </cell>
          <cell r="BD17">
            <v>35400</v>
          </cell>
          <cell r="BE17">
            <v>9825</v>
          </cell>
          <cell r="BF17">
            <v>904</v>
          </cell>
          <cell r="BG17">
            <v>33246.44</v>
          </cell>
          <cell r="BH17">
            <v>8135</v>
          </cell>
          <cell r="BI17">
            <v>10858</v>
          </cell>
          <cell r="BJ17">
            <v>12607.95</v>
          </cell>
          <cell r="BK17">
            <v>3854</v>
          </cell>
          <cell r="BL17">
            <v>59767.65</v>
          </cell>
          <cell r="BM17">
            <v>59767.65</v>
          </cell>
          <cell r="BN17">
            <v>34685</v>
          </cell>
          <cell r="BO17">
            <v>46258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70677.19</v>
          </cell>
          <cell r="CB17">
            <v>58316</v>
          </cell>
          <cell r="CC17">
            <v>639109.55000000005</v>
          </cell>
          <cell r="CD17">
            <v>524980</v>
          </cell>
          <cell r="CE17">
            <v>702551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11370.04</v>
          </cell>
          <cell r="C18">
            <v>40438</v>
          </cell>
          <cell r="D18">
            <v>476682.52</v>
          </cell>
          <cell r="E18">
            <v>566791</v>
          </cell>
          <cell r="F18">
            <v>647797</v>
          </cell>
          <cell r="G18">
            <v>7398.67</v>
          </cell>
          <cell r="H18">
            <v>28405</v>
          </cell>
          <cell r="I18">
            <v>358019.18</v>
          </cell>
          <cell r="J18">
            <v>397408</v>
          </cell>
          <cell r="K18">
            <v>452521</v>
          </cell>
          <cell r="L18">
            <v>12614.6</v>
          </cell>
          <cell r="M18">
            <v>57586</v>
          </cell>
          <cell r="N18">
            <v>741025.89</v>
          </cell>
          <cell r="O18">
            <v>908234</v>
          </cell>
          <cell r="P18">
            <v>1042977</v>
          </cell>
          <cell r="Q18">
            <v>19415.88</v>
          </cell>
          <cell r="R18">
            <v>63327</v>
          </cell>
          <cell r="S18">
            <v>1851955.19</v>
          </cell>
          <cell r="T18">
            <v>1918443</v>
          </cell>
          <cell r="U18">
            <v>2052691</v>
          </cell>
          <cell r="V18">
            <v>17204.04</v>
          </cell>
          <cell r="W18">
            <v>59250</v>
          </cell>
          <cell r="X18">
            <v>652844.34</v>
          </cell>
          <cell r="Y18">
            <v>784154</v>
          </cell>
          <cell r="Z18">
            <v>903831</v>
          </cell>
          <cell r="AA18">
            <v>9873.83</v>
          </cell>
          <cell r="AB18">
            <v>47491</v>
          </cell>
          <cell r="AC18">
            <v>581006.06000000006</v>
          </cell>
          <cell r="AD18">
            <v>660608</v>
          </cell>
          <cell r="AE18">
            <v>755282</v>
          </cell>
          <cell r="AF18">
            <v>61039.78</v>
          </cell>
          <cell r="AG18">
            <v>97254.42</v>
          </cell>
          <cell r="AH18">
            <v>1077207.8700000001</v>
          </cell>
          <cell r="AI18">
            <v>875789.78</v>
          </cell>
          <cell r="AJ18">
            <v>1167553.04</v>
          </cell>
          <cell r="AK18">
            <v>256014.62</v>
          </cell>
          <cell r="AL18">
            <v>629890</v>
          </cell>
          <cell r="AM18">
            <v>2378022.7999999998</v>
          </cell>
          <cell r="AN18">
            <v>5697308</v>
          </cell>
          <cell r="AO18">
            <v>7589688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394931.46</v>
          </cell>
          <cell r="AV18">
            <v>1023641.42</v>
          </cell>
          <cell r="AW18">
            <v>8116763.8500000006</v>
          </cell>
          <cell r="AX18">
            <v>11808735.780000001</v>
          </cell>
          <cell r="AY18">
            <v>14612340.039999999</v>
          </cell>
          <cell r="AZ18">
            <v>693.65</v>
          </cell>
          <cell r="BA18">
            <v>1750</v>
          </cell>
          <cell r="BB18">
            <v>11380.88</v>
          </cell>
          <cell r="BC18">
            <v>15750</v>
          </cell>
          <cell r="BD18">
            <v>21000</v>
          </cell>
          <cell r="BE18">
            <v>21912.91</v>
          </cell>
          <cell r="BF18">
            <v>63963.42</v>
          </cell>
          <cell r="BG18">
            <v>205356.29</v>
          </cell>
          <cell r="BH18">
            <v>576470.78</v>
          </cell>
          <cell r="BI18">
            <v>768361.04</v>
          </cell>
          <cell r="BJ18">
            <v>22606.560000000001</v>
          </cell>
          <cell r="BK18">
            <v>65713.42</v>
          </cell>
          <cell r="BL18">
            <v>216737.17</v>
          </cell>
          <cell r="BM18">
            <v>216737.17</v>
          </cell>
          <cell r="BN18">
            <v>592220.78</v>
          </cell>
          <cell r="BO18">
            <v>789361.04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417538.02</v>
          </cell>
          <cell r="CB18">
            <v>1089354.8400000001</v>
          </cell>
          <cell r="CC18">
            <v>8333501.0200000005</v>
          </cell>
          <cell r="CD18">
            <v>12400956.560000001</v>
          </cell>
          <cell r="CE18">
            <v>15401701.079999998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15075.55</v>
          </cell>
          <cell r="C19">
            <v>35192</v>
          </cell>
          <cell r="D19">
            <v>204216.06</v>
          </cell>
          <cell r="E19">
            <v>243148</v>
          </cell>
          <cell r="F19">
            <v>322728</v>
          </cell>
          <cell r="G19">
            <v>22126.57</v>
          </cell>
          <cell r="H19">
            <v>16395</v>
          </cell>
          <cell r="I19">
            <v>168256.07</v>
          </cell>
          <cell r="J19">
            <v>167705</v>
          </cell>
          <cell r="K19">
            <v>216890</v>
          </cell>
          <cell r="L19">
            <v>19878.740000000002</v>
          </cell>
          <cell r="M19">
            <v>28120</v>
          </cell>
          <cell r="N19">
            <v>270130.94</v>
          </cell>
          <cell r="O19">
            <v>406680</v>
          </cell>
          <cell r="P19">
            <v>494040</v>
          </cell>
          <cell r="Q19">
            <v>16798.71</v>
          </cell>
          <cell r="R19">
            <v>21995</v>
          </cell>
          <cell r="S19">
            <v>235469.94</v>
          </cell>
          <cell r="T19">
            <v>294769</v>
          </cell>
          <cell r="U19">
            <v>357734</v>
          </cell>
          <cell r="V19">
            <v>33323.96</v>
          </cell>
          <cell r="W19">
            <v>60132</v>
          </cell>
          <cell r="X19">
            <v>245793.29</v>
          </cell>
          <cell r="Y19">
            <v>690951</v>
          </cell>
          <cell r="Z19">
            <v>866770</v>
          </cell>
          <cell r="AA19">
            <v>39819.46</v>
          </cell>
          <cell r="AB19">
            <v>50232</v>
          </cell>
          <cell r="AC19">
            <v>461201.51</v>
          </cell>
          <cell r="AD19">
            <v>364858</v>
          </cell>
          <cell r="AE19">
            <v>492135</v>
          </cell>
          <cell r="AF19">
            <v>64217.94</v>
          </cell>
          <cell r="AG19">
            <v>31884</v>
          </cell>
          <cell r="AH19">
            <v>515959.3</v>
          </cell>
          <cell r="AI19">
            <v>853656</v>
          </cell>
          <cell r="AJ19">
            <v>881500</v>
          </cell>
          <cell r="AK19">
            <v>580</v>
          </cell>
          <cell r="AL19">
            <v>1822</v>
          </cell>
          <cell r="AM19">
            <v>7972.57</v>
          </cell>
          <cell r="AN19">
            <v>16398</v>
          </cell>
          <cell r="AO19">
            <v>21860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211820.93</v>
          </cell>
          <cell r="AV19">
            <v>245772</v>
          </cell>
          <cell r="AW19">
            <v>2108999.6800000002</v>
          </cell>
          <cell r="AX19">
            <v>3038165</v>
          </cell>
          <cell r="AY19">
            <v>3653657</v>
          </cell>
          <cell r="AZ19">
            <v>1515.79</v>
          </cell>
          <cell r="BA19">
            <v>10000</v>
          </cell>
          <cell r="BB19">
            <v>77600.27</v>
          </cell>
          <cell r="BC19">
            <v>90000</v>
          </cell>
          <cell r="BD19">
            <v>120000</v>
          </cell>
          <cell r="BE19">
            <v>3626.24</v>
          </cell>
          <cell r="BF19">
            <v>200</v>
          </cell>
          <cell r="BG19">
            <v>34782.31</v>
          </cell>
          <cell r="BH19">
            <v>1800</v>
          </cell>
          <cell r="BI19">
            <v>2400</v>
          </cell>
          <cell r="BJ19">
            <v>5142.03</v>
          </cell>
          <cell r="BK19">
            <v>10200</v>
          </cell>
          <cell r="BL19">
            <v>112382.58</v>
          </cell>
          <cell r="BM19">
            <v>112382.58</v>
          </cell>
          <cell r="BN19">
            <v>91800</v>
          </cell>
          <cell r="BO19">
            <v>122400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216962.96</v>
          </cell>
          <cell r="CB19">
            <v>255972</v>
          </cell>
          <cell r="CC19">
            <v>2221382.2599999998</v>
          </cell>
          <cell r="CD19">
            <v>3129965</v>
          </cell>
          <cell r="CE19">
            <v>3776057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30292.25</v>
          </cell>
          <cell r="C20">
            <v>34244</v>
          </cell>
          <cell r="D20">
            <v>513092.7</v>
          </cell>
          <cell r="E20">
            <v>527348</v>
          </cell>
          <cell r="F20">
            <v>637105</v>
          </cell>
          <cell r="G20">
            <v>23688.23</v>
          </cell>
          <cell r="H20">
            <v>27912</v>
          </cell>
          <cell r="I20">
            <v>384360.08</v>
          </cell>
          <cell r="J20">
            <v>447758</v>
          </cell>
          <cell r="K20">
            <v>540283</v>
          </cell>
          <cell r="L20">
            <v>45155.06</v>
          </cell>
          <cell r="M20">
            <v>52203</v>
          </cell>
          <cell r="N20">
            <v>823097.11</v>
          </cell>
          <cell r="O20">
            <v>847265</v>
          </cell>
          <cell r="P20">
            <v>1032830</v>
          </cell>
          <cell r="Q20">
            <v>43568.95</v>
          </cell>
          <cell r="R20">
            <v>50750</v>
          </cell>
          <cell r="S20">
            <v>720034.29</v>
          </cell>
          <cell r="T20">
            <v>839284</v>
          </cell>
          <cell r="U20">
            <v>996458</v>
          </cell>
          <cell r="V20">
            <v>43518.75</v>
          </cell>
          <cell r="W20">
            <v>114681.01</v>
          </cell>
          <cell r="X20">
            <v>704433.36</v>
          </cell>
          <cell r="Y20">
            <v>694448.91</v>
          </cell>
          <cell r="Z20">
            <v>850075.91</v>
          </cell>
          <cell r="AA20">
            <v>38251.629999999997</v>
          </cell>
          <cell r="AB20">
            <v>32405</v>
          </cell>
          <cell r="AC20">
            <v>578526</v>
          </cell>
          <cell r="AD20">
            <v>554517</v>
          </cell>
          <cell r="AE20">
            <v>664612</v>
          </cell>
          <cell r="AF20">
            <v>41396.25</v>
          </cell>
          <cell r="AG20">
            <v>83136.070000000007</v>
          </cell>
          <cell r="AH20">
            <v>1269877.49</v>
          </cell>
          <cell r="AI20">
            <v>1644936.75</v>
          </cell>
          <cell r="AJ20">
            <v>1902247</v>
          </cell>
          <cell r="AK20">
            <v>1044352.59</v>
          </cell>
          <cell r="AL20">
            <v>1034354</v>
          </cell>
          <cell r="AM20">
            <v>10367313.049999997</v>
          </cell>
          <cell r="AN20">
            <v>12095760</v>
          </cell>
          <cell r="AO20">
            <v>15213776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1310223.71</v>
          </cell>
          <cell r="AV20">
            <v>1429685.08</v>
          </cell>
          <cell r="AW20">
            <v>15360734.079999998</v>
          </cell>
          <cell r="AX20">
            <v>17651317.66</v>
          </cell>
          <cell r="AY20">
            <v>21837386.91</v>
          </cell>
          <cell r="AZ20">
            <v>582828.82999999996</v>
          </cell>
          <cell r="BA20">
            <v>281083</v>
          </cell>
          <cell r="BB20">
            <v>3275324.46</v>
          </cell>
          <cell r="BC20">
            <v>2297247</v>
          </cell>
          <cell r="BD20">
            <v>2908000</v>
          </cell>
          <cell r="BE20">
            <v>52451.89</v>
          </cell>
          <cell r="BF20">
            <v>113618.42</v>
          </cell>
          <cell r="BG20">
            <v>821512.44</v>
          </cell>
          <cell r="BH20">
            <v>1413827.7</v>
          </cell>
          <cell r="BI20">
            <v>1754547</v>
          </cell>
          <cell r="BJ20">
            <v>635280.72</v>
          </cell>
          <cell r="BK20">
            <v>394701.42</v>
          </cell>
          <cell r="BL20">
            <v>4096836.9</v>
          </cell>
          <cell r="BM20">
            <v>4096836.9</v>
          </cell>
          <cell r="BN20">
            <v>3711074.7</v>
          </cell>
          <cell r="BO20">
            <v>4662547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1945504.43</v>
          </cell>
          <cell r="CB20">
            <v>1824386.5</v>
          </cell>
          <cell r="CC20">
            <v>19457570.979999997</v>
          </cell>
          <cell r="CD20">
            <v>21362392.359999999</v>
          </cell>
          <cell r="CE20">
            <v>26499933.91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14599.32</v>
          </cell>
          <cell r="C21">
            <v>14175</v>
          </cell>
          <cell r="D21">
            <v>123233.36</v>
          </cell>
          <cell r="E21">
            <v>127575</v>
          </cell>
          <cell r="F21">
            <v>170100</v>
          </cell>
          <cell r="G21">
            <v>7144.99</v>
          </cell>
          <cell r="H21">
            <v>3421</v>
          </cell>
          <cell r="I21">
            <v>75983.520000000004</v>
          </cell>
          <cell r="J21">
            <v>40589</v>
          </cell>
          <cell r="K21">
            <v>41849</v>
          </cell>
          <cell r="L21">
            <v>18353.060000000001</v>
          </cell>
          <cell r="M21">
            <v>25475</v>
          </cell>
          <cell r="N21">
            <v>243834.74</v>
          </cell>
          <cell r="O21">
            <v>264775</v>
          </cell>
          <cell r="P21">
            <v>321200</v>
          </cell>
          <cell r="Q21">
            <v>15549.42</v>
          </cell>
          <cell r="R21">
            <v>5825</v>
          </cell>
          <cell r="S21">
            <v>133057.26</v>
          </cell>
          <cell r="T21">
            <v>56125</v>
          </cell>
          <cell r="U21">
            <v>73600</v>
          </cell>
          <cell r="V21">
            <v>13720.66</v>
          </cell>
          <cell r="W21">
            <v>11245</v>
          </cell>
          <cell r="X21">
            <v>194618.93</v>
          </cell>
          <cell r="Y21">
            <v>105105</v>
          </cell>
          <cell r="Z21">
            <v>138840</v>
          </cell>
          <cell r="AA21">
            <v>11856.21</v>
          </cell>
          <cell r="AB21">
            <v>22000</v>
          </cell>
          <cell r="AC21">
            <v>147127.38</v>
          </cell>
          <cell r="AD21">
            <v>198000</v>
          </cell>
          <cell r="AE21">
            <v>264000</v>
          </cell>
          <cell r="AF21">
            <v>32325.41</v>
          </cell>
          <cell r="AG21">
            <v>19654</v>
          </cell>
          <cell r="AH21">
            <v>165895.96</v>
          </cell>
          <cell r="AI21">
            <v>176886</v>
          </cell>
          <cell r="AJ21">
            <v>235846</v>
          </cell>
          <cell r="AK21">
            <v>347799.8</v>
          </cell>
          <cell r="AL21">
            <v>317370</v>
          </cell>
          <cell r="AM21">
            <v>3144148.32</v>
          </cell>
          <cell r="AN21">
            <v>3118260</v>
          </cell>
          <cell r="AO21">
            <v>4033549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461348.87</v>
          </cell>
          <cell r="AV21">
            <v>419165</v>
          </cell>
          <cell r="AW21">
            <v>4227899.47</v>
          </cell>
          <cell r="AX21">
            <v>4087315</v>
          </cell>
          <cell r="AY21">
            <v>5278984</v>
          </cell>
          <cell r="AZ21">
            <v>1029.58</v>
          </cell>
          <cell r="BA21">
            <v>875</v>
          </cell>
          <cell r="BB21">
            <v>15490.27</v>
          </cell>
          <cell r="BC21">
            <v>7875</v>
          </cell>
          <cell r="BD21">
            <v>10500</v>
          </cell>
          <cell r="BE21">
            <v>-18299.95</v>
          </cell>
          <cell r="BF21">
            <v>3126</v>
          </cell>
          <cell r="BG21">
            <v>47814.77</v>
          </cell>
          <cell r="BH21">
            <v>27462</v>
          </cell>
          <cell r="BI21">
            <v>36621</v>
          </cell>
          <cell r="BJ21">
            <v>-17270.37</v>
          </cell>
          <cell r="BK21">
            <v>4001</v>
          </cell>
          <cell r="BL21">
            <v>63305.04</v>
          </cell>
          <cell r="BM21">
            <v>63305.04</v>
          </cell>
          <cell r="BN21">
            <v>35337</v>
          </cell>
          <cell r="BO21">
            <v>47121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444078.5</v>
          </cell>
          <cell r="CB21">
            <v>423166</v>
          </cell>
          <cell r="CC21">
            <v>4291204.51</v>
          </cell>
          <cell r="CD21">
            <v>4122652</v>
          </cell>
          <cell r="CE21">
            <v>5326105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104682.85</v>
          </cell>
          <cell r="C22">
            <v>78803</v>
          </cell>
          <cell r="D22">
            <v>912219.36</v>
          </cell>
          <cell r="E22">
            <v>947769</v>
          </cell>
          <cell r="F22">
            <v>1183894</v>
          </cell>
          <cell r="G22">
            <v>41384</v>
          </cell>
          <cell r="H22">
            <v>45134</v>
          </cell>
          <cell r="I22">
            <v>406094.13</v>
          </cell>
          <cell r="J22">
            <v>430206</v>
          </cell>
          <cell r="K22">
            <v>575577</v>
          </cell>
          <cell r="L22">
            <v>61289.77</v>
          </cell>
          <cell r="M22">
            <v>73179</v>
          </cell>
          <cell r="N22">
            <v>651320.27</v>
          </cell>
          <cell r="O22">
            <v>706561</v>
          </cell>
          <cell r="P22">
            <v>923676</v>
          </cell>
          <cell r="Q22">
            <v>131153.65</v>
          </cell>
          <cell r="R22">
            <v>132196</v>
          </cell>
          <cell r="S22">
            <v>1105239.3600000001</v>
          </cell>
          <cell r="T22">
            <v>1202004</v>
          </cell>
          <cell r="U22">
            <v>1594181</v>
          </cell>
          <cell r="V22">
            <v>210161.04</v>
          </cell>
          <cell r="W22">
            <v>124211</v>
          </cell>
          <cell r="X22">
            <v>1150857.8799999999</v>
          </cell>
          <cell r="Y22">
            <v>1143247</v>
          </cell>
          <cell r="Z22">
            <v>1530944</v>
          </cell>
          <cell r="AA22">
            <v>78945.59</v>
          </cell>
          <cell r="AB22">
            <v>89623</v>
          </cell>
          <cell r="AC22">
            <v>754102.73</v>
          </cell>
          <cell r="AD22">
            <v>820747</v>
          </cell>
          <cell r="AE22">
            <v>1119276</v>
          </cell>
          <cell r="AF22">
            <v>125221.86</v>
          </cell>
          <cell r="AG22">
            <v>354390.39</v>
          </cell>
          <cell r="AH22">
            <v>1268794.81</v>
          </cell>
          <cell r="AI22">
            <v>3397394.79</v>
          </cell>
          <cell r="AJ22">
            <v>4460514.96</v>
          </cell>
          <cell r="AK22">
            <v>408796.63</v>
          </cell>
          <cell r="AL22">
            <v>349240</v>
          </cell>
          <cell r="AM22">
            <v>3220912.53</v>
          </cell>
          <cell r="AN22">
            <v>3129211</v>
          </cell>
          <cell r="AO22">
            <v>4178437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1161635.3899999999</v>
          </cell>
          <cell r="AV22">
            <v>1246776.3899999999</v>
          </cell>
          <cell r="AW22">
            <v>9469541.0700000003</v>
          </cell>
          <cell r="AX22">
            <v>11777139.790000001</v>
          </cell>
          <cell r="AY22">
            <v>15566499.960000001</v>
          </cell>
          <cell r="AZ22">
            <v>38416.79</v>
          </cell>
          <cell r="BA22">
            <v>-60774</v>
          </cell>
          <cell r="BB22">
            <v>349100</v>
          </cell>
          <cell r="BC22">
            <v>-531316</v>
          </cell>
          <cell r="BD22">
            <v>-713638</v>
          </cell>
          <cell r="BE22">
            <v>220604.38</v>
          </cell>
          <cell r="BF22">
            <v>193121.07</v>
          </cell>
          <cell r="BG22">
            <v>1469059.78</v>
          </cell>
          <cell r="BH22">
            <v>1898174.67</v>
          </cell>
          <cell r="BI22">
            <v>2477319.96</v>
          </cell>
          <cell r="BJ22">
            <v>259021.17</v>
          </cell>
          <cell r="BK22">
            <v>132347.07</v>
          </cell>
          <cell r="BL22">
            <v>1818159.78</v>
          </cell>
          <cell r="BM22">
            <v>1818159.78</v>
          </cell>
          <cell r="BN22">
            <v>1366858.67</v>
          </cell>
          <cell r="BO22">
            <v>1763681.96</v>
          </cell>
          <cell r="BP22">
            <v>-43228.84</v>
          </cell>
          <cell r="BQ22" t="str">
            <v>0</v>
          </cell>
          <cell r="BR22">
            <v>-337334.28</v>
          </cell>
          <cell r="BS22">
            <v>-337334.28</v>
          </cell>
          <cell r="BT22" t="str">
            <v>0</v>
          </cell>
          <cell r="BU22" t="str">
            <v>0</v>
          </cell>
          <cell r="CA22">
            <v>1377427.72</v>
          </cell>
          <cell r="CB22">
            <v>1379123.46</v>
          </cell>
          <cell r="CC22">
            <v>10950366.57</v>
          </cell>
          <cell r="CD22">
            <v>13143998.460000001</v>
          </cell>
          <cell r="CE22">
            <v>17330181.920000002</v>
          </cell>
          <cell r="CF22" t="str">
            <v>0</v>
          </cell>
          <cell r="CG22" t="str">
            <v>0</v>
          </cell>
          <cell r="CH22" t="str">
            <v>0</v>
          </cell>
          <cell r="CI22" t="str">
            <v>0</v>
          </cell>
          <cell r="CJ22" t="str">
            <v>0</v>
          </cell>
        </row>
        <row r="23">
          <cell r="A23" t="str">
            <v>Directors &amp; Shareholders &amp;PR</v>
          </cell>
          <cell r="B23">
            <v>995.82</v>
          </cell>
          <cell r="C23">
            <v>525</v>
          </cell>
          <cell r="D23">
            <v>10698.09</v>
          </cell>
          <cell r="E23">
            <v>4725</v>
          </cell>
          <cell r="F23">
            <v>6300</v>
          </cell>
          <cell r="G23">
            <v>497.91</v>
          </cell>
          <cell r="H23" t="str">
            <v>0</v>
          </cell>
          <cell r="I23">
            <v>961.74</v>
          </cell>
          <cell r="J23" t="str">
            <v>0</v>
          </cell>
          <cell r="K23" t="str">
            <v>0</v>
          </cell>
          <cell r="L23">
            <v>1493.71</v>
          </cell>
          <cell r="M23" t="str">
            <v>0</v>
          </cell>
          <cell r="N23">
            <v>4104.83</v>
          </cell>
          <cell r="O23" t="str">
            <v>0</v>
          </cell>
          <cell r="P23" t="str">
            <v>0</v>
          </cell>
          <cell r="Q23">
            <v>6597.57</v>
          </cell>
          <cell r="R23">
            <v>7500</v>
          </cell>
          <cell r="S23">
            <v>52576.27</v>
          </cell>
          <cell r="T23">
            <v>36930</v>
          </cell>
          <cell r="U23">
            <v>48040</v>
          </cell>
          <cell r="V23">
            <v>2150.4</v>
          </cell>
          <cell r="W23">
            <v>145</v>
          </cell>
          <cell r="X23">
            <v>3881.61</v>
          </cell>
          <cell r="Y23">
            <v>1957</v>
          </cell>
          <cell r="Z23">
            <v>2622</v>
          </cell>
          <cell r="AA23">
            <v>995.82</v>
          </cell>
          <cell r="AB23">
            <v>1166</v>
          </cell>
          <cell r="AC23">
            <v>3831.38</v>
          </cell>
          <cell r="AD23">
            <v>3502</v>
          </cell>
          <cell r="AE23">
            <v>4000</v>
          </cell>
          <cell r="AF23">
            <v>104323.76</v>
          </cell>
          <cell r="AG23">
            <v>35000</v>
          </cell>
          <cell r="AH23">
            <v>471879.04</v>
          </cell>
          <cell r="AI23">
            <v>315000</v>
          </cell>
          <cell r="AJ23">
            <v>420000</v>
          </cell>
          <cell r="AK23">
            <v>416601.37</v>
          </cell>
          <cell r="AL23">
            <v>316602</v>
          </cell>
          <cell r="AM23">
            <v>4021374.46</v>
          </cell>
          <cell r="AN23">
            <v>3636399</v>
          </cell>
          <cell r="AO23">
            <v>4750354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533656.36</v>
          </cell>
          <cell r="AV23">
            <v>360938</v>
          </cell>
          <cell r="AW23">
            <v>4569307.42</v>
          </cell>
          <cell r="AX23">
            <v>3998513</v>
          </cell>
          <cell r="AY23">
            <v>5231316</v>
          </cell>
          <cell r="AZ23">
            <v>0</v>
          </cell>
          <cell r="BA23">
            <v>4300</v>
          </cell>
          <cell r="BB23">
            <v>37811.1</v>
          </cell>
          <cell r="BC23">
            <v>38700</v>
          </cell>
          <cell r="BD23">
            <v>51600</v>
          </cell>
          <cell r="BE23">
            <v>0</v>
          </cell>
          <cell r="BF23">
            <v>1647.17</v>
          </cell>
          <cell r="BG23">
            <v>10345.6</v>
          </cell>
          <cell r="BH23">
            <v>14824.53</v>
          </cell>
          <cell r="BI23">
            <v>19766.04</v>
          </cell>
          <cell r="BJ23">
            <v>0</v>
          </cell>
          <cell r="BK23">
            <v>5947.17</v>
          </cell>
          <cell r="BL23">
            <v>48156.7</v>
          </cell>
          <cell r="BM23">
            <v>48156.7</v>
          </cell>
          <cell r="BN23">
            <v>53524.53</v>
          </cell>
          <cell r="BO23">
            <v>71366.039999999994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533656.36</v>
          </cell>
          <cell r="CB23">
            <v>366885.17</v>
          </cell>
          <cell r="CC23">
            <v>4617464.12</v>
          </cell>
          <cell r="CD23">
            <v>4052037.53</v>
          </cell>
          <cell r="CE23">
            <v>5302682.04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44104.26</v>
          </cell>
          <cell r="C24">
            <v>46939</v>
          </cell>
          <cell r="D24">
            <v>362365.01</v>
          </cell>
          <cell r="E24">
            <v>422007</v>
          </cell>
          <cell r="F24">
            <v>562718</v>
          </cell>
          <cell r="G24">
            <v>28750</v>
          </cell>
          <cell r="H24">
            <v>28503.67</v>
          </cell>
          <cell r="I24">
            <v>239807.82</v>
          </cell>
          <cell r="J24">
            <v>257395.03</v>
          </cell>
          <cell r="K24">
            <v>340714.04</v>
          </cell>
          <cell r="L24">
            <v>48918.21</v>
          </cell>
          <cell r="M24">
            <v>66965</v>
          </cell>
          <cell r="N24">
            <v>436821.29</v>
          </cell>
          <cell r="O24">
            <v>645448</v>
          </cell>
          <cell r="P24">
            <v>832481</v>
          </cell>
          <cell r="Q24">
            <v>43295.19</v>
          </cell>
          <cell r="R24">
            <v>41015</v>
          </cell>
          <cell r="S24">
            <v>323304.76</v>
          </cell>
          <cell r="T24">
            <v>369856</v>
          </cell>
          <cell r="U24">
            <v>493134</v>
          </cell>
          <cell r="V24">
            <v>85826.42</v>
          </cell>
          <cell r="W24">
            <v>79689</v>
          </cell>
          <cell r="X24">
            <v>704338.77</v>
          </cell>
          <cell r="Y24">
            <v>718353</v>
          </cell>
          <cell r="Z24">
            <v>957990</v>
          </cell>
          <cell r="AA24">
            <v>38528.589999999997</v>
          </cell>
          <cell r="AB24">
            <v>31039.33</v>
          </cell>
          <cell r="AC24">
            <v>384650.77</v>
          </cell>
          <cell r="AD24">
            <v>288039.96999999997</v>
          </cell>
          <cell r="AE24">
            <v>382559.96</v>
          </cell>
          <cell r="AF24">
            <v>69444.33</v>
          </cell>
          <cell r="AG24">
            <v>42551.57</v>
          </cell>
          <cell r="AH24">
            <v>770010.01</v>
          </cell>
          <cell r="AI24">
            <v>383400.25</v>
          </cell>
          <cell r="AJ24">
            <v>511037.96</v>
          </cell>
          <cell r="AK24">
            <v>359296.61</v>
          </cell>
          <cell r="AL24">
            <v>225959</v>
          </cell>
          <cell r="AM24">
            <v>2107676.77</v>
          </cell>
          <cell r="AN24">
            <v>2038139</v>
          </cell>
          <cell r="AO24">
            <v>2660203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718163.61</v>
          </cell>
          <cell r="AV24">
            <v>562661.56999999995</v>
          </cell>
          <cell r="AW24">
            <v>5328975.2</v>
          </cell>
          <cell r="AX24">
            <v>5122638.25</v>
          </cell>
          <cell r="AY24">
            <v>6740837.96</v>
          </cell>
          <cell r="AZ24">
            <v>35507.71</v>
          </cell>
          <cell r="BA24">
            <v>17500</v>
          </cell>
          <cell r="BB24">
            <v>215051.08</v>
          </cell>
          <cell r="BC24">
            <v>157500</v>
          </cell>
          <cell r="BD24">
            <v>210000</v>
          </cell>
          <cell r="BE24">
            <v>233262.61</v>
          </cell>
          <cell r="BF24">
            <v>31075.919999999998</v>
          </cell>
          <cell r="BG24">
            <v>1213448.8899999999</v>
          </cell>
          <cell r="BH24">
            <v>280625.28000000003</v>
          </cell>
          <cell r="BI24">
            <v>373656</v>
          </cell>
          <cell r="BJ24">
            <v>268770.32</v>
          </cell>
          <cell r="BK24">
            <v>48575.92</v>
          </cell>
          <cell r="BL24">
            <v>1428499.97</v>
          </cell>
          <cell r="BM24">
            <v>1428499.97</v>
          </cell>
          <cell r="BN24">
            <v>438125.28</v>
          </cell>
          <cell r="BO24">
            <v>583656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986933.93</v>
          </cell>
          <cell r="CB24">
            <v>611237.49</v>
          </cell>
          <cell r="CC24">
            <v>6757475.169999999</v>
          </cell>
          <cell r="CD24">
            <v>5560763.5300000003</v>
          </cell>
          <cell r="CE24">
            <v>7324493.96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121423.55</v>
          </cell>
          <cell r="C25">
            <v>60044.5</v>
          </cell>
          <cell r="D25">
            <v>496940.86</v>
          </cell>
          <cell r="E25">
            <v>529230.5</v>
          </cell>
          <cell r="F25">
            <v>704884</v>
          </cell>
          <cell r="G25">
            <v>-98.88999999999578</v>
          </cell>
          <cell r="H25">
            <v>19722.919999999998</v>
          </cell>
          <cell r="I25">
            <v>253933.61</v>
          </cell>
          <cell r="J25">
            <v>187438.28</v>
          </cell>
          <cell r="K25">
            <v>246999.04000000001</v>
          </cell>
          <cell r="L25">
            <v>36047.769999999997</v>
          </cell>
          <cell r="M25">
            <v>51536</v>
          </cell>
          <cell r="N25">
            <v>305601.90000000002</v>
          </cell>
          <cell r="O25">
            <v>381404</v>
          </cell>
          <cell r="P25">
            <v>531509</v>
          </cell>
          <cell r="Q25">
            <v>125162.19</v>
          </cell>
          <cell r="R25">
            <v>34989</v>
          </cell>
          <cell r="S25">
            <v>457309.6</v>
          </cell>
          <cell r="T25">
            <v>313013</v>
          </cell>
          <cell r="U25">
            <v>416906</v>
          </cell>
          <cell r="V25">
            <v>88983.07</v>
          </cell>
          <cell r="W25">
            <v>43374</v>
          </cell>
          <cell r="X25">
            <v>432357.61</v>
          </cell>
          <cell r="Y25">
            <v>477791</v>
          </cell>
          <cell r="Z25">
            <v>620715</v>
          </cell>
          <cell r="AA25">
            <v>22293.55</v>
          </cell>
          <cell r="AB25">
            <v>38429</v>
          </cell>
          <cell r="AC25">
            <v>288156.78000000003</v>
          </cell>
          <cell r="AD25">
            <v>305139</v>
          </cell>
          <cell r="AE25">
            <v>406618</v>
          </cell>
          <cell r="AF25">
            <v>25988.75</v>
          </cell>
          <cell r="AG25">
            <v>21301.17</v>
          </cell>
          <cell r="AH25">
            <v>287728.90999999997</v>
          </cell>
          <cell r="AI25">
            <v>191257.49</v>
          </cell>
          <cell r="AJ25">
            <v>254893</v>
          </cell>
          <cell r="AK25">
            <v>80754.710000000006</v>
          </cell>
          <cell r="AL25">
            <v>132389</v>
          </cell>
          <cell r="AM25">
            <v>1091241.43</v>
          </cell>
          <cell r="AN25">
            <v>1094756</v>
          </cell>
          <cell r="AO25">
            <v>1461297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500554.7</v>
          </cell>
          <cell r="AV25">
            <v>401785.59</v>
          </cell>
          <cell r="AW25">
            <v>3613270.7</v>
          </cell>
          <cell r="AX25">
            <v>3480029.27</v>
          </cell>
          <cell r="AY25">
            <v>4643821.04</v>
          </cell>
          <cell r="AZ25">
            <v>39786.68</v>
          </cell>
          <cell r="BA25">
            <v>38000</v>
          </cell>
          <cell r="BB25">
            <v>473685.66</v>
          </cell>
          <cell r="BC25">
            <v>342000</v>
          </cell>
          <cell r="BD25">
            <v>456000</v>
          </cell>
          <cell r="BE25">
            <v>41088.25</v>
          </cell>
          <cell r="BF25">
            <v>20323.34</v>
          </cell>
          <cell r="BG25">
            <v>257141.96</v>
          </cell>
          <cell r="BH25">
            <v>195622.02</v>
          </cell>
          <cell r="BI25">
            <v>254552</v>
          </cell>
          <cell r="BJ25">
            <v>80874.929999999993</v>
          </cell>
          <cell r="BK25">
            <v>58323.34</v>
          </cell>
          <cell r="BL25">
            <v>730827.62</v>
          </cell>
          <cell r="BM25">
            <v>730827.62</v>
          </cell>
          <cell r="BN25">
            <v>537622.02</v>
          </cell>
          <cell r="BO25">
            <v>710552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581429.63</v>
          </cell>
          <cell r="CB25">
            <v>460108.93</v>
          </cell>
          <cell r="CC25">
            <v>4344098.32</v>
          </cell>
          <cell r="CD25">
            <v>4017651.29</v>
          </cell>
          <cell r="CE25">
            <v>5354373.04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5628.33</v>
          </cell>
          <cell r="C26">
            <v>7627</v>
          </cell>
          <cell r="D26">
            <v>85021.68</v>
          </cell>
          <cell r="E26">
            <v>78398</v>
          </cell>
          <cell r="F26">
            <v>102286</v>
          </cell>
          <cell r="G26">
            <v>3669.54</v>
          </cell>
          <cell r="H26">
            <v>12623</v>
          </cell>
          <cell r="I26">
            <v>69529.33</v>
          </cell>
          <cell r="J26">
            <v>91387</v>
          </cell>
          <cell r="K26">
            <v>113171</v>
          </cell>
          <cell r="L26">
            <v>10232.56</v>
          </cell>
          <cell r="M26">
            <v>6155</v>
          </cell>
          <cell r="N26">
            <v>124275.2</v>
          </cell>
          <cell r="O26">
            <v>141463</v>
          </cell>
          <cell r="P26">
            <v>180558</v>
          </cell>
          <cell r="Q26">
            <v>16903.77</v>
          </cell>
          <cell r="R26">
            <v>19732</v>
          </cell>
          <cell r="S26">
            <v>166590.23000000001</v>
          </cell>
          <cell r="T26">
            <v>185726</v>
          </cell>
          <cell r="U26">
            <v>222608</v>
          </cell>
          <cell r="V26">
            <v>33510.26</v>
          </cell>
          <cell r="W26">
            <v>9078.5</v>
          </cell>
          <cell r="X26">
            <v>148820.46</v>
          </cell>
          <cell r="Y26">
            <v>152032</v>
          </cell>
          <cell r="Z26">
            <v>176247</v>
          </cell>
          <cell r="AA26">
            <v>8489.23</v>
          </cell>
          <cell r="AB26">
            <v>14961</v>
          </cell>
          <cell r="AC26">
            <v>115243.37</v>
          </cell>
          <cell r="AD26">
            <v>133793</v>
          </cell>
          <cell r="AE26">
            <v>169420</v>
          </cell>
          <cell r="AF26">
            <v>38059.11</v>
          </cell>
          <cell r="AG26">
            <v>65488</v>
          </cell>
          <cell r="AH26">
            <v>320264.09999999998</v>
          </cell>
          <cell r="AI26">
            <v>608087</v>
          </cell>
          <cell r="AJ26">
            <v>804202</v>
          </cell>
          <cell r="AK26">
            <v>10907.47</v>
          </cell>
          <cell r="AL26">
            <v>15753</v>
          </cell>
          <cell r="AM26">
            <v>143420.25</v>
          </cell>
          <cell r="AN26">
            <v>150582</v>
          </cell>
          <cell r="AO26">
            <v>200092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127400.27</v>
          </cell>
          <cell r="AV26">
            <v>151417.5</v>
          </cell>
          <cell r="AW26">
            <v>1173164.6200000001</v>
          </cell>
          <cell r="AX26">
            <v>1541468</v>
          </cell>
          <cell r="AY26">
            <v>1968584</v>
          </cell>
          <cell r="AZ26">
            <v>34175.42</v>
          </cell>
          <cell r="BA26">
            <v>11350</v>
          </cell>
          <cell r="BB26">
            <v>182259.77</v>
          </cell>
          <cell r="BC26">
            <v>102150</v>
          </cell>
          <cell r="BD26">
            <v>136200</v>
          </cell>
          <cell r="BE26">
            <v>4034.39</v>
          </cell>
          <cell r="BF26">
            <v>18468.669999999998</v>
          </cell>
          <cell r="BG26">
            <v>72582.009999999995</v>
          </cell>
          <cell r="BH26">
            <v>321973.03000000003</v>
          </cell>
          <cell r="BI26">
            <v>375580.04</v>
          </cell>
          <cell r="BJ26">
            <v>38209.81</v>
          </cell>
          <cell r="BK26">
            <v>29818.67</v>
          </cell>
          <cell r="BL26">
            <v>254841.78</v>
          </cell>
          <cell r="BM26">
            <v>254841.78</v>
          </cell>
          <cell r="BN26">
            <v>424123.03</v>
          </cell>
          <cell r="BO26">
            <v>511780.04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165610.07999999999</v>
          </cell>
          <cell r="CB26">
            <v>181236.17</v>
          </cell>
          <cell r="CC26">
            <v>1428006.4</v>
          </cell>
          <cell r="CD26">
            <v>1965591.03</v>
          </cell>
          <cell r="CE26">
            <v>2480364.04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63.41</v>
          </cell>
          <cell r="C27">
            <v>12448</v>
          </cell>
          <cell r="D27">
            <v>62005.16</v>
          </cell>
          <cell r="E27">
            <v>112037</v>
          </cell>
          <cell r="F27">
            <v>149383</v>
          </cell>
          <cell r="G27">
            <v>4892.8900000000003</v>
          </cell>
          <cell r="H27">
            <v>2945</v>
          </cell>
          <cell r="I27">
            <v>45171.03</v>
          </cell>
          <cell r="J27">
            <v>44155</v>
          </cell>
          <cell r="K27">
            <v>58865</v>
          </cell>
          <cell r="L27">
            <v>126.82</v>
          </cell>
          <cell r="M27">
            <v>10200</v>
          </cell>
          <cell r="N27">
            <v>50298.44</v>
          </cell>
          <cell r="O27">
            <v>91800</v>
          </cell>
          <cell r="P27">
            <v>122400</v>
          </cell>
          <cell r="Q27">
            <v>2312.33</v>
          </cell>
          <cell r="R27">
            <v>13591</v>
          </cell>
          <cell r="S27">
            <v>119957.9</v>
          </cell>
          <cell r="T27">
            <v>158568</v>
          </cell>
          <cell r="U27">
            <v>191207</v>
          </cell>
          <cell r="V27">
            <v>16054.44</v>
          </cell>
          <cell r="W27">
            <v>16098</v>
          </cell>
          <cell r="X27">
            <v>135479.73000000001</v>
          </cell>
          <cell r="Y27">
            <v>158552</v>
          </cell>
          <cell r="Z27">
            <v>208767</v>
          </cell>
          <cell r="AA27">
            <v>4231.28</v>
          </cell>
          <cell r="AB27">
            <v>13587</v>
          </cell>
          <cell r="AC27">
            <v>167403.64000000001</v>
          </cell>
          <cell r="AD27">
            <v>271623</v>
          </cell>
          <cell r="AE27">
            <v>322186</v>
          </cell>
          <cell r="AF27">
            <v>6588.76</v>
          </cell>
          <cell r="AG27">
            <v>21550.17</v>
          </cell>
          <cell r="AH27">
            <v>110837.32</v>
          </cell>
          <cell r="AI27">
            <v>195134.49</v>
          </cell>
          <cell r="AJ27">
            <v>260148</v>
          </cell>
          <cell r="AK27">
            <v>22336.15</v>
          </cell>
          <cell r="AL27">
            <v>42750</v>
          </cell>
          <cell r="AM27">
            <v>221327.78</v>
          </cell>
          <cell r="AN27">
            <v>361848</v>
          </cell>
          <cell r="AO27">
            <v>498043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56606.080000000002</v>
          </cell>
          <cell r="AV27">
            <v>133169.17000000001</v>
          </cell>
          <cell r="AW27">
            <v>912481</v>
          </cell>
          <cell r="AX27">
            <v>1393717.49</v>
          </cell>
          <cell r="AY27">
            <v>1810999</v>
          </cell>
          <cell r="AZ27">
            <v>9964.5499999999993</v>
          </cell>
          <cell r="BA27">
            <v>2000</v>
          </cell>
          <cell r="BB27">
            <v>29026.89</v>
          </cell>
          <cell r="BC27">
            <v>18000</v>
          </cell>
          <cell r="BD27">
            <v>24000</v>
          </cell>
          <cell r="BE27">
            <v>7481.25</v>
          </cell>
          <cell r="BF27">
            <v>6867.75</v>
          </cell>
          <cell r="BG27">
            <v>44731.39</v>
          </cell>
          <cell r="BH27">
            <v>62707.75</v>
          </cell>
          <cell r="BI27">
            <v>87886</v>
          </cell>
          <cell r="BJ27">
            <v>17445.8</v>
          </cell>
          <cell r="BK27">
            <v>8867.75</v>
          </cell>
          <cell r="BL27">
            <v>73758.28</v>
          </cell>
          <cell r="BM27">
            <v>73758.28</v>
          </cell>
          <cell r="BN27">
            <v>80707.75</v>
          </cell>
          <cell r="BO27">
            <v>111886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74051.88</v>
          </cell>
          <cell r="CB27">
            <v>142036.92000000001</v>
          </cell>
          <cell r="CC27">
            <v>986239.28</v>
          </cell>
          <cell r="CD27">
            <v>1474425.24</v>
          </cell>
          <cell r="CE27">
            <v>1922885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231794.75</v>
          </cell>
          <cell r="C28">
            <v>217924</v>
          </cell>
          <cell r="D28">
            <v>2630576.25</v>
          </cell>
          <cell r="E28">
            <v>2311316</v>
          </cell>
          <cell r="F28">
            <v>2965082</v>
          </cell>
          <cell r="G28">
            <v>120849.73</v>
          </cell>
          <cell r="H28">
            <v>137043</v>
          </cell>
          <cell r="I28">
            <v>1380091.63</v>
          </cell>
          <cell r="J28">
            <v>1245441</v>
          </cell>
          <cell r="K28">
            <v>1659569</v>
          </cell>
          <cell r="L28">
            <v>500406.17</v>
          </cell>
          <cell r="M28">
            <v>372028.25</v>
          </cell>
          <cell r="N28">
            <v>3813786.29</v>
          </cell>
          <cell r="O28">
            <v>3419879.25</v>
          </cell>
          <cell r="P28">
            <v>4549577</v>
          </cell>
          <cell r="Q28">
            <v>378329.64</v>
          </cell>
          <cell r="R28">
            <v>430871</v>
          </cell>
          <cell r="S28">
            <v>4115918.62</v>
          </cell>
          <cell r="T28">
            <v>3614556</v>
          </cell>
          <cell r="U28">
            <v>4806713</v>
          </cell>
          <cell r="V28">
            <v>320320.34000000003</v>
          </cell>
          <cell r="W28">
            <v>349895</v>
          </cell>
          <cell r="X28">
            <v>3028549.16</v>
          </cell>
          <cell r="Y28">
            <v>3244172</v>
          </cell>
          <cell r="Z28">
            <v>4221400</v>
          </cell>
          <cell r="AA28">
            <v>272419.81</v>
          </cell>
          <cell r="AB28">
            <v>318274</v>
          </cell>
          <cell r="AC28">
            <v>2866054.05</v>
          </cell>
          <cell r="AD28">
            <v>2749635</v>
          </cell>
          <cell r="AE28">
            <v>3645051</v>
          </cell>
          <cell r="AF28">
            <v>1269749.2</v>
          </cell>
          <cell r="AG28">
            <v>3949695.07</v>
          </cell>
          <cell r="AH28">
            <v>36241460.270000003</v>
          </cell>
          <cell r="AI28">
            <v>41126207.270000003</v>
          </cell>
          <cell r="AJ28">
            <v>53006398.600000001</v>
          </cell>
          <cell r="AK28">
            <v>677594.4</v>
          </cell>
          <cell r="AL28">
            <v>490996</v>
          </cell>
          <cell r="AM28">
            <v>6556794.5000000009</v>
          </cell>
          <cell r="AN28">
            <v>3947129.6</v>
          </cell>
          <cell r="AO28">
            <v>5182413.5999999996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3771464.04</v>
          </cell>
          <cell r="AV28">
            <v>6266726.3200000003</v>
          </cell>
          <cell r="AW28">
            <v>60633230.769999996</v>
          </cell>
          <cell r="AX28">
            <v>61658336.120000005</v>
          </cell>
          <cell r="AY28">
            <v>80036204.199999988</v>
          </cell>
          <cell r="AZ28">
            <v>144839</v>
          </cell>
          <cell r="BA28">
            <v>97500</v>
          </cell>
          <cell r="BB28">
            <v>1202708.58</v>
          </cell>
          <cell r="BC28">
            <v>1277500</v>
          </cell>
          <cell r="BD28">
            <v>1525000</v>
          </cell>
          <cell r="BE28">
            <v>450157.88</v>
          </cell>
          <cell r="BF28">
            <v>1397467.68</v>
          </cell>
          <cell r="BG28">
            <v>8198619.1400000006</v>
          </cell>
          <cell r="BH28">
            <v>12740805.669999998</v>
          </cell>
          <cell r="BI28">
            <v>16940122.829999998</v>
          </cell>
          <cell r="BJ28">
            <v>594996.88</v>
          </cell>
          <cell r="BK28">
            <v>1494967.68</v>
          </cell>
          <cell r="BL28">
            <v>9401327.7200000007</v>
          </cell>
          <cell r="BM28">
            <v>9401327.7200000007</v>
          </cell>
          <cell r="BN28">
            <v>14018305.669999998</v>
          </cell>
          <cell r="BO28">
            <v>18465122.829999998</v>
          </cell>
          <cell r="BP28">
            <v>-333626.14</v>
          </cell>
          <cell r="BQ28" t="str">
            <v>0</v>
          </cell>
          <cell r="BR28">
            <v>-2316271.2599999998</v>
          </cell>
          <cell r="BS28">
            <v>-2316271.2599999998</v>
          </cell>
          <cell r="BT28" t="str">
            <v>0</v>
          </cell>
          <cell r="BU28" t="str">
            <v>0</v>
          </cell>
          <cell r="CA28">
            <v>4032834.78</v>
          </cell>
          <cell r="CB28">
            <v>7761694</v>
          </cell>
          <cell r="CC28">
            <v>67718287.229999989</v>
          </cell>
          <cell r="CD28">
            <v>75676641.790000007</v>
          </cell>
          <cell r="CE28">
            <v>98501327.029999986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68264</v>
          </cell>
          <cell r="C29">
            <v>55507.03</v>
          </cell>
          <cell r="D29">
            <v>234254</v>
          </cell>
          <cell r="E29">
            <v>1665934.07</v>
          </cell>
          <cell r="F29">
            <v>1832471.41</v>
          </cell>
          <cell r="G29">
            <v>1019032</v>
          </cell>
          <cell r="H29">
            <v>37675.21</v>
          </cell>
          <cell r="I29">
            <v>1113851</v>
          </cell>
          <cell r="J29">
            <v>1271620.5</v>
          </cell>
          <cell r="K29">
            <v>1389116.25</v>
          </cell>
          <cell r="L29">
            <v>34448</v>
          </cell>
          <cell r="M29">
            <v>102276.02</v>
          </cell>
          <cell r="N29">
            <v>1419814</v>
          </cell>
          <cell r="O29">
            <v>1757450.34</v>
          </cell>
          <cell r="P29">
            <v>2042177.45</v>
          </cell>
          <cell r="Q29">
            <v>54766</v>
          </cell>
          <cell r="R29">
            <v>63482.19</v>
          </cell>
          <cell r="S29">
            <v>220773</v>
          </cell>
          <cell r="T29">
            <v>1961283.27</v>
          </cell>
          <cell r="U29">
            <v>2153521.88</v>
          </cell>
          <cell r="V29">
            <v>70973.740000000005</v>
          </cell>
          <cell r="W29">
            <v>59127.81</v>
          </cell>
          <cell r="X29">
            <v>1530259.4</v>
          </cell>
          <cell r="Y29">
            <v>1719512.07</v>
          </cell>
          <cell r="Z29">
            <v>1896416.32</v>
          </cell>
          <cell r="AA29">
            <v>-111459</v>
          </cell>
          <cell r="AB29">
            <v>97791.71</v>
          </cell>
          <cell r="AC29">
            <v>247969</v>
          </cell>
          <cell r="AD29">
            <v>1525384.36</v>
          </cell>
          <cell r="AE29">
            <v>1939753.39</v>
          </cell>
          <cell r="AF29">
            <v>-73997.689999998125</v>
          </cell>
          <cell r="AG29">
            <v>659913</v>
          </cell>
          <cell r="AH29">
            <v>8549101.070000004</v>
          </cell>
          <cell r="AI29">
            <v>13219395</v>
          </cell>
          <cell r="AJ29">
            <v>14981811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1062027.05</v>
          </cell>
          <cell r="AV29">
            <v>1075772.97</v>
          </cell>
          <cell r="AW29">
            <v>13316021.470000004</v>
          </cell>
          <cell r="AX29">
            <v>23120579.609999999</v>
          </cell>
          <cell r="AY29">
            <v>26235267.699999999</v>
          </cell>
          <cell r="AZ29">
            <v>108333</v>
          </cell>
          <cell r="BA29">
            <v>108000</v>
          </cell>
          <cell r="BB29">
            <v>1284997</v>
          </cell>
          <cell r="BC29">
            <v>972000</v>
          </cell>
          <cell r="BD29">
            <v>1296000</v>
          </cell>
          <cell r="BE29">
            <v>-126.15</v>
          </cell>
          <cell r="BF29" t="str">
            <v>0</v>
          </cell>
          <cell r="BG29">
            <v>-66769.72</v>
          </cell>
          <cell r="BH29" t="str">
            <v>0</v>
          </cell>
          <cell r="BI29" t="str">
            <v>0</v>
          </cell>
          <cell r="BJ29">
            <v>108206.85</v>
          </cell>
          <cell r="BK29">
            <v>108000</v>
          </cell>
          <cell r="BL29">
            <v>1218227.28</v>
          </cell>
          <cell r="BM29">
            <v>1218227.28</v>
          </cell>
          <cell r="BN29">
            <v>972000</v>
          </cell>
          <cell r="BO29">
            <v>1296000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1170233.8999999999</v>
          </cell>
          <cell r="CB29">
            <v>1183772.97</v>
          </cell>
          <cell r="CC29">
            <v>14534248.750000004</v>
          </cell>
          <cell r="CD29">
            <v>24092579.609999999</v>
          </cell>
          <cell r="CE29">
            <v>27531267.699999999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8675.1200000001154</v>
          </cell>
          <cell r="C30">
            <v>23968</v>
          </cell>
          <cell r="D30">
            <v>512759.93</v>
          </cell>
          <cell r="E30">
            <v>630593.73</v>
          </cell>
          <cell r="F30">
            <v>745197.73</v>
          </cell>
          <cell r="G30">
            <v>425.91</v>
          </cell>
          <cell r="H30">
            <v>134</v>
          </cell>
          <cell r="I30">
            <v>60207.43</v>
          </cell>
          <cell r="J30">
            <v>93581</v>
          </cell>
          <cell r="K30">
            <v>110548</v>
          </cell>
          <cell r="L30">
            <v>24116.23</v>
          </cell>
          <cell r="M30">
            <v>24420</v>
          </cell>
          <cell r="N30">
            <v>235281.92000000001</v>
          </cell>
          <cell r="O30">
            <v>299876.49</v>
          </cell>
          <cell r="P30">
            <v>373136.49</v>
          </cell>
          <cell r="Q30">
            <v>13047.5</v>
          </cell>
          <cell r="R30">
            <v>30178.83</v>
          </cell>
          <cell r="S30">
            <v>1540114.19</v>
          </cell>
          <cell r="T30">
            <v>1717251.47</v>
          </cell>
          <cell r="U30">
            <v>1802017.83</v>
          </cell>
          <cell r="V30">
            <v>543802.05000000005</v>
          </cell>
          <cell r="W30">
            <v>596226</v>
          </cell>
          <cell r="X30">
            <v>3621514.97</v>
          </cell>
          <cell r="Y30">
            <v>2674689</v>
          </cell>
          <cell r="Z30">
            <v>4824911</v>
          </cell>
          <cell r="AA30">
            <v>-119127.2</v>
          </cell>
          <cell r="AB30">
            <v>6917</v>
          </cell>
          <cell r="AC30">
            <v>-34101.260000000708</v>
          </cell>
          <cell r="AD30">
            <v>156312</v>
          </cell>
          <cell r="AE30">
            <v>177059</v>
          </cell>
          <cell r="AF30">
            <v>-630457.56999999995</v>
          </cell>
          <cell r="AG30">
            <v>1107557.6100000001</v>
          </cell>
          <cell r="AH30">
            <v>-1198166.77</v>
          </cell>
          <cell r="AI30">
            <v>3599863.91</v>
          </cell>
          <cell r="AJ30">
            <v>6890592.6999999993</v>
          </cell>
          <cell r="AK30">
            <v>-1820358.8</v>
          </cell>
          <cell r="AL30">
            <v>-1867489</v>
          </cell>
          <cell r="AM30">
            <v>-16718552.699999999</v>
          </cell>
          <cell r="AN30">
            <v>-16799763</v>
          </cell>
          <cell r="AO30">
            <v>-22401912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-1979876.76</v>
          </cell>
          <cell r="AV30">
            <v>-78087.560000000056</v>
          </cell>
          <cell r="AW30">
            <v>-11980942.290000001</v>
          </cell>
          <cell r="AX30">
            <v>-7627595.4000000004</v>
          </cell>
          <cell r="AY30">
            <v>-7478449.25</v>
          </cell>
          <cell r="AZ30">
            <v>73261.63</v>
          </cell>
          <cell r="BA30">
            <v>-155325</v>
          </cell>
          <cell r="BB30">
            <v>73945.899999999994</v>
          </cell>
          <cell r="BC30">
            <v>-1383925</v>
          </cell>
          <cell r="BD30">
            <v>-1849900</v>
          </cell>
          <cell r="BE30">
            <v>923217.46</v>
          </cell>
          <cell r="BF30">
            <v>992177.17</v>
          </cell>
          <cell r="BG30">
            <v>8015527.0300000012</v>
          </cell>
          <cell r="BH30">
            <v>10583830.529999999</v>
          </cell>
          <cell r="BI30">
            <v>13863791</v>
          </cell>
          <cell r="BJ30">
            <v>996479.09</v>
          </cell>
          <cell r="BK30">
            <v>836852.17</v>
          </cell>
          <cell r="BL30">
            <v>8089472.9300000016</v>
          </cell>
          <cell r="BM30">
            <v>8089472.9300000016</v>
          </cell>
          <cell r="BN30">
            <v>9199905.5299999993</v>
          </cell>
          <cell r="BO30">
            <v>12013891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-983397.67</v>
          </cell>
          <cell r="CB30">
            <v>758764.61</v>
          </cell>
          <cell r="CC30">
            <v>-3891469.36</v>
          </cell>
          <cell r="CD30">
            <v>1572310.13</v>
          </cell>
          <cell r="CE30">
            <v>4535441.75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387097.09</v>
          </cell>
          <cell r="C31">
            <v>450000</v>
          </cell>
          <cell r="D31">
            <v>3982815.32</v>
          </cell>
          <cell r="E31">
            <v>4186714</v>
          </cell>
          <cell r="F31">
            <v>5515472</v>
          </cell>
          <cell r="G31">
            <v>289047.48</v>
          </cell>
          <cell r="H31">
            <v>338237</v>
          </cell>
          <cell r="I31">
            <v>2962923.06</v>
          </cell>
          <cell r="J31">
            <v>3141540</v>
          </cell>
          <cell r="K31">
            <v>4139433</v>
          </cell>
          <cell r="L31">
            <v>561661.79</v>
          </cell>
          <cell r="M31">
            <v>685418</v>
          </cell>
          <cell r="N31">
            <v>5804629.6900000004</v>
          </cell>
          <cell r="O31">
            <v>6365587</v>
          </cell>
          <cell r="P31">
            <v>8387711</v>
          </cell>
          <cell r="Q31">
            <v>575943.12</v>
          </cell>
          <cell r="R31">
            <v>669635</v>
          </cell>
          <cell r="S31">
            <v>5976843.790000001</v>
          </cell>
          <cell r="T31">
            <v>6256172</v>
          </cell>
          <cell r="U31">
            <v>8236682</v>
          </cell>
          <cell r="V31">
            <v>496404.97</v>
          </cell>
          <cell r="W31">
            <v>559076</v>
          </cell>
          <cell r="X31">
            <v>5153675.6900000004</v>
          </cell>
          <cell r="Y31">
            <v>5220169</v>
          </cell>
          <cell r="Z31">
            <v>6873627</v>
          </cell>
          <cell r="AA31">
            <v>478238.43</v>
          </cell>
          <cell r="AB31">
            <v>559732</v>
          </cell>
          <cell r="AC31">
            <v>4888989.1900000004</v>
          </cell>
          <cell r="AD31">
            <v>5189336</v>
          </cell>
          <cell r="AE31">
            <v>6839942</v>
          </cell>
          <cell r="AF31">
            <v>2330771.27</v>
          </cell>
          <cell r="AG31">
            <v>1157674.29</v>
          </cell>
          <cell r="AH31">
            <v>14959235.24</v>
          </cell>
          <cell r="AI31">
            <v>11771842.809999999</v>
          </cell>
          <cell r="AJ31">
            <v>15226584.679999996</v>
          </cell>
          <cell r="AK31">
            <v>-5474779.6199999992</v>
          </cell>
          <cell r="AL31">
            <v>-4787362.22</v>
          </cell>
          <cell r="AM31">
            <v>-47302723.579999998</v>
          </cell>
          <cell r="AN31">
            <v>-45759276.930000007</v>
          </cell>
          <cell r="AO31">
            <v>-59943779.840000004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-355615.47</v>
          </cell>
          <cell r="AV31">
            <v>-367589.93</v>
          </cell>
          <cell r="AW31">
            <v>-3573611.6</v>
          </cell>
          <cell r="AX31">
            <v>-3627916.12</v>
          </cell>
          <cell r="AY31">
            <v>-4724328.1600000113</v>
          </cell>
          <cell r="AZ31">
            <v>-257219.6</v>
          </cell>
          <cell r="BA31">
            <v>26880</v>
          </cell>
          <cell r="BB31">
            <v>-1642779.12</v>
          </cell>
          <cell r="BC31">
            <v>237522</v>
          </cell>
          <cell r="BD31">
            <v>316815</v>
          </cell>
          <cell r="BE31">
            <v>609067.81000000006</v>
          </cell>
          <cell r="BF31">
            <v>340709.93</v>
          </cell>
          <cell r="BG31">
            <v>5216390.72</v>
          </cell>
          <cell r="BH31">
            <v>3390394.12</v>
          </cell>
          <cell r="BI31">
            <v>4407513.16</v>
          </cell>
          <cell r="BJ31">
            <v>351848.21</v>
          </cell>
          <cell r="BK31">
            <v>367589.93</v>
          </cell>
          <cell r="BL31">
            <v>3573611.6</v>
          </cell>
          <cell r="BM31">
            <v>3573611.6</v>
          </cell>
          <cell r="BN31">
            <v>3627916.12</v>
          </cell>
          <cell r="BO31">
            <v>4724328.16</v>
          </cell>
          <cell r="BP31">
            <v>3767.26</v>
          </cell>
          <cell r="BQ31" t="str">
            <v>0</v>
          </cell>
          <cell r="BR31">
            <v>0</v>
          </cell>
          <cell r="BS31">
            <v>0</v>
          </cell>
          <cell r="BT31" t="str">
            <v>0</v>
          </cell>
          <cell r="BU31" t="str">
            <v>0</v>
          </cell>
          <cell r="CA31">
            <v>3.4924596548080444E-10</v>
          </cell>
          <cell r="CB31">
            <v>2.9103830456733704E-10</v>
          </cell>
          <cell r="CC31">
            <v>-1.862645149230957E-9</v>
          </cell>
          <cell r="CD31">
            <v>-4.1909515857696533E-9</v>
          </cell>
          <cell r="CE31">
            <v>-1.0244548320770264E-8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1117194.8899999999</v>
          </cell>
          <cell r="C33">
            <v>1305295</v>
          </cell>
          <cell r="D33">
            <v>10277916.1</v>
          </cell>
          <cell r="E33">
            <v>11041487</v>
          </cell>
          <cell r="F33">
            <v>15007372</v>
          </cell>
          <cell r="G33">
            <v>969999.62</v>
          </cell>
          <cell r="H33">
            <v>947000</v>
          </cell>
          <cell r="I33">
            <v>8706429.3899999987</v>
          </cell>
          <cell r="J33">
            <v>8491000</v>
          </cell>
          <cell r="K33">
            <v>11368000</v>
          </cell>
          <cell r="L33">
            <v>1818684.98</v>
          </cell>
          <cell r="M33">
            <v>1910508</v>
          </cell>
          <cell r="N33">
            <v>16401340.83</v>
          </cell>
          <cell r="O33">
            <v>15648105</v>
          </cell>
          <cell r="P33">
            <v>21678411</v>
          </cell>
          <cell r="Q33">
            <v>1993535.12</v>
          </cell>
          <cell r="R33">
            <v>2051717.19</v>
          </cell>
          <cell r="S33">
            <v>17588720.07</v>
          </cell>
          <cell r="T33">
            <v>18048069.550000001</v>
          </cell>
          <cell r="U33">
            <v>24332618.640000001</v>
          </cell>
          <cell r="V33">
            <v>926791.01</v>
          </cell>
          <cell r="W33">
            <v>1181825</v>
          </cell>
          <cell r="X33">
            <v>7926636.54</v>
          </cell>
          <cell r="Y33">
            <v>9749175</v>
          </cell>
          <cell r="Z33">
            <v>13406650</v>
          </cell>
          <cell r="AA33">
            <v>1093520.6100000001</v>
          </cell>
          <cell r="AB33">
            <v>1176352</v>
          </cell>
          <cell r="AC33">
            <v>9779313.9499999993</v>
          </cell>
          <cell r="AD33">
            <v>10415168</v>
          </cell>
          <cell r="AE33">
            <v>14009224</v>
          </cell>
          <cell r="AF33">
            <v>5087744.5999999996</v>
          </cell>
          <cell r="AG33">
            <v>5419080</v>
          </cell>
          <cell r="AH33">
            <v>48326707.329999998</v>
          </cell>
          <cell r="AI33">
            <v>50309484</v>
          </cell>
          <cell r="AJ33">
            <v>66661896</v>
          </cell>
          <cell r="AK33">
            <v>0</v>
          </cell>
          <cell r="AL33" t="str">
            <v>0</v>
          </cell>
          <cell r="AM33">
            <v>-1.0000000242143869E-2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13007470.83</v>
          </cell>
          <cell r="AV33">
            <v>13991777.189999999</v>
          </cell>
          <cell r="AW33">
            <v>119007064.2</v>
          </cell>
          <cell r="AX33">
            <v>123702488.55</v>
          </cell>
          <cell r="AY33">
            <v>166464171.63999999</v>
          </cell>
          <cell r="AZ33">
            <v>152896.03</v>
          </cell>
          <cell r="BA33">
            <v>118250</v>
          </cell>
          <cell r="BB33">
            <v>1436012.06</v>
          </cell>
          <cell r="BC33">
            <v>1064250</v>
          </cell>
          <cell r="BD33">
            <v>1419000</v>
          </cell>
          <cell r="BE33">
            <v>1283517.2</v>
          </cell>
          <cell r="BF33">
            <v>1382559</v>
          </cell>
          <cell r="BG33">
            <v>12327943.02</v>
          </cell>
          <cell r="BH33">
            <v>12426249</v>
          </cell>
          <cell r="BI33">
            <v>16599901</v>
          </cell>
          <cell r="BJ33">
            <v>1436413.23</v>
          </cell>
          <cell r="BK33">
            <v>1500809</v>
          </cell>
          <cell r="BL33">
            <v>13763955.08</v>
          </cell>
          <cell r="BM33">
            <v>13763955.08</v>
          </cell>
          <cell r="BN33">
            <v>13490499</v>
          </cell>
          <cell r="BO33">
            <v>18018901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14443884.060000001</v>
          </cell>
          <cell r="CB33">
            <v>15492586.189999999</v>
          </cell>
          <cell r="CC33">
            <v>132771019.28</v>
          </cell>
          <cell r="CD33">
            <v>137192987.55000001</v>
          </cell>
          <cell r="CE33">
            <v>184483072.63999999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419778.96</v>
          </cell>
          <cell r="C34">
            <v>502664.86</v>
          </cell>
          <cell r="D34">
            <v>3778865.56</v>
          </cell>
          <cell r="E34">
            <v>4672618.7699999996</v>
          </cell>
          <cell r="F34">
            <v>6182358.7600000007</v>
          </cell>
          <cell r="G34">
            <v>264854.28999999998</v>
          </cell>
          <cell r="H34">
            <v>56992</v>
          </cell>
          <cell r="I34">
            <v>2453242.44</v>
          </cell>
          <cell r="J34">
            <v>2252328</v>
          </cell>
          <cell r="K34">
            <v>3056304</v>
          </cell>
          <cell r="L34">
            <v>796346.81</v>
          </cell>
          <cell r="M34">
            <v>683143</v>
          </cell>
          <cell r="N34">
            <v>7196535.2200000007</v>
          </cell>
          <cell r="O34">
            <v>7076632</v>
          </cell>
          <cell r="P34">
            <v>9384878</v>
          </cell>
          <cell r="Q34">
            <v>882294.26</v>
          </cell>
          <cell r="R34">
            <v>765077.81</v>
          </cell>
          <cell r="S34">
            <v>9578315.6400000006</v>
          </cell>
          <cell r="T34">
            <v>9301251.9900000002</v>
          </cell>
          <cell r="U34">
            <v>11759884.99</v>
          </cell>
          <cell r="V34">
            <v>862414.43</v>
          </cell>
          <cell r="W34">
            <v>818427</v>
          </cell>
          <cell r="X34">
            <v>9840792.4699999988</v>
          </cell>
          <cell r="Y34">
            <v>10105191</v>
          </cell>
          <cell r="Z34">
            <v>12509688</v>
          </cell>
          <cell r="AA34">
            <v>958738.97</v>
          </cell>
          <cell r="AB34">
            <v>998329.01</v>
          </cell>
          <cell r="AC34">
            <v>16553538.35</v>
          </cell>
          <cell r="AD34">
            <v>17608973.02</v>
          </cell>
          <cell r="AE34">
            <v>20665290.009999998</v>
          </cell>
          <cell r="AF34">
            <v>9084825.0599999987</v>
          </cell>
          <cell r="AG34">
            <v>12429271.310000001</v>
          </cell>
          <cell r="AH34">
            <v>83993762.180000007</v>
          </cell>
          <cell r="AI34">
            <v>84188144.790000007</v>
          </cell>
          <cell r="AJ34">
            <v>105003079.72000001</v>
          </cell>
          <cell r="AK34">
            <v>-1.0000000038417056E-2</v>
          </cell>
          <cell r="AL34" t="str">
            <v>0</v>
          </cell>
          <cell r="AM34">
            <v>-1.0000000038417056E-2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13269252.769999998</v>
          </cell>
          <cell r="AV34">
            <v>16253904.99</v>
          </cell>
          <cell r="AW34">
            <v>133395051.85000001</v>
          </cell>
          <cell r="AX34">
            <v>135205139.56999999</v>
          </cell>
          <cell r="AY34">
            <v>168561483.48000002</v>
          </cell>
          <cell r="AZ34">
            <v>89173.09</v>
          </cell>
          <cell r="BA34">
            <v>62666</v>
          </cell>
          <cell r="BB34">
            <v>412249.24</v>
          </cell>
          <cell r="BC34">
            <v>564000</v>
          </cell>
          <cell r="BD34">
            <v>752000</v>
          </cell>
          <cell r="BE34">
            <v>683011.04</v>
          </cell>
          <cell r="BF34">
            <v>731658.4</v>
          </cell>
          <cell r="BG34">
            <v>6729639.7000000002</v>
          </cell>
          <cell r="BH34">
            <v>6635652.6000000006</v>
          </cell>
          <cell r="BI34">
            <v>8830627.8000000007</v>
          </cell>
          <cell r="BJ34">
            <v>772184.13</v>
          </cell>
          <cell r="BK34">
            <v>794324.4</v>
          </cell>
          <cell r="BL34">
            <v>7141888.9400000004</v>
          </cell>
          <cell r="BM34">
            <v>7141888.9400000004</v>
          </cell>
          <cell r="BN34">
            <v>7199652.6000000006</v>
          </cell>
          <cell r="BO34">
            <v>9582627.8000000007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14041436.899999999</v>
          </cell>
          <cell r="CB34">
            <v>17048229.390000001</v>
          </cell>
          <cell r="CC34">
            <v>140536940.79000002</v>
          </cell>
          <cell r="CD34">
            <v>142404792.16999999</v>
          </cell>
          <cell r="CE34">
            <v>178144111.28000003</v>
          </cell>
          <cell r="CF34">
            <v>0</v>
          </cell>
          <cell r="CG34" t="str">
            <v>0</v>
          </cell>
          <cell r="CH34">
            <v>-350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103206.57</v>
          </cell>
          <cell r="C36">
            <v>29400</v>
          </cell>
          <cell r="D36">
            <v>418140.7</v>
          </cell>
          <cell r="E36">
            <v>262600</v>
          </cell>
          <cell r="F36">
            <v>351300</v>
          </cell>
          <cell r="G36">
            <v>70562.490000000005</v>
          </cell>
          <cell r="H36">
            <v>20100</v>
          </cell>
          <cell r="I36">
            <v>290974.87</v>
          </cell>
          <cell r="J36">
            <v>179800</v>
          </cell>
          <cell r="K36">
            <v>240400</v>
          </cell>
          <cell r="L36">
            <v>209472.54</v>
          </cell>
          <cell r="M36">
            <v>59700</v>
          </cell>
          <cell r="N36">
            <v>848976.1</v>
          </cell>
          <cell r="O36">
            <v>533200</v>
          </cell>
          <cell r="P36">
            <v>713300</v>
          </cell>
          <cell r="Q36">
            <v>170692.48000000001</v>
          </cell>
          <cell r="R36">
            <v>53100</v>
          </cell>
          <cell r="S36">
            <v>722714.91</v>
          </cell>
          <cell r="T36">
            <v>474400</v>
          </cell>
          <cell r="U36">
            <v>634400</v>
          </cell>
          <cell r="V36">
            <v>183846.71</v>
          </cell>
          <cell r="W36">
            <v>92300</v>
          </cell>
          <cell r="X36">
            <v>1024353.54</v>
          </cell>
          <cell r="Y36">
            <v>870900</v>
          </cell>
          <cell r="Z36">
            <v>1141100</v>
          </cell>
          <cell r="AA36">
            <v>104158.45</v>
          </cell>
          <cell r="AB36">
            <v>29700</v>
          </cell>
          <cell r="AC36">
            <v>423583.2</v>
          </cell>
          <cell r="AD36">
            <v>265100</v>
          </cell>
          <cell r="AE36">
            <v>354600</v>
          </cell>
          <cell r="AF36">
            <v>633241.18999999994</v>
          </cell>
          <cell r="AG36">
            <v>163900</v>
          </cell>
          <cell r="AH36">
            <v>2551697.1</v>
          </cell>
          <cell r="AI36">
            <v>1462700</v>
          </cell>
          <cell r="AJ36">
            <v>1956800</v>
          </cell>
          <cell r="AK36">
            <v>26599.860000000117</v>
          </cell>
          <cell r="AL36" t="str">
            <v>0</v>
          </cell>
          <cell r="AM36">
            <v>41245.830000000264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1501780.29</v>
          </cell>
          <cell r="AV36">
            <v>448200</v>
          </cell>
          <cell r="AW36">
            <v>6321686.25</v>
          </cell>
          <cell r="AX36">
            <v>4048700</v>
          </cell>
          <cell r="AY36">
            <v>5391900</v>
          </cell>
          <cell r="AZ36">
            <v>39564.99</v>
          </cell>
          <cell r="BA36">
            <v>92400</v>
          </cell>
          <cell r="BB36">
            <v>573196.86</v>
          </cell>
          <cell r="BC36">
            <v>534200</v>
          </cell>
          <cell r="BD36">
            <v>764900</v>
          </cell>
          <cell r="BE36">
            <v>243446.42</v>
          </cell>
          <cell r="BF36">
            <v>125900</v>
          </cell>
          <cell r="BG36">
            <v>2576004.09</v>
          </cell>
          <cell r="BH36">
            <v>790900</v>
          </cell>
          <cell r="BI36">
            <v>1124500</v>
          </cell>
          <cell r="BJ36">
            <v>283011.40999999997</v>
          </cell>
          <cell r="BK36">
            <v>218300</v>
          </cell>
          <cell r="BL36">
            <v>3149200.95</v>
          </cell>
          <cell r="BM36">
            <v>3149200.95</v>
          </cell>
          <cell r="BN36">
            <v>1325100</v>
          </cell>
          <cell r="BO36">
            <v>1889400</v>
          </cell>
          <cell r="BP36">
            <v>-1242912.76</v>
          </cell>
          <cell r="BQ36">
            <v>-567100</v>
          </cell>
          <cell r="BR36">
            <v>-6159927.2700000005</v>
          </cell>
          <cell r="BS36">
            <v>-6159927.2700000005</v>
          </cell>
          <cell r="BT36">
            <v>-4433000</v>
          </cell>
          <cell r="BU36">
            <v>-6048900</v>
          </cell>
          <cell r="CA36">
            <v>541878.93999999994</v>
          </cell>
          <cell r="CB36">
            <v>99400</v>
          </cell>
          <cell r="CC36">
            <v>3310959.93</v>
          </cell>
          <cell r="CD36">
            <v>940800</v>
          </cell>
          <cell r="CE36">
            <v>1232400</v>
          </cell>
          <cell r="CF36">
            <v>-85681.8</v>
          </cell>
          <cell r="CG36">
            <v>-225400</v>
          </cell>
          <cell r="CH36">
            <v>-498132.45</v>
          </cell>
          <cell r="CI36">
            <v>-1857900</v>
          </cell>
          <cell r="CJ36">
            <v>-2562400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72548.31</v>
          </cell>
          <cell r="H37">
            <v>67000</v>
          </cell>
          <cell r="I37">
            <v>461918.2</v>
          </cell>
          <cell r="J37">
            <v>460000</v>
          </cell>
          <cell r="K37">
            <v>664000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31096.07</v>
          </cell>
          <cell r="R37" t="str">
            <v>0</v>
          </cell>
          <cell r="S37">
            <v>686075.79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103644.38</v>
          </cell>
          <cell r="AV37">
            <v>67000</v>
          </cell>
          <cell r="AW37">
            <v>1147993.99</v>
          </cell>
          <cell r="AX37">
            <v>460000</v>
          </cell>
          <cell r="AY37">
            <v>664000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103644.38</v>
          </cell>
          <cell r="CB37">
            <v>67000</v>
          </cell>
          <cell r="CC37">
            <v>1147993.99</v>
          </cell>
          <cell r="CD37">
            <v>460000</v>
          </cell>
          <cell r="CE37">
            <v>664000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13843.44</v>
          </cell>
          <cell r="C38">
            <v>5660</v>
          </cell>
          <cell r="D38">
            <v>104757.16</v>
          </cell>
          <cell r="E38">
            <v>50940</v>
          </cell>
          <cell r="F38">
            <v>307920</v>
          </cell>
          <cell r="G38">
            <v>75284.320000000007</v>
          </cell>
          <cell r="H38">
            <v>29420</v>
          </cell>
          <cell r="I38">
            <v>586169.18999999994</v>
          </cell>
          <cell r="J38">
            <v>244780</v>
          </cell>
          <cell r="K38">
            <v>333040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>
            <v>47295.76</v>
          </cell>
          <cell r="R38">
            <v>58074.17</v>
          </cell>
          <cell r="S38">
            <v>427113.24</v>
          </cell>
          <cell r="T38">
            <v>1452727.66</v>
          </cell>
          <cell r="U38">
            <v>1657506.67</v>
          </cell>
          <cell r="V38">
            <v>15199.29</v>
          </cell>
          <cell r="W38" t="str">
            <v>0</v>
          </cell>
          <cell r="X38">
            <v>308151.59000000003</v>
          </cell>
          <cell r="Y38" t="str">
            <v>0</v>
          </cell>
          <cell r="Z38" t="str">
            <v>0</v>
          </cell>
          <cell r="AA38">
            <v>6737.03</v>
          </cell>
          <cell r="AB38" t="str">
            <v>0</v>
          </cell>
          <cell r="AC38">
            <v>64865.05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>
            <v>0</v>
          </cell>
          <cell r="AL38" t="str">
            <v>0</v>
          </cell>
          <cell r="AM38">
            <v>2538.1</v>
          </cell>
          <cell r="AN38" t="str">
            <v>0</v>
          </cell>
          <cell r="AO38" t="str">
            <v>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158359.84</v>
          </cell>
          <cell r="AV38">
            <v>93154.17</v>
          </cell>
          <cell r="AW38">
            <v>1493594.33</v>
          </cell>
          <cell r="AX38">
            <v>1748447.66</v>
          </cell>
          <cell r="AY38">
            <v>2298466.67</v>
          </cell>
          <cell r="AZ38">
            <v>-11592.23</v>
          </cell>
          <cell r="BA38">
            <v>58600</v>
          </cell>
          <cell r="BB38">
            <v>39239.53</v>
          </cell>
          <cell r="BC38">
            <v>527400</v>
          </cell>
          <cell r="BD38">
            <v>703200</v>
          </cell>
          <cell r="BE38">
            <v>-16579.48</v>
          </cell>
          <cell r="BF38">
            <v>-1150</v>
          </cell>
          <cell r="BG38">
            <v>-144715.68</v>
          </cell>
          <cell r="BH38">
            <v>-10350</v>
          </cell>
          <cell r="BI38">
            <v>-13800</v>
          </cell>
          <cell r="BJ38">
            <v>-28171.71</v>
          </cell>
          <cell r="BK38">
            <v>57450</v>
          </cell>
          <cell r="BL38">
            <v>-105476.15</v>
          </cell>
          <cell r="BM38">
            <v>-105476.15</v>
          </cell>
          <cell r="BN38">
            <v>517050</v>
          </cell>
          <cell r="BO38">
            <v>689400</v>
          </cell>
          <cell r="BP38">
            <v>-16760</v>
          </cell>
          <cell r="BQ38" t="str">
            <v>0</v>
          </cell>
          <cell r="BR38">
            <v>-150840</v>
          </cell>
          <cell r="BS38">
            <v>-150840</v>
          </cell>
          <cell r="BT38" t="str">
            <v>0</v>
          </cell>
          <cell r="BU38" t="str">
            <v>0</v>
          </cell>
          <cell r="CA38">
            <v>113428.13</v>
          </cell>
          <cell r="CB38">
            <v>150604.17000000001</v>
          </cell>
          <cell r="CC38">
            <v>1237278.18</v>
          </cell>
          <cell r="CD38">
            <v>2265497.66</v>
          </cell>
          <cell r="CE38">
            <v>2987866.67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690420.34</v>
          </cell>
          <cell r="C39">
            <v>671300</v>
          </cell>
          <cell r="D39">
            <v>6117003.2400000002</v>
          </cell>
          <cell r="E39">
            <v>6001400</v>
          </cell>
          <cell r="F39">
            <v>8032900</v>
          </cell>
          <cell r="G39">
            <v>483714.3</v>
          </cell>
          <cell r="H39">
            <v>473100</v>
          </cell>
          <cell r="I39">
            <v>4287225.5999999996</v>
          </cell>
          <cell r="J39">
            <v>4229200</v>
          </cell>
          <cell r="K39">
            <v>5663100</v>
          </cell>
          <cell r="L39">
            <v>1417339.37</v>
          </cell>
          <cell r="M39">
            <v>1386800</v>
          </cell>
          <cell r="N39">
            <v>12437097.479999999</v>
          </cell>
          <cell r="O39">
            <v>12406700</v>
          </cell>
          <cell r="P39">
            <v>16605700</v>
          </cell>
          <cell r="Q39">
            <v>1113449.33</v>
          </cell>
          <cell r="R39">
            <v>1111000</v>
          </cell>
          <cell r="S39">
            <v>10076282.66</v>
          </cell>
          <cell r="T39">
            <v>9927900</v>
          </cell>
          <cell r="U39">
            <v>13290300</v>
          </cell>
          <cell r="V39">
            <v>1017226.04</v>
          </cell>
          <cell r="W39">
            <v>1002400</v>
          </cell>
          <cell r="X39">
            <v>9047318.5599999987</v>
          </cell>
          <cell r="Y39">
            <v>8958200</v>
          </cell>
          <cell r="Z39">
            <v>11992500</v>
          </cell>
          <cell r="AA39">
            <v>732235.55</v>
          </cell>
          <cell r="AB39">
            <v>693000</v>
          </cell>
          <cell r="AC39">
            <v>6343900.0700000003</v>
          </cell>
          <cell r="AD39">
            <v>6194200</v>
          </cell>
          <cell r="AE39">
            <v>8291400</v>
          </cell>
          <cell r="AF39">
            <v>4041930.08</v>
          </cell>
          <cell r="AG39">
            <v>3832800</v>
          </cell>
          <cell r="AH39">
            <v>35532553.420000002</v>
          </cell>
          <cell r="AI39">
            <v>34262600</v>
          </cell>
          <cell r="AJ39">
            <v>45868300</v>
          </cell>
          <cell r="AK39">
            <v>8.7266016635112464E-10</v>
          </cell>
          <cell r="AL39" t="str">
            <v>0</v>
          </cell>
          <cell r="AM39">
            <v>3.2836737773322966E-9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9496315.0099999979</v>
          </cell>
          <cell r="AV39">
            <v>9170400</v>
          </cell>
          <cell r="AW39">
            <v>83841381.030000001</v>
          </cell>
          <cell r="AX39">
            <v>81980200</v>
          </cell>
          <cell r="AY39">
            <v>109744200</v>
          </cell>
          <cell r="AZ39">
            <v>395880.29</v>
          </cell>
          <cell r="BA39">
            <v>225400</v>
          </cell>
          <cell r="BB39">
            <v>2036512.36</v>
          </cell>
          <cell r="BC39">
            <v>2407900</v>
          </cell>
          <cell r="BD39">
            <v>3112400</v>
          </cell>
          <cell r="BE39">
            <v>2687734.02</v>
          </cell>
          <cell r="BF39">
            <v>2205996</v>
          </cell>
          <cell r="BG39">
            <v>19586083.410000004</v>
          </cell>
          <cell r="BH39">
            <v>19283989</v>
          </cell>
          <cell r="BI39">
            <v>25893313</v>
          </cell>
          <cell r="BJ39">
            <v>3083614.31</v>
          </cell>
          <cell r="BK39">
            <v>2431396</v>
          </cell>
          <cell r="BL39">
            <v>21622595.770000003</v>
          </cell>
          <cell r="BM39">
            <v>21622595.770000003</v>
          </cell>
          <cell r="BN39">
            <v>21691889</v>
          </cell>
          <cell r="BO39">
            <v>29005713</v>
          </cell>
          <cell r="BP39">
            <v>-1242912.76</v>
          </cell>
          <cell r="BQ39">
            <v>-567100</v>
          </cell>
          <cell r="BR39">
            <v>-6159927.2700000005</v>
          </cell>
          <cell r="BS39">
            <v>-6159927.2700000005</v>
          </cell>
          <cell r="BT39">
            <v>-4433000</v>
          </cell>
          <cell r="BU39">
            <v>-6048900</v>
          </cell>
          <cell r="CA39">
            <v>11337016.559999997</v>
          </cell>
          <cell r="CB39">
            <v>11034696</v>
          </cell>
          <cell r="CC39">
            <v>99304049.530000001</v>
          </cell>
          <cell r="CD39">
            <v>99239089</v>
          </cell>
          <cell r="CE39">
            <v>132701013</v>
          </cell>
          <cell r="CF39">
            <v>-85681.8</v>
          </cell>
          <cell r="CG39">
            <v>-225400</v>
          </cell>
          <cell r="CH39">
            <v>-498132.45</v>
          </cell>
          <cell r="CI39">
            <v>-1857900</v>
          </cell>
          <cell r="CJ39">
            <v>-2562400</v>
          </cell>
        </row>
        <row r="40">
          <cell r="A40" t="str">
            <v>Donations</v>
          </cell>
          <cell r="B40">
            <v>6560</v>
          </cell>
          <cell r="C40">
            <v>12500</v>
          </cell>
          <cell r="D40">
            <v>314975.21000000002</v>
          </cell>
          <cell r="E40">
            <v>112500</v>
          </cell>
          <cell r="F40">
            <v>150000</v>
          </cell>
          <cell r="G40">
            <v>2398.71</v>
          </cell>
          <cell r="H40">
            <v>6930</v>
          </cell>
          <cell r="I40">
            <v>127248.47</v>
          </cell>
          <cell r="J40">
            <v>91695</v>
          </cell>
          <cell r="K40">
            <v>122030</v>
          </cell>
          <cell r="L40">
            <v>13050</v>
          </cell>
          <cell r="M40" t="str">
            <v>0</v>
          </cell>
          <cell r="N40">
            <v>200115.76</v>
          </cell>
          <cell r="O40" t="str">
            <v>0</v>
          </cell>
          <cell r="P40" t="str">
            <v>0</v>
          </cell>
          <cell r="Q40">
            <v>78333.33</v>
          </cell>
          <cell r="R40" t="str">
            <v>0</v>
          </cell>
          <cell r="S40">
            <v>176008.66</v>
          </cell>
          <cell r="T40" t="str">
            <v>0</v>
          </cell>
          <cell r="U40" t="str">
            <v>0</v>
          </cell>
          <cell r="V40">
            <v>9175</v>
          </cell>
          <cell r="W40" t="str">
            <v>0</v>
          </cell>
          <cell r="X40">
            <v>99199.47</v>
          </cell>
          <cell r="Y40" t="str">
            <v>0</v>
          </cell>
          <cell r="Z40" t="str">
            <v>0</v>
          </cell>
          <cell r="AA40">
            <v>21867.7</v>
          </cell>
          <cell r="AB40">
            <v>24167</v>
          </cell>
          <cell r="AC40">
            <v>161088.68</v>
          </cell>
          <cell r="AD40">
            <v>217503</v>
          </cell>
          <cell r="AE40">
            <v>290004</v>
          </cell>
          <cell r="AF40">
            <v>10883.75</v>
          </cell>
          <cell r="AG40" t="str">
            <v>0</v>
          </cell>
          <cell r="AH40">
            <v>58551.68</v>
          </cell>
          <cell r="AI40" t="str">
            <v>0</v>
          </cell>
          <cell r="AJ40" t="str">
            <v>0</v>
          </cell>
          <cell r="AK40">
            <v>3000</v>
          </cell>
          <cell r="AL40" t="str">
            <v>0</v>
          </cell>
          <cell r="AM40">
            <v>308504.05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145268.49</v>
          </cell>
          <cell r="AV40">
            <v>43597</v>
          </cell>
          <cell r="AW40">
            <v>1445691.98</v>
          </cell>
          <cell r="AX40">
            <v>421698</v>
          </cell>
          <cell r="AY40">
            <v>562034</v>
          </cell>
          <cell r="AZ40">
            <v>0</v>
          </cell>
          <cell r="BA40" t="str">
            <v>0</v>
          </cell>
          <cell r="BB40">
            <v>11395</v>
          </cell>
          <cell r="BC40" t="str">
            <v>0</v>
          </cell>
          <cell r="BD40" t="str">
            <v>0</v>
          </cell>
          <cell r="BE40">
            <v>1491.25</v>
          </cell>
          <cell r="BF40" t="str">
            <v>0</v>
          </cell>
          <cell r="BG40">
            <v>7302.08</v>
          </cell>
          <cell r="BH40" t="str">
            <v>0</v>
          </cell>
          <cell r="BI40" t="str">
            <v>0</v>
          </cell>
          <cell r="BJ40">
            <v>1491.25</v>
          </cell>
          <cell r="BK40" t="str">
            <v>0</v>
          </cell>
          <cell r="BL40">
            <v>18697.080000000002</v>
          </cell>
          <cell r="BM40">
            <v>18697.080000000002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146759.74</v>
          </cell>
          <cell r="CB40">
            <v>43597</v>
          </cell>
          <cell r="CC40">
            <v>1464389.06</v>
          </cell>
          <cell r="CD40">
            <v>421698</v>
          </cell>
          <cell r="CE40">
            <v>562034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4475.1499999999996</v>
          </cell>
          <cell r="C41">
            <v>15008</v>
          </cell>
          <cell r="D41">
            <v>116683.7</v>
          </cell>
          <cell r="E41">
            <v>135072</v>
          </cell>
          <cell r="F41">
            <v>180096</v>
          </cell>
          <cell r="G41">
            <v>41779.870000000003</v>
          </cell>
          <cell r="H41">
            <v>16070</v>
          </cell>
          <cell r="I41">
            <v>473804</v>
          </cell>
          <cell r="J41">
            <v>142305</v>
          </cell>
          <cell r="K41">
            <v>205970</v>
          </cell>
          <cell r="L41">
            <v>35301.550000000003</v>
          </cell>
          <cell r="M41">
            <v>30167</v>
          </cell>
          <cell r="N41">
            <v>239406.75</v>
          </cell>
          <cell r="O41">
            <v>460958</v>
          </cell>
          <cell r="P41">
            <v>551600</v>
          </cell>
          <cell r="Q41">
            <v>1054.1400000000001</v>
          </cell>
          <cell r="R41" t="str">
            <v>0</v>
          </cell>
          <cell r="S41">
            <v>59876.17</v>
          </cell>
          <cell r="T41" t="str">
            <v>0</v>
          </cell>
          <cell r="U41" t="str">
            <v>0</v>
          </cell>
          <cell r="V41">
            <v>51070.59</v>
          </cell>
          <cell r="W41">
            <v>19140</v>
          </cell>
          <cell r="X41">
            <v>581749.51</v>
          </cell>
          <cell r="Y41">
            <v>530197</v>
          </cell>
          <cell r="Z41">
            <v>573087</v>
          </cell>
          <cell r="AA41">
            <v>507.66</v>
          </cell>
          <cell r="AB41">
            <v>13108</v>
          </cell>
          <cell r="AC41">
            <v>70902.38</v>
          </cell>
          <cell r="AD41">
            <v>74182</v>
          </cell>
          <cell r="AE41">
            <v>81182</v>
          </cell>
          <cell r="AF41">
            <v>2751.94</v>
          </cell>
          <cell r="AG41" t="str">
            <v>0</v>
          </cell>
          <cell r="AH41">
            <v>213015.69</v>
          </cell>
          <cell r="AI41" t="str">
            <v>0</v>
          </cell>
          <cell r="AJ41" t="str">
            <v>0</v>
          </cell>
          <cell r="AK41">
            <v>-3000</v>
          </cell>
          <cell r="AL41" t="str">
            <v>0</v>
          </cell>
          <cell r="AM41">
            <v>-305965.95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133940.9</v>
          </cell>
          <cell r="AV41">
            <v>93493</v>
          </cell>
          <cell r="AW41">
            <v>1449472.25</v>
          </cell>
          <cell r="AX41">
            <v>1342714</v>
          </cell>
          <cell r="AY41">
            <v>1591935</v>
          </cell>
          <cell r="AZ41">
            <v>0</v>
          </cell>
          <cell r="BA41" t="str">
            <v>0</v>
          </cell>
          <cell r="BB41">
            <v>910</v>
          </cell>
          <cell r="BC41" t="str">
            <v>0</v>
          </cell>
          <cell r="BD41" t="str">
            <v>0</v>
          </cell>
          <cell r="BE41">
            <v>0</v>
          </cell>
          <cell r="BF41" t="str">
            <v>0</v>
          </cell>
          <cell r="BG41">
            <v>2845</v>
          </cell>
          <cell r="BH41" t="str">
            <v>0</v>
          </cell>
          <cell r="BI41" t="str">
            <v>0</v>
          </cell>
          <cell r="BJ41">
            <v>0</v>
          </cell>
          <cell r="BK41" t="str">
            <v>0</v>
          </cell>
          <cell r="BL41">
            <v>3755</v>
          </cell>
          <cell r="BM41">
            <v>3755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133940.9</v>
          </cell>
          <cell r="CB41">
            <v>93493</v>
          </cell>
          <cell r="CC41">
            <v>1453227.25</v>
          </cell>
          <cell r="CD41">
            <v>1342714</v>
          </cell>
          <cell r="CE41">
            <v>1591935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19020.75</v>
          </cell>
          <cell r="BF42" t="str">
            <v>0</v>
          </cell>
          <cell r="BG42">
            <v>87864.75</v>
          </cell>
          <cell r="BH42" t="str">
            <v>0</v>
          </cell>
          <cell r="BI42" t="str">
            <v>0</v>
          </cell>
          <cell r="BJ42">
            <v>19020.75</v>
          </cell>
          <cell r="BK42" t="str">
            <v>0</v>
          </cell>
          <cell r="BL42">
            <v>87864.75</v>
          </cell>
          <cell r="BM42">
            <v>87864.75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19020.75</v>
          </cell>
          <cell r="CB42" t="str">
            <v>0</v>
          </cell>
          <cell r="CC42">
            <v>87864.75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-285547</v>
          </cell>
          <cell r="C43">
            <v>-418778.56</v>
          </cell>
          <cell r="D43">
            <v>7724989</v>
          </cell>
          <cell r="E43">
            <v>6701771.4299999997</v>
          </cell>
          <cell r="F43">
            <v>5466984.1699999999</v>
          </cell>
          <cell r="G43">
            <v>-325967</v>
          </cell>
          <cell r="H43">
            <v>-16635.87</v>
          </cell>
          <cell r="I43">
            <v>5441140</v>
          </cell>
          <cell r="J43">
            <v>5686539.4900000002</v>
          </cell>
          <cell r="K43">
            <v>5369757.4699999997</v>
          </cell>
          <cell r="L43">
            <v>117613</v>
          </cell>
          <cell r="M43">
            <v>-69321.210000000006</v>
          </cell>
          <cell r="N43">
            <v>6225850</v>
          </cell>
          <cell r="O43">
            <v>9323919.1099999994</v>
          </cell>
          <cell r="P43">
            <v>8641238.9900000002</v>
          </cell>
          <cell r="Q43">
            <v>-507753</v>
          </cell>
          <cell r="R43">
            <v>-593778.41</v>
          </cell>
          <cell r="S43">
            <v>10792600</v>
          </cell>
          <cell r="T43">
            <v>12626684.449999999</v>
          </cell>
          <cell r="U43">
            <v>10753884.089999998</v>
          </cell>
          <cell r="V43">
            <v>-1036784</v>
          </cell>
          <cell r="W43">
            <v>-1261176.76</v>
          </cell>
          <cell r="X43">
            <v>6547053</v>
          </cell>
          <cell r="Y43">
            <v>7191184.5600000005</v>
          </cell>
          <cell r="Z43">
            <v>3316255.88</v>
          </cell>
          <cell r="AA43">
            <v>92019</v>
          </cell>
          <cell r="AB43">
            <v>30387.35</v>
          </cell>
          <cell r="AC43">
            <v>7003116</v>
          </cell>
          <cell r="AD43">
            <v>5807294.2699999986</v>
          </cell>
          <cell r="AE43">
            <v>6701515.9899999984</v>
          </cell>
          <cell r="AF43">
            <v>485759</v>
          </cell>
          <cell r="AG43">
            <v>-3168707.47</v>
          </cell>
          <cell r="AH43">
            <v>17102198</v>
          </cell>
          <cell r="AI43">
            <v>22236785.880000003</v>
          </cell>
          <cell r="AJ43">
            <v>18838413.900000002</v>
          </cell>
          <cell r="AK43">
            <v>5303</v>
          </cell>
          <cell r="AL43" t="str">
            <v>0</v>
          </cell>
          <cell r="AM43">
            <v>710188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-1455357</v>
          </cell>
          <cell r="AV43">
            <v>-5498010.9299999997</v>
          </cell>
          <cell r="AW43">
            <v>61547134</v>
          </cell>
          <cell r="AX43">
            <v>69574179.189999998</v>
          </cell>
          <cell r="AY43">
            <v>59088050.490000002</v>
          </cell>
          <cell r="AZ43">
            <v>2104338</v>
          </cell>
          <cell r="BA43">
            <v>622176.4</v>
          </cell>
          <cell r="BB43">
            <v>13521665</v>
          </cell>
          <cell r="BC43">
            <v>9197651.290000001</v>
          </cell>
          <cell r="BD43">
            <v>11160193.780000001</v>
          </cell>
          <cell r="BE43">
            <v>1317553</v>
          </cell>
          <cell r="BF43">
            <v>666570.71</v>
          </cell>
          <cell r="BG43">
            <v>16460241</v>
          </cell>
          <cell r="BH43">
            <v>11607295.219999999</v>
          </cell>
          <cell r="BI43">
            <v>13688799.119999999</v>
          </cell>
          <cell r="BJ43">
            <v>3421891</v>
          </cell>
          <cell r="BK43">
            <v>1288747.1100000001</v>
          </cell>
          <cell r="BL43">
            <v>29981906</v>
          </cell>
          <cell r="BM43">
            <v>29981906</v>
          </cell>
          <cell r="BN43">
            <v>20804946.509999998</v>
          </cell>
          <cell r="BO43">
            <v>24848992.899999999</v>
          </cell>
          <cell r="BP43">
            <v>-11248</v>
          </cell>
          <cell r="BQ43" t="str">
            <v>0</v>
          </cell>
          <cell r="BR43">
            <v>-230545</v>
          </cell>
          <cell r="BS43">
            <v>-230545</v>
          </cell>
          <cell r="BT43" t="str">
            <v>0</v>
          </cell>
          <cell r="BU43" t="str">
            <v>0</v>
          </cell>
          <cell r="CA43">
            <v>1955286</v>
          </cell>
          <cell r="CB43">
            <v>-4209263.82</v>
          </cell>
          <cell r="CC43">
            <v>91298495</v>
          </cell>
          <cell r="CD43">
            <v>90379125.699999988</v>
          </cell>
          <cell r="CE43">
            <v>83937043.390000001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-685042.52</v>
          </cell>
          <cell r="C44">
            <v>-1103500.69</v>
          </cell>
          <cell r="D44">
            <v>20908644.449999999</v>
          </cell>
          <cell r="E44">
            <v>17659474.269999996</v>
          </cell>
          <cell r="F44">
            <v>14405752.889999997</v>
          </cell>
          <cell r="G44">
            <v>-884201.97</v>
          </cell>
          <cell r="H44">
            <v>-42875.96</v>
          </cell>
          <cell r="I44">
            <v>14312898.130000029</v>
          </cell>
          <cell r="J44">
            <v>14656029.629999999</v>
          </cell>
          <cell r="K44">
            <v>13839581.109999998</v>
          </cell>
          <cell r="L44">
            <v>-265350.3300000024</v>
          </cell>
          <cell r="M44">
            <v>-168952.49</v>
          </cell>
          <cell r="N44">
            <v>14913581.979999993</v>
          </cell>
          <cell r="O44">
            <v>22724638.349999994</v>
          </cell>
          <cell r="P44">
            <v>21060782.369999997</v>
          </cell>
          <cell r="Q44">
            <v>-1313229.07</v>
          </cell>
          <cell r="R44">
            <v>-1572506.19</v>
          </cell>
          <cell r="S44">
            <v>28966587.759999983</v>
          </cell>
          <cell r="T44">
            <v>33439312.630000003</v>
          </cell>
          <cell r="U44">
            <v>28479565.899999999</v>
          </cell>
          <cell r="V44">
            <v>-2587556.33</v>
          </cell>
          <cell r="W44">
            <v>-3047056.69</v>
          </cell>
          <cell r="X44">
            <v>16264951.930000011</v>
          </cell>
          <cell r="Y44">
            <v>17374207.700000003</v>
          </cell>
          <cell r="Z44">
            <v>8012215.2400000049</v>
          </cell>
          <cell r="AA44">
            <v>257687.13000000082</v>
          </cell>
          <cell r="AB44">
            <v>84786.129999999888</v>
          </cell>
          <cell r="AC44">
            <v>19992714.060000017</v>
          </cell>
          <cell r="AD44">
            <v>16203388.040000003</v>
          </cell>
          <cell r="AE44">
            <v>18698426.340000007</v>
          </cell>
          <cell r="AF44">
            <v>1409600.1100000257</v>
          </cell>
          <cell r="AG44">
            <v>-8670404.4800000042</v>
          </cell>
          <cell r="AH44">
            <v>48749802.980000071</v>
          </cell>
          <cell r="AI44">
            <v>61021573.569999993</v>
          </cell>
          <cell r="AJ44">
            <v>51743922.929999992</v>
          </cell>
          <cell r="AK44">
            <v>129891.05999999921</v>
          </cell>
          <cell r="AL44">
            <v>-991.40000000037253</v>
          </cell>
          <cell r="AM44">
            <v>1443586.8</v>
          </cell>
          <cell r="AN44">
            <v>-5029.5200000014156</v>
          </cell>
          <cell r="AO44">
            <v>-8037.7500000018626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-3938201.9199999762</v>
          </cell>
          <cell r="AV44">
            <v>-14521501.770000003</v>
          </cell>
          <cell r="AW44">
            <v>165552768.09000009</v>
          </cell>
          <cell r="AX44">
            <v>183073594.66999999</v>
          </cell>
          <cell r="AY44">
            <v>156232209.03</v>
          </cell>
          <cell r="AZ44">
            <v>5226302.5400000131</v>
          </cell>
          <cell r="BA44">
            <v>1484553.56</v>
          </cell>
          <cell r="BB44">
            <v>33271811.629999917</v>
          </cell>
          <cell r="BC44">
            <v>21946197.309999999</v>
          </cell>
          <cell r="BD44">
            <v>26628951.999999996</v>
          </cell>
          <cell r="BE44">
            <v>3739011.8300000066</v>
          </cell>
          <cell r="BF44">
            <v>1759915.39</v>
          </cell>
          <cell r="BG44">
            <v>45628352.339999974</v>
          </cell>
          <cell r="BH44">
            <v>31238231.559999995</v>
          </cell>
          <cell r="BI44">
            <v>36738766.529999994</v>
          </cell>
          <cell r="BJ44">
            <v>8965314.3700000197</v>
          </cell>
          <cell r="BK44">
            <v>3244468.95</v>
          </cell>
          <cell r="BL44">
            <v>78900163.969999894</v>
          </cell>
          <cell r="BM44">
            <v>78900163.969999894</v>
          </cell>
          <cell r="BN44">
            <v>53184428.86999999</v>
          </cell>
          <cell r="BO44">
            <v>63367718.529999986</v>
          </cell>
          <cell r="BP44">
            <v>-28607.000000000698</v>
          </cell>
          <cell r="BQ44">
            <v>33334</v>
          </cell>
          <cell r="BR44">
            <v>-567287.00000000722</v>
          </cell>
          <cell r="BS44">
            <v>-567287.00000000722</v>
          </cell>
          <cell r="BT44">
            <v>-99994</v>
          </cell>
          <cell r="BU44">
            <v>0</v>
          </cell>
          <cell r="CA44">
            <v>4998505.450000044</v>
          </cell>
          <cell r="CB44">
            <v>-11243698.820000004</v>
          </cell>
          <cell r="CC44">
            <v>243885645.06</v>
          </cell>
          <cell r="CD44">
            <v>236158029.53999996</v>
          </cell>
          <cell r="CE44">
            <v>219599927.56</v>
          </cell>
          <cell r="CF44">
            <v>1.0000000002328306</v>
          </cell>
          <cell r="CG44">
            <v>0</v>
          </cell>
          <cell r="CH44">
            <v>2.6193447411060333E-10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-399495.52</v>
          </cell>
          <cell r="C45">
            <v>-684722.12999999942</v>
          </cell>
          <cell r="D45">
            <v>13183655.449999999</v>
          </cell>
          <cell r="E45">
            <v>10957702.839999996</v>
          </cell>
          <cell r="F45">
            <v>8938768.7199999988</v>
          </cell>
          <cell r="G45">
            <v>-558234.97</v>
          </cell>
          <cell r="H45">
            <v>-26240.089999999851</v>
          </cell>
          <cell r="I45">
            <v>8871758.1300000288</v>
          </cell>
          <cell r="J45">
            <v>8969490.1400000006</v>
          </cell>
          <cell r="K45">
            <v>8469823.6400000006</v>
          </cell>
          <cell r="L45">
            <v>-382963.3300000024</v>
          </cell>
          <cell r="M45">
            <v>-99631.280000000261</v>
          </cell>
          <cell r="N45">
            <v>8687731.979999993</v>
          </cell>
          <cell r="O45">
            <v>13400719.239999998</v>
          </cell>
          <cell r="P45">
            <v>12419543.379999999</v>
          </cell>
          <cell r="Q45">
            <v>-805476.07000000123</v>
          </cell>
          <cell r="R45">
            <v>-978727.77999999933</v>
          </cell>
          <cell r="S45">
            <v>18173987.759999983</v>
          </cell>
          <cell r="T45">
            <v>20812628.18</v>
          </cell>
          <cell r="U45">
            <v>17725681.809999995</v>
          </cell>
          <cell r="V45">
            <v>-1550772.33</v>
          </cell>
          <cell r="W45">
            <v>-1785879.93</v>
          </cell>
          <cell r="X45">
            <v>9717898.9300000109</v>
          </cell>
          <cell r="Y45">
            <v>10183023.140000001</v>
          </cell>
          <cell r="Z45">
            <v>4695959.3600000003</v>
          </cell>
          <cell r="AA45">
            <v>165668.13000000082</v>
          </cell>
          <cell r="AB45">
            <v>54398.780000000261</v>
          </cell>
          <cell r="AC45">
            <v>12989598.060000023</v>
          </cell>
          <cell r="AD45">
            <v>10396093.77</v>
          </cell>
          <cell r="AE45">
            <v>11996910.350000001</v>
          </cell>
          <cell r="AF45">
            <v>923841.11000002571</v>
          </cell>
          <cell r="AG45">
            <v>-5501697.0100000035</v>
          </cell>
          <cell r="AH45">
            <v>31647604.980000068</v>
          </cell>
          <cell r="AI45">
            <v>38784787.68999999</v>
          </cell>
          <cell r="AJ45">
            <v>32905509.029999994</v>
          </cell>
          <cell r="AK45">
            <v>124588.05999999924</v>
          </cell>
          <cell r="AL45">
            <v>-991.40000000037253</v>
          </cell>
          <cell r="AM45">
            <v>733398.79999999783</v>
          </cell>
          <cell r="AN45">
            <v>-5029.5200000014156</v>
          </cell>
          <cell r="AO45">
            <v>-8037.7500000018626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-2482844.9199999762</v>
          </cell>
          <cell r="AV45">
            <v>-9023490.8400000017</v>
          </cell>
          <cell r="AW45">
            <v>104005634.09000009</v>
          </cell>
          <cell r="AX45">
            <v>113499415.47999999</v>
          </cell>
          <cell r="AY45">
            <v>97144158.539999977</v>
          </cell>
          <cell r="AZ45">
            <v>3121964.5400000131</v>
          </cell>
          <cell r="BA45">
            <v>862377.16</v>
          </cell>
          <cell r="BB45">
            <v>19750146.629999917</v>
          </cell>
          <cell r="BC45">
            <v>12748546.020000003</v>
          </cell>
          <cell r="BD45">
            <v>15468758.220000004</v>
          </cell>
          <cell r="BE45">
            <v>2421458.8300000066</v>
          </cell>
          <cell r="BF45">
            <v>1093344.68</v>
          </cell>
          <cell r="BG45">
            <v>29168111.339999989</v>
          </cell>
          <cell r="BH45">
            <v>19630936.339999992</v>
          </cell>
          <cell r="BI45">
            <v>23049967.409999985</v>
          </cell>
          <cell r="BJ45">
            <v>5543423.3700000197</v>
          </cell>
          <cell r="BK45">
            <v>1955721.84</v>
          </cell>
          <cell r="BL45">
            <v>48918257.969999909</v>
          </cell>
          <cell r="BM45">
            <v>48918257.969999909</v>
          </cell>
          <cell r="BN45">
            <v>32379482.359999996</v>
          </cell>
          <cell r="BO45">
            <v>38518725.629999988</v>
          </cell>
          <cell r="BP45">
            <v>-17359.000000000698</v>
          </cell>
          <cell r="BQ45">
            <v>33334</v>
          </cell>
          <cell r="BR45">
            <v>-336742.00000000722</v>
          </cell>
          <cell r="BS45">
            <v>-336742.00000000722</v>
          </cell>
          <cell r="BT45">
            <v>-99994</v>
          </cell>
          <cell r="BU45">
            <v>0</v>
          </cell>
          <cell r="CA45">
            <v>3043219.4500000426</v>
          </cell>
          <cell r="CB45">
            <v>-7034435.0000000019</v>
          </cell>
          <cell r="CC45">
            <v>152587150.06</v>
          </cell>
          <cell r="CD45">
            <v>145778903.83999997</v>
          </cell>
          <cell r="CE45">
            <v>135662884.16999996</v>
          </cell>
          <cell r="CF45">
            <v>1.0000000002328306</v>
          </cell>
          <cell r="CG45">
            <v>0</v>
          </cell>
          <cell r="CH45">
            <v>2.6193447411060333E-10</v>
          </cell>
          <cell r="CI45">
            <v>0</v>
          </cell>
          <cell r="CJ45">
            <v>0</v>
          </cell>
        </row>
      </sheetData>
      <sheetData sheetId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MD-Projection"/>
      <sheetName val="Summary-KYMD"/>
      <sheetName val="KYMD-Project"/>
      <sheetName val="Kentucky"/>
      <sheetName val="Georgia"/>
      <sheetName val="Illinois"/>
      <sheetName val="Tennessee"/>
      <sheetName val="Virginia"/>
      <sheetName val="Iowa"/>
      <sheetName val="MDMO"/>
      <sheetName val="MD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2707723.13</v>
          </cell>
          <cell r="C15">
            <v>184392.37</v>
          </cell>
          <cell r="D15">
            <v>342274.53</v>
          </cell>
          <cell r="F15">
            <v>429789.82</v>
          </cell>
          <cell r="H15">
            <v>189155.87</v>
          </cell>
          <cell r="J15">
            <v>198802.8</v>
          </cell>
          <cell r="L15">
            <v>349108.4</v>
          </cell>
          <cell r="N15">
            <v>225861.33</v>
          </cell>
          <cell r="P15">
            <v>203502.58</v>
          </cell>
          <cell r="R15">
            <v>201607.32</v>
          </cell>
          <cell r="T15">
            <v>204903.21</v>
          </cell>
          <cell r="V15">
            <v>234662.39</v>
          </cell>
          <cell r="X15">
            <v>259505.57</v>
          </cell>
          <cell r="Y15">
            <v>-150000</v>
          </cell>
          <cell r="Z15">
            <v>2873566.19</v>
          </cell>
        </row>
        <row r="17">
          <cell r="A17" t="str">
            <v>Equipment</v>
          </cell>
          <cell r="B17">
            <v>253613.98</v>
          </cell>
          <cell r="C17">
            <v>1615.67</v>
          </cell>
          <cell r="D17">
            <v>723.7</v>
          </cell>
          <cell r="F17">
            <v>52744.14</v>
          </cell>
          <cell r="H17">
            <v>7593.14</v>
          </cell>
          <cell r="J17">
            <v>32213.97</v>
          </cell>
          <cell r="L17">
            <v>153690</v>
          </cell>
          <cell r="N17">
            <v>23459.1</v>
          </cell>
          <cell r="P17">
            <v>1973.59</v>
          </cell>
          <cell r="R17">
            <v>1915.44</v>
          </cell>
          <cell r="T17">
            <v>1992.68</v>
          </cell>
          <cell r="V17">
            <v>763.94</v>
          </cell>
          <cell r="X17">
            <v>807.18</v>
          </cell>
          <cell r="Z17">
            <v>279492.55</v>
          </cell>
        </row>
        <row r="19">
          <cell r="A19" t="str">
            <v>050.2602.MDTs2010</v>
          </cell>
          <cell r="B19" t="str">
            <v xml:space="preserve"> 0</v>
          </cell>
          <cell r="C19" t="str">
            <v xml:space="preserve"> 0</v>
          </cell>
          <cell r="D19">
            <v>5142.76</v>
          </cell>
          <cell r="F19">
            <v>1263.4100000000001</v>
          </cell>
          <cell r="H19">
            <v>40441.839999999997</v>
          </cell>
          <cell r="J19">
            <v>4506.96</v>
          </cell>
          <cell r="L19">
            <v>7293.31</v>
          </cell>
          <cell r="N19">
            <v>21457.03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-80105</v>
          </cell>
          <cell r="Z19">
            <v>0.30999999999767169</v>
          </cell>
        </row>
        <row r="20">
          <cell r="A20" t="str">
            <v>3302.PC/MDTReplacement-Acker: CB10.PC / MDT Replacement - Acker</v>
          </cell>
          <cell r="B20" t="str">
            <v xml:space="preserve"> 0</v>
          </cell>
          <cell r="C20" t="str">
            <v xml:space="preserve"> 0</v>
          </cell>
          <cell r="D20">
            <v>5142.76</v>
          </cell>
          <cell r="F20">
            <v>1263.4100000000001</v>
          </cell>
          <cell r="H20">
            <v>40441.839999999997</v>
          </cell>
          <cell r="J20">
            <v>4506.96</v>
          </cell>
          <cell r="L20">
            <v>9888.6</v>
          </cell>
          <cell r="N20">
            <v>67536.289999999994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-128780</v>
          </cell>
          <cell r="Z20">
            <v>-0.14000000001396984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A25" t="str">
            <v>PC/MDT Replacement</v>
          </cell>
          <cell r="B25">
            <v>0</v>
          </cell>
          <cell r="C25">
            <v>0</v>
          </cell>
          <cell r="D25">
            <v>10285.52</v>
          </cell>
          <cell r="E25">
            <v>0</v>
          </cell>
          <cell r="F25">
            <v>2526.8200000000002</v>
          </cell>
          <cell r="G25">
            <v>0</v>
          </cell>
          <cell r="H25">
            <v>80883.679999999993</v>
          </cell>
          <cell r="I25">
            <v>0</v>
          </cell>
          <cell r="J25">
            <v>9013.92</v>
          </cell>
          <cell r="K25">
            <v>0</v>
          </cell>
          <cell r="L25">
            <v>17181.91</v>
          </cell>
          <cell r="M25">
            <v>0</v>
          </cell>
          <cell r="N25">
            <v>88993.319999999992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-208885</v>
          </cell>
          <cell r="Z25">
            <v>0.16999999998370185</v>
          </cell>
        </row>
        <row r="26">
          <cell r="A26" t="str">
            <v>Information Technology-Other</v>
          </cell>
          <cell r="B26">
            <v>173707.1</v>
          </cell>
          <cell r="C26">
            <v>27938.19</v>
          </cell>
          <cell r="D26">
            <v>14308.95</v>
          </cell>
          <cell r="F26">
            <v>42607.46</v>
          </cell>
          <cell r="H26">
            <v>-18889.94999999999</v>
          </cell>
          <cell r="J26">
            <v>257.28999999999905</v>
          </cell>
          <cell r="L26">
            <v>7720.8499999999985</v>
          </cell>
          <cell r="N26">
            <v>13047.090000000011</v>
          </cell>
          <cell r="P26">
            <v>2452.85</v>
          </cell>
          <cell r="R26">
            <v>2390.75</v>
          </cell>
          <cell r="T26">
            <v>2470.27</v>
          </cell>
          <cell r="V26">
            <v>2609.88</v>
          </cell>
          <cell r="X26">
            <v>2676.6</v>
          </cell>
          <cell r="Z26">
            <v>99590.23000000004</v>
          </cell>
        </row>
        <row r="27">
          <cell r="A27" t="str">
            <v>Information Technology</v>
          </cell>
          <cell r="B27">
            <v>173707.1</v>
          </cell>
          <cell r="C27">
            <v>27938.19</v>
          </cell>
          <cell r="D27">
            <v>24594.47</v>
          </cell>
          <cell r="E27">
            <v>0</v>
          </cell>
          <cell r="F27">
            <v>45134.28</v>
          </cell>
          <cell r="G27">
            <v>0</v>
          </cell>
          <cell r="H27">
            <v>61993.73</v>
          </cell>
          <cell r="I27">
            <v>0</v>
          </cell>
          <cell r="J27">
            <v>9271.2099999999991</v>
          </cell>
          <cell r="K27">
            <v>0</v>
          </cell>
          <cell r="L27">
            <v>24902.76</v>
          </cell>
          <cell r="M27">
            <v>0</v>
          </cell>
          <cell r="N27">
            <v>102040.41</v>
          </cell>
          <cell r="O27">
            <v>0</v>
          </cell>
          <cell r="P27">
            <v>2452.85</v>
          </cell>
          <cell r="Q27">
            <v>0</v>
          </cell>
          <cell r="R27">
            <v>2390.75</v>
          </cell>
          <cell r="S27">
            <v>0</v>
          </cell>
          <cell r="T27">
            <v>2470.27</v>
          </cell>
          <cell r="U27">
            <v>0</v>
          </cell>
          <cell r="V27">
            <v>2609.88</v>
          </cell>
          <cell r="W27">
            <v>0</v>
          </cell>
          <cell r="X27">
            <v>2676.6</v>
          </cell>
          <cell r="Y27">
            <v>-208885</v>
          </cell>
          <cell r="Z27">
            <v>99590.400000000023</v>
          </cell>
        </row>
        <row r="29">
          <cell r="A29" t="str">
            <v>Misc</v>
          </cell>
          <cell r="B29" t="str">
            <v xml:space="preserve"> 0</v>
          </cell>
          <cell r="C29">
            <v>52657.8</v>
          </cell>
          <cell r="D29">
            <v>112875.14</v>
          </cell>
          <cell r="F29">
            <v>-201989.76000000001</v>
          </cell>
          <cell r="H29">
            <v>-28794.05</v>
          </cell>
          <cell r="J29">
            <v>19942.64</v>
          </cell>
          <cell r="L29">
            <v>62893.23</v>
          </cell>
          <cell r="N29">
            <v>27696.46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-45281</v>
          </cell>
          <cell r="Z29">
            <v>0.45999999999185093</v>
          </cell>
        </row>
        <row r="30">
          <cell r="A30" t="str">
            <v>Overhead</v>
          </cell>
          <cell r="B30" t="str">
            <v xml:space="preserve"> 0</v>
          </cell>
          <cell r="C30">
            <v>251948.7</v>
          </cell>
          <cell r="D30">
            <v>103648.78</v>
          </cell>
          <cell r="F30">
            <v>-355597.48</v>
          </cell>
          <cell r="H30">
            <v>183760.63</v>
          </cell>
          <cell r="J30">
            <v>148272.45000000001</v>
          </cell>
          <cell r="L30">
            <v>-332033.08</v>
          </cell>
          <cell r="N30">
            <v>88648.83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-88649</v>
          </cell>
          <cell r="Z30">
            <v>-0.16999999999825377</v>
          </cell>
        </row>
        <row r="31">
          <cell r="A31" t="str">
            <v>Pipeline Integrity Management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Public Improvements</v>
          </cell>
          <cell r="B32">
            <v>85949.379999999946</v>
          </cell>
          <cell r="C32">
            <v>-39346.17</v>
          </cell>
          <cell r="D32">
            <v>7394.65</v>
          </cell>
          <cell r="F32">
            <v>14296.22</v>
          </cell>
          <cell r="H32">
            <v>-56367.82</v>
          </cell>
          <cell r="J32">
            <v>-151358.54</v>
          </cell>
          <cell r="L32">
            <v>199923.89</v>
          </cell>
          <cell r="N32">
            <v>8327.6200000000008</v>
          </cell>
          <cell r="P32">
            <v>6064.85</v>
          </cell>
          <cell r="R32">
            <v>5919.34</v>
          </cell>
          <cell r="T32">
            <v>6112.62</v>
          </cell>
          <cell r="V32">
            <v>6861.01</v>
          </cell>
          <cell r="X32">
            <v>7185.52</v>
          </cell>
          <cell r="Y32">
            <v>20000</v>
          </cell>
          <cell r="Z32">
            <v>35013.190000000017</v>
          </cell>
        </row>
        <row r="33">
          <cell r="A33" t="str">
            <v>Structures</v>
          </cell>
          <cell r="B33">
            <v>64992</v>
          </cell>
          <cell r="C33">
            <v>8778.7000000000007</v>
          </cell>
          <cell r="D33">
            <v>10711.29</v>
          </cell>
          <cell r="F33">
            <v>14167.5</v>
          </cell>
          <cell r="H33">
            <v>918.89</v>
          </cell>
          <cell r="J33" t="str">
            <v xml:space="preserve"> 0</v>
          </cell>
          <cell r="L33">
            <v>10.039999999999999</v>
          </cell>
          <cell r="N33" t="str">
            <v xml:space="preserve"> 0</v>
          </cell>
          <cell r="P33">
            <v>4166</v>
          </cell>
          <cell r="R33">
            <v>4166</v>
          </cell>
          <cell r="T33">
            <v>4166</v>
          </cell>
          <cell r="V33">
            <v>4166</v>
          </cell>
          <cell r="X33">
            <v>4166</v>
          </cell>
          <cell r="Z33">
            <v>55416.420000000006</v>
          </cell>
        </row>
        <row r="35">
          <cell r="A35" t="str">
            <v>2734.BG.SYSIMP.8: CB10.INSTALLING 17000  OF 8 inch HP STEEL TO SUPPLY NEEDED GAS</v>
          </cell>
          <cell r="B35">
            <v>5596572.5299999993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>
            <v>678206.54</v>
          </cell>
          <cell r="L35">
            <v>346372.75</v>
          </cell>
          <cell r="N35">
            <v>38517.040000000001</v>
          </cell>
          <cell r="P35">
            <v>1278778.6000000001</v>
          </cell>
          <cell r="R35">
            <v>1241519.68</v>
          </cell>
          <cell r="T35">
            <v>1264436.03</v>
          </cell>
          <cell r="V35">
            <v>-0.55000000000000004</v>
          </cell>
          <cell r="X35">
            <v>-0.41</v>
          </cell>
          <cell r="Y35">
            <v>748743</v>
          </cell>
          <cell r="Z35">
            <v>5596572.6800000006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Bowling Green, KY - Installing 8" Pipe</v>
          </cell>
          <cell r="B41">
            <v>5596572.5299999993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678206.54</v>
          </cell>
          <cell r="K41">
            <v>0</v>
          </cell>
          <cell r="L41">
            <v>346372.75</v>
          </cell>
          <cell r="M41">
            <v>0</v>
          </cell>
          <cell r="N41">
            <v>38517.040000000001</v>
          </cell>
          <cell r="O41">
            <v>0</v>
          </cell>
          <cell r="P41">
            <v>1278778.6000000001</v>
          </cell>
          <cell r="Q41">
            <v>0</v>
          </cell>
          <cell r="R41">
            <v>1241519.68</v>
          </cell>
          <cell r="S41">
            <v>0</v>
          </cell>
          <cell r="T41">
            <v>1264436.03</v>
          </cell>
          <cell r="U41">
            <v>0</v>
          </cell>
          <cell r="V41">
            <v>-0.55000000000000004</v>
          </cell>
          <cell r="W41">
            <v>0</v>
          </cell>
          <cell r="X41">
            <v>-0.41</v>
          </cell>
          <cell r="Y41">
            <v>748743</v>
          </cell>
          <cell r="Z41">
            <v>5596572.6800000006</v>
          </cell>
        </row>
        <row r="42">
          <cell r="A42" t="str">
            <v>System Improvements - Other</v>
          </cell>
          <cell r="B42">
            <v>720152.33999999985</v>
          </cell>
          <cell r="C42">
            <v>20814.189999999999</v>
          </cell>
          <cell r="D42">
            <v>6872.58</v>
          </cell>
          <cell r="F42">
            <v>8614.7199999999993</v>
          </cell>
          <cell r="H42">
            <v>1093.8900000000001</v>
          </cell>
          <cell r="J42">
            <v>16909.959999999963</v>
          </cell>
          <cell r="L42">
            <v>-8173.2700000000186</v>
          </cell>
          <cell r="N42">
            <v>67820.01999999999</v>
          </cell>
          <cell r="P42">
            <v>96908.679999999935</v>
          </cell>
          <cell r="R42">
            <v>174805.94000000018</v>
          </cell>
          <cell r="T42">
            <v>155712.25</v>
          </cell>
          <cell r="V42">
            <v>148712.22</v>
          </cell>
          <cell r="X42">
            <v>8351.27</v>
          </cell>
          <cell r="Z42">
            <v>698442.45000000007</v>
          </cell>
        </row>
        <row r="43">
          <cell r="A43" t="str">
            <v>System Improvements</v>
          </cell>
          <cell r="B43">
            <v>6316724.8699999992</v>
          </cell>
          <cell r="C43">
            <v>20814.189999999999</v>
          </cell>
          <cell r="D43">
            <v>6872.58</v>
          </cell>
          <cell r="E43">
            <v>0</v>
          </cell>
          <cell r="F43">
            <v>8614.7199999999993</v>
          </cell>
          <cell r="G43">
            <v>0</v>
          </cell>
          <cell r="H43">
            <v>1093.8900000000001</v>
          </cell>
          <cell r="I43">
            <v>0</v>
          </cell>
          <cell r="J43">
            <v>695116.5</v>
          </cell>
          <cell r="K43">
            <v>0</v>
          </cell>
          <cell r="L43">
            <v>338199.48</v>
          </cell>
          <cell r="M43">
            <v>0</v>
          </cell>
          <cell r="N43">
            <v>106337.06</v>
          </cell>
          <cell r="O43">
            <v>0</v>
          </cell>
          <cell r="P43">
            <v>1375687.28</v>
          </cell>
          <cell r="Q43">
            <v>0</v>
          </cell>
          <cell r="R43">
            <v>1416325.62</v>
          </cell>
          <cell r="S43">
            <v>0</v>
          </cell>
          <cell r="T43">
            <v>1420148.28</v>
          </cell>
          <cell r="U43">
            <v>0</v>
          </cell>
          <cell r="V43">
            <v>148711.67000000001</v>
          </cell>
          <cell r="W43">
            <v>0</v>
          </cell>
          <cell r="X43">
            <v>8350.86</v>
          </cell>
          <cell r="Y43">
            <v>748743</v>
          </cell>
          <cell r="Z43">
            <v>6295015.1300000008</v>
          </cell>
        </row>
        <row r="45">
          <cell r="A45" t="str">
            <v>2609.SINT 1PRP Hopkinsville 10: CB10.Replace approx 3 mi. of T/L 90159-10 w/ 12</v>
          </cell>
          <cell r="B45">
            <v>1330166.23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>
            <v>394719</v>
          </cell>
          <cell r="R45">
            <v>525116.71</v>
          </cell>
          <cell r="T45">
            <v>47608.639999999999</v>
          </cell>
          <cell r="V45">
            <v>160732.26</v>
          </cell>
          <cell r="X45">
            <v>201989.62</v>
          </cell>
          <cell r="Z45">
            <v>1330166.23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Hopkinsville, KY - Replace 3 miles of T/L</v>
          </cell>
          <cell r="B50">
            <v>1330166.23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394719</v>
          </cell>
          <cell r="Q50">
            <v>0</v>
          </cell>
          <cell r="R50">
            <v>525116.71</v>
          </cell>
          <cell r="S50">
            <v>0</v>
          </cell>
          <cell r="T50">
            <v>47608.639999999999</v>
          </cell>
          <cell r="U50">
            <v>0</v>
          </cell>
          <cell r="V50">
            <v>160732.26</v>
          </cell>
          <cell r="W50">
            <v>0</v>
          </cell>
          <cell r="X50">
            <v>201989.62</v>
          </cell>
          <cell r="Y50">
            <v>0</v>
          </cell>
          <cell r="Z50">
            <v>1330166.23</v>
          </cell>
        </row>
        <row r="51">
          <cell r="A51" t="str">
            <v>System Integrity - Other</v>
          </cell>
          <cell r="B51">
            <v>11783929.509999998</v>
          </cell>
          <cell r="C51">
            <v>177608.47</v>
          </cell>
          <cell r="D51">
            <v>749247.03</v>
          </cell>
          <cell r="F51">
            <v>1613228.96</v>
          </cell>
          <cell r="H51">
            <v>756400.23</v>
          </cell>
          <cell r="J51">
            <v>-3342.4400000000169</v>
          </cell>
          <cell r="L51">
            <v>1165990.8899999999</v>
          </cell>
          <cell r="N51">
            <v>978044.49</v>
          </cell>
          <cell r="P51">
            <v>873463.67999999993</v>
          </cell>
          <cell r="R51">
            <v>966202.34000000008</v>
          </cell>
          <cell r="T51">
            <v>1124944.8400000001</v>
          </cell>
          <cell r="V51">
            <v>994878.58000000007</v>
          </cell>
          <cell r="X51">
            <v>912465.07</v>
          </cell>
          <cell r="Y51">
            <v>1250000</v>
          </cell>
          <cell r="Z51">
            <v>11559132.140000001</v>
          </cell>
        </row>
        <row r="52">
          <cell r="A52" t="str">
            <v>System Integrity</v>
          </cell>
          <cell r="B52">
            <v>13114095.739999998</v>
          </cell>
          <cell r="C52">
            <v>177608.47</v>
          </cell>
          <cell r="D52">
            <v>749247.03</v>
          </cell>
          <cell r="E52">
            <v>0</v>
          </cell>
          <cell r="F52">
            <v>1613228.96</v>
          </cell>
          <cell r="G52">
            <v>0</v>
          </cell>
          <cell r="H52">
            <v>756400.23</v>
          </cell>
          <cell r="I52">
            <v>0</v>
          </cell>
          <cell r="J52">
            <v>-3342.4400000000169</v>
          </cell>
          <cell r="K52">
            <v>0</v>
          </cell>
          <cell r="L52">
            <v>1165990.8899999999</v>
          </cell>
          <cell r="M52">
            <v>0</v>
          </cell>
          <cell r="N52">
            <v>978044.49</v>
          </cell>
          <cell r="O52">
            <v>0</v>
          </cell>
          <cell r="P52">
            <v>1268182.68</v>
          </cell>
          <cell r="Q52">
            <v>0</v>
          </cell>
          <cell r="R52">
            <v>1491319.05</v>
          </cell>
          <cell r="S52">
            <v>0</v>
          </cell>
          <cell r="T52">
            <v>1172553.48</v>
          </cell>
          <cell r="U52">
            <v>0</v>
          </cell>
          <cell r="V52">
            <v>1155610.8400000001</v>
          </cell>
          <cell r="W52">
            <v>0</v>
          </cell>
          <cell r="X52">
            <v>1114454.69</v>
          </cell>
          <cell r="Y52">
            <v>1250000</v>
          </cell>
          <cell r="Z52">
            <v>12889298.369999999</v>
          </cell>
        </row>
        <row r="54">
          <cell r="A54" t="str">
            <v>Vehicles</v>
          </cell>
          <cell r="B54" t="str">
            <v xml:space="preserve"> 0</v>
          </cell>
          <cell r="C54" t="str">
            <v xml:space="preserve"> 0</v>
          </cell>
          <cell r="D54" t="str">
            <v xml:space="preserve"> 0</v>
          </cell>
          <cell r="F54">
            <v>37369.94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37369.94</v>
          </cell>
        </row>
        <row r="55">
          <cell r="A55" t="str">
            <v>NonGrowth</v>
          </cell>
          <cell r="B55">
            <v>20009083.07</v>
          </cell>
          <cell r="C55">
            <v>502015.55</v>
          </cell>
          <cell r="D55">
            <v>1016067.64</v>
          </cell>
          <cell r="E55">
            <v>0</v>
          </cell>
          <cell r="F55">
            <v>1227968.52</v>
          </cell>
          <cell r="G55">
            <v>0</v>
          </cell>
          <cell r="H55">
            <v>926598.64</v>
          </cell>
          <cell r="I55">
            <v>0</v>
          </cell>
          <cell r="J55">
            <v>750115.79</v>
          </cell>
          <cell r="K55">
            <v>0</v>
          </cell>
          <cell r="L55">
            <v>1613577.21</v>
          </cell>
          <cell r="M55">
            <v>0</v>
          </cell>
          <cell r="N55">
            <v>1334553.97</v>
          </cell>
          <cell r="O55">
            <v>0</v>
          </cell>
          <cell r="P55">
            <v>2658527.25</v>
          </cell>
          <cell r="Q55">
            <v>0</v>
          </cell>
          <cell r="R55">
            <v>2922036.2</v>
          </cell>
          <cell r="S55">
            <v>0</v>
          </cell>
          <cell r="T55">
            <v>2607443.33</v>
          </cell>
          <cell r="U55">
            <v>0</v>
          </cell>
          <cell r="V55">
            <v>1318723.3400000001</v>
          </cell>
          <cell r="W55">
            <v>0</v>
          </cell>
          <cell r="X55">
            <v>1137640.8500000001</v>
          </cell>
          <cell r="Y55">
            <v>1675928</v>
          </cell>
          <cell r="Z55">
            <v>19691196.290000003</v>
          </cell>
        </row>
        <row r="57">
          <cell r="A57" t="str">
            <v>Capital</v>
          </cell>
          <cell r="B57">
            <v>22716806.200000003</v>
          </cell>
          <cell r="C57">
            <v>686407.92</v>
          </cell>
          <cell r="D57">
            <v>1358342.17</v>
          </cell>
          <cell r="E57">
            <v>0</v>
          </cell>
          <cell r="F57">
            <v>1657758.34</v>
          </cell>
          <cell r="G57">
            <v>0</v>
          </cell>
          <cell r="H57">
            <v>1115754.51</v>
          </cell>
          <cell r="I57">
            <v>0</v>
          </cell>
          <cell r="J57">
            <v>948918.59</v>
          </cell>
          <cell r="K57">
            <v>0</v>
          </cell>
          <cell r="L57">
            <v>1962685.61</v>
          </cell>
          <cell r="M57">
            <v>0</v>
          </cell>
          <cell r="N57">
            <v>1560415.3</v>
          </cell>
          <cell r="O57">
            <v>0</v>
          </cell>
          <cell r="P57">
            <v>2862029.83</v>
          </cell>
          <cell r="Q57">
            <v>0</v>
          </cell>
          <cell r="R57">
            <v>3123643.52</v>
          </cell>
          <cell r="S57">
            <v>0</v>
          </cell>
          <cell r="T57">
            <v>2812346.54</v>
          </cell>
          <cell r="U57">
            <v>0</v>
          </cell>
          <cell r="V57">
            <v>1553385.73</v>
          </cell>
          <cell r="W57">
            <v>0</v>
          </cell>
          <cell r="X57">
            <v>1397146.42</v>
          </cell>
          <cell r="Y57">
            <v>1525928</v>
          </cell>
          <cell r="Z57">
            <v>22564762.480000004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1017890.08</v>
          </cell>
          <cell r="C15">
            <v>49642.86</v>
          </cell>
          <cell r="D15">
            <v>-140763.39000000001</v>
          </cell>
          <cell r="F15">
            <v>228461.45</v>
          </cell>
          <cell r="H15">
            <v>-474043.41</v>
          </cell>
          <cell r="J15">
            <v>113345.65</v>
          </cell>
          <cell r="L15">
            <v>182452.14</v>
          </cell>
          <cell r="N15">
            <v>83797.86</v>
          </cell>
          <cell r="P15">
            <v>-228602.75</v>
          </cell>
          <cell r="R15">
            <v>-235123.88</v>
          </cell>
          <cell r="T15">
            <v>32398.92</v>
          </cell>
          <cell r="V15">
            <v>92473.77</v>
          </cell>
          <cell r="X15">
            <v>96660.9</v>
          </cell>
          <cell r="Y15">
            <v>1250000</v>
          </cell>
          <cell r="Z15">
            <v>1050700.1200000001</v>
          </cell>
        </row>
        <row r="17">
          <cell r="A17" t="str">
            <v>Equipment</v>
          </cell>
          <cell r="B17">
            <v>97591.01</v>
          </cell>
          <cell r="C17">
            <v>3147.03</v>
          </cell>
          <cell r="D17">
            <v>55.94</v>
          </cell>
          <cell r="F17">
            <v>8138.76</v>
          </cell>
          <cell r="H17">
            <v>22967.31</v>
          </cell>
          <cell r="J17">
            <v>59193.71</v>
          </cell>
          <cell r="L17">
            <v>35924.129999999997</v>
          </cell>
          <cell r="N17">
            <v>1695.36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131122.23999999999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15070.08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Y24">
            <v>15000</v>
          </cell>
          <cell r="Z24">
            <v>15000</v>
          </cell>
        </row>
        <row r="25">
          <cell r="A25" t="str">
            <v>Information Technology</v>
          </cell>
          <cell r="B25">
            <v>15070.08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15000</v>
          </cell>
          <cell r="Z25">
            <v>15000</v>
          </cell>
        </row>
        <row r="27">
          <cell r="A27" t="str">
            <v>Misc</v>
          </cell>
          <cell r="B27" t="str">
            <v xml:space="preserve"> 0</v>
          </cell>
          <cell r="C27">
            <v>37909.49</v>
          </cell>
          <cell r="D27">
            <v>-3167.64</v>
          </cell>
          <cell r="F27">
            <v>259388.52</v>
          </cell>
          <cell r="H27">
            <v>46839.45</v>
          </cell>
          <cell r="J27">
            <v>-231637.65</v>
          </cell>
          <cell r="L27">
            <v>171685.38</v>
          </cell>
          <cell r="N27">
            <v>-112821.79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-168196</v>
          </cell>
          <cell r="Z27">
            <v>-0.23999999993247911</v>
          </cell>
        </row>
        <row r="28">
          <cell r="A28" t="str">
            <v>Overhead</v>
          </cell>
          <cell r="B28" t="str">
            <v xml:space="preserve"> 0</v>
          </cell>
          <cell r="C28">
            <v>151847.21</v>
          </cell>
          <cell r="D28">
            <v>-180228.9</v>
          </cell>
          <cell r="F28">
            <v>28381.69</v>
          </cell>
          <cell r="H28">
            <v>254991.04</v>
          </cell>
          <cell r="J28">
            <v>-22059.07</v>
          </cell>
          <cell r="L28">
            <v>-232931.97</v>
          </cell>
          <cell r="N28">
            <v>-7654.0099999999802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7654</v>
          </cell>
          <cell r="Z28">
            <v>-9.9999999802093953E-3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188040.71</v>
          </cell>
          <cell r="C30">
            <v>1706.39</v>
          </cell>
          <cell r="D30">
            <v>408.36</v>
          </cell>
          <cell r="F30">
            <v>482.61</v>
          </cell>
          <cell r="H30">
            <v>460.81</v>
          </cell>
          <cell r="J30">
            <v>416.61</v>
          </cell>
          <cell r="L30">
            <v>398.35</v>
          </cell>
          <cell r="N30">
            <v>393.63</v>
          </cell>
          <cell r="P30">
            <v>1240.3</v>
          </cell>
          <cell r="R30">
            <v>1209.3900000000001</v>
          </cell>
          <cell r="T30">
            <v>1278.3699999999999</v>
          </cell>
          <cell r="V30">
            <v>1324.43</v>
          </cell>
          <cell r="X30">
            <v>1389.11</v>
          </cell>
          <cell r="Y30">
            <v>175000</v>
          </cell>
          <cell r="Z30">
            <v>185708.36</v>
          </cell>
        </row>
        <row r="31">
          <cell r="A31" t="str">
            <v>Structures</v>
          </cell>
          <cell r="B31">
            <v>15000</v>
          </cell>
          <cell r="C31">
            <v>1542.4</v>
          </cell>
          <cell r="D31">
            <v>243.02</v>
          </cell>
          <cell r="F31">
            <v>44.7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15000</v>
          </cell>
          <cell r="Z31">
            <v>16830.12</v>
          </cell>
        </row>
        <row r="32">
          <cell r="A32" t="str">
            <v>System Improvements</v>
          </cell>
          <cell r="B32">
            <v>403627.12</v>
          </cell>
          <cell r="C32">
            <v>62697.91</v>
          </cell>
          <cell r="D32">
            <v>23256.720000000001</v>
          </cell>
          <cell r="F32">
            <v>6107.92</v>
          </cell>
          <cell r="H32">
            <v>1516.25</v>
          </cell>
          <cell r="J32">
            <v>1255.6400000000001</v>
          </cell>
          <cell r="L32">
            <v>6522.54</v>
          </cell>
          <cell r="N32">
            <v>36436.269999999997</v>
          </cell>
          <cell r="P32">
            <v>38241.53</v>
          </cell>
          <cell r="R32">
            <v>120097.38</v>
          </cell>
          <cell r="T32">
            <v>27175.65</v>
          </cell>
          <cell r="V32">
            <v>104155.4</v>
          </cell>
          <cell r="X32" t="str">
            <v xml:space="preserve"> 0</v>
          </cell>
          <cell r="Z32">
            <v>427463.21000000008</v>
          </cell>
        </row>
        <row r="34">
          <cell r="A34" t="str">
            <v>3562.Cast Iron Replace Program: CB10.replace 89,847  of cast iron pipe.</v>
          </cell>
          <cell r="B34">
            <v>5131290.66</v>
          </cell>
          <cell r="C34" t="str">
            <v xml:space="preserve"> 0</v>
          </cell>
          <cell r="D34">
            <v>115589.55</v>
          </cell>
          <cell r="F34">
            <v>688735.75</v>
          </cell>
          <cell r="H34">
            <v>426719.55</v>
          </cell>
          <cell r="J34">
            <v>833418.44</v>
          </cell>
          <cell r="L34">
            <v>496790.65</v>
          </cell>
          <cell r="N34">
            <v>692136.35</v>
          </cell>
          <cell r="P34">
            <v>405094.72</v>
          </cell>
          <cell r="R34">
            <v>393675.41</v>
          </cell>
          <cell r="T34">
            <v>419165.24</v>
          </cell>
          <cell r="V34">
            <v>436179.17</v>
          </cell>
          <cell r="X34">
            <v>452902.77</v>
          </cell>
          <cell r="Y34">
            <v>400000</v>
          </cell>
          <cell r="Z34">
            <v>5760407.5999999996</v>
          </cell>
        </row>
        <row r="35">
          <cell r="A35" t="str">
            <v>3562.CastIronServiceLineRplc: CB10.Service line replacement associated to Cast I</v>
          </cell>
          <cell r="B35">
            <v>1574990.64</v>
          </cell>
          <cell r="C35">
            <v>8499.2900000000009</v>
          </cell>
          <cell r="D35">
            <v>93072.02</v>
          </cell>
          <cell r="F35">
            <v>208783.56</v>
          </cell>
          <cell r="H35">
            <v>57717.02</v>
          </cell>
          <cell r="J35">
            <v>28528.19</v>
          </cell>
          <cell r="L35">
            <v>34587.339999999997</v>
          </cell>
          <cell r="N35">
            <v>90647.77</v>
          </cell>
          <cell r="P35">
            <v>124339.16</v>
          </cell>
          <cell r="R35">
            <v>120834.14</v>
          </cell>
          <cell r="T35">
            <v>128657.96</v>
          </cell>
          <cell r="V35">
            <v>133880.17000000001</v>
          </cell>
          <cell r="X35">
            <v>139013.29</v>
          </cell>
          <cell r="Y35">
            <v>250000</v>
          </cell>
          <cell r="Z35">
            <v>1418559.9100000001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Georgia - Cast Iron replacement</v>
          </cell>
          <cell r="B44">
            <v>6706281.2999999998</v>
          </cell>
          <cell r="C44">
            <v>8499.2900000000009</v>
          </cell>
          <cell r="D44">
            <v>208661.57</v>
          </cell>
          <cell r="E44">
            <v>0</v>
          </cell>
          <cell r="F44">
            <v>897519.31</v>
          </cell>
          <cell r="G44">
            <v>0</v>
          </cell>
          <cell r="H44">
            <v>484436.57</v>
          </cell>
          <cell r="I44">
            <v>0</v>
          </cell>
          <cell r="J44">
            <v>861946.62999999989</v>
          </cell>
          <cell r="K44">
            <v>0</v>
          </cell>
          <cell r="L44">
            <v>531377.99</v>
          </cell>
          <cell r="M44">
            <v>0</v>
          </cell>
          <cell r="N44">
            <v>782784.12</v>
          </cell>
          <cell r="O44">
            <v>0</v>
          </cell>
          <cell r="P44">
            <v>529433.88</v>
          </cell>
          <cell r="Q44">
            <v>0</v>
          </cell>
          <cell r="R44">
            <v>514509.55</v>
          </cell>
          <cell r="S44">
            <v>0</v>
          </cell>
          <cell r="T44">
            <v>547823.19999999995</v>
          </cell>
          <cell r="U44">
            <v>0</v>
          </cell>
          <cell r="V44">
            <v>570059.34</v>
          </cell>
          <cell r="W44">
            <v>0</v>
          </cell>
          <cell r="X44">
            <v>591916.06000000006</v>
          </cell>
          <cell r="Y44">
            <v>650000</v>
          </cell>
          <cell r="Z44">
            <v>7178967.5099999998</v>
          </cell>
        </row>
        <row r="45">
          <cell r="A45" t="str">
            <v>System Integrity - Other</v>
          </cell>
          <cell r="B45">
            <v>3695966.8900000015</v>
          </cell>
          <cell r="C45">
            <v>238059.03999999998</v>
          </cell>
          <cell r="D45">
            <v>260468.53999999998</v>
          </cell>
          <cell r="F45">
            <v>483985.23</v>
          </cell>
          <cell r="H45">
            <v>222984.01999999996</v>
          </cell>
          <cell r="J45">
            <v>320562.17000000016</v>
          </cell>
          <cell r="L45">
            <v>590799.73</v>
          </cell>
          <cell r="N45">
            <v>397703.85</v>
          </cell>
          <cell r="P45">
            <v>297478.07999999996</v>
          </cell>
          <cell r="R45">
            <v>289961.38000000006</v>
          </cell>
          <cell r="T45">
            <v>306739.84000000008</v>
          </cell>
          <cell r="V45">
            <v>303169.96000000008</v>
          </cell>
          <cell r="X45">
            <v>313568.17999999993</v>
          </cell>
          <cell r="Y45">
            <v>-200000</v>
          </cell>
          <cell r="Z45">
            <v>3825480.0199999996</v>
          </cell>
        </row>
        <row r="46">
          <cell r="A46" t="str">
            <v>System Integrity</v>
          </cell>
          <cell r="B46">
            <v>10402248.190000001</v>
          </cell>
          <cell r="C46">
            <v>246558.33</v>
          </cell>
          <cell r="D46">
            <v>469130.11</v>
          </cell>
          <cell r="E46">
            <v>0</v>
          </cell>
          <cell r="F46">
            <v>1381504.54</v>
          </cell>
          <cell r="G46">
            <v>0</v>
          </cell>
          <cell r="H46">
            <v>707420.59</v>
          </cell>
          <cell r="I46">
            <v>0</v>
          </cell>
          <cell r="J46">
            <v>1182508.8</v>
          </cell>
          <cell r="K46">
            <v>0</v>
          </cell>
          <cell r="L46">
            <v>1122177.72</v>
          </cell>
          <cell r="M46">
            <v>0</v>
          </cell>
          <cell r="N46">
            <v>1180487.97</v>
          </cell>
          <cell r="O46">
            <v>0</v>
          </cell>
          <cell r="P46">
            <v>826911.96</v>
          </cell>
          <cell r="Q46">
            <v>0</v>
          </cell>
          <cell r="R46">
            <v>804470.93</v>
          </cell>
          <cell r="S46">
            <v>0</v>
          </cell>
          <cell r="T46">
            <v>854563.04</v>
          </cell>
          <cell r="U46">
            <v>0</v>
          </cell>
          <cell r="V46">
            <v>873229.3</v>
          </cell>
          <cell r="W46">
            <v>0</v>
          </cell>
          <cell r="X46">
            <v>905484.24</v>
          </cell>
          <cell r="Y46">
            <v>450000</v>
          </cell>
          <cell r="Z46">
            <v>11004447.529999999</v>
          </cell>
        </row>
        <row r="48">
          <cell r="A48" t="str">
            <v>Vehicles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 t="str">
            <v xml:space="preserve"> 0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0</v>
          </cell>
        </row>
        <row r="49">
          <cell r="A49" t="str">
            <v>NonGrowth</v>
          </cell>
          <cell r="B49">
            <v>11121577.109999999</v>
          </cell>
          <cell r="C49">
            <v>505408.76</v>
          </cell>
          <cell r="D49">
            <v>309697.61</v>
          </cell>
          <cell r="E49">
            <v>0</v>
          </cell>
          <cell r="F49">
            <v>1684048.74</v>
          </cell>
          <cell r="G49">
            <v>0</v>
          </cell>
          <cell r="H49">
            <v>1034195.45</v>
          </cell>
          <cell r="I49">
            <v>0</v>
          </cell>
          <cell r="J49">
            <v>989678.04</v>
          </cell>
          <cell r="K49">
            <v>0</v>
          </cell>
          <cell r="L49">
            <v>1103776.1499999999</v>
          </cell>
          <cell r="M49">
            <v>0</v>
          </cell>
          <cell r="N49">
            <v>1098537.43</v>
          </cell>
          <cell r="O49">
            <v>0</v>
          </cell>
          <cell r="P49">
            <v>866393.79</v>
          </cell>
          <cell r="Q49">
            <v>0</v>
          </cell>
          <cell r="R49">
            <v>925777.7</v>
          </cell>
          <cell r="S49">
            <v>0</v>
          </cell>
          <cell r="T49">
            <v>883017.06</v>
          </cell>
          <cell r="U49">
            <v>0</v>
          </cell>
          <cell r="V49">
            <v>978709.13</v>
          </cell>
          <cell r="W49">
            <v>0</v>
          </cell>
          <cell r="X49">
            <v>906873.35</v>
          </cell>
          <cell r="Y49">
            <v>494458</v>
          </cell>
          <cell r="Z49">
            <v>11780571.210000001</v>
          </cell>
        </row>
        <row r="51">
          <cell r="A51" t="str">
            <v>Capital</v>
          </cell>
          <cell r="B51">
            <v>12139467.190000001</v>
          </cell>
          <cell r="C51">
            <v>555051.62</v>
          </cell>
          <cell r="D51">
            <v>168934.22</v>
          </cell>
          <cell r="E51">
            <v>0</v>
          </cell>
          <cell r="F51">
            <v>1912510.19</v>
          </cell>
          <cell r="G51">
            <v>0</v>
          </cell>
          <cell r="H51">
            <v>560152.04</v>
          </cell>
          <cell r="I51">
            <v>0</v>
          </cell>
          <cell r="J51">
            <v>1103023.69</v>
          </cell>
          <cell r="K51">
            <v>0</v>
          </cell>
          <cell r="L51">
            <v>1286228.29</v>
          </cell>
          <cell r="M51">
            <v>0</v>
          </cell>
          <cell r="N51">
            <v>1182335.29</v>
          </cell>
          <cell r="O51">
            <v>0</v>
          </cell>
          <cell r="P51">
            <v>637791.04</v>
          </cell>
          <cell r="Q51">
            <v>0</v>
          </cell>
          <cell r="R51">
            <v>690653.82</v>
          </cell>
          <cell r="S51">
            <v>0</v>
          </cell>
          <cell r="T51">
            <v>915415.98</v>
          </cell>
          <cell r="U51">
            <v>0</v>
          </cell>
          <cell r="V51">
            <v>1071182.8999999999</v>
          </cell>
          <cell r="W51">
            <v>0</v>
          </cell>
          <cell r="X51">
            <v>1003534.25</v>
          </cell>
          <cell r="Y51">
            <v>1744458</v>
          </cell>
          <cell r="Z51">
            <v>12831271.330000002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589069.24</v>
          </cell>
          <cell r="C15">
            <v>39521.699999999997</v>
          </cell>
          <cell r="D15">
            <v>-2877.6199999999944</v>
          </cell>
          <cell r="F15">
            <v>83329.19</v>
          </cell>
          <cell r="H15">
            <v>17800.71</v>
          </cell>
          <cell r="J15">
            <v>19332.64</v>
          </cell>
          <cell r="L15">
            <v>27613.919999999998</v>
          </cell>
          <cell r="N15">
            <v>15067.97</v>
          </cell>
          <cell r="P15">
            <v>50981.1</v>
          </cell>
          <cell r="R15">
            <v>48619.28</v>
          </cell>
          <cell r="T15">
            <v>42966.25</v>
          </cell>
          <cell r="V15">
            <v>57685.95</v>
          </cell>
          <cell r="X15">
            <v>49180.57</v>
          </cell>
          <cell r="Y15">
            <v>25000</v>
          </cell>
          <cell r="Z15">
            <v>474221.66000000003</v>
          </cell>
        </row>
        <row r="17">
          <cell r="A17" t="str">
            <v>Equipment</v>
          </cell>
          <cell r="B17">
            <v>56366.74</v>
          </cell>
          <cell r="C17">
            <v>968.89</v>
          </cell>
          <cell r="D17" t="str">
            <v xml:space="preserve"> 0</v>
          </cell>
          <cell r="F17">
            <v>1109.07</v>
          </cell>
          <cell r="H17">
            <v>179.64</v>
          </cell>
          <cell r="J17">
            <v>13867.97</v>
          </cell>
          <cell r="L17">
            <v>11556.23</v>
          </cell>
          <cell r="N17">
            <v>77.489999999999995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25000</v>
          </cell>
          <cell r="Z17">
            <v>52759.29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20154.73</v>
          </cell>
          <cell r="D27">
            <v>-4969.68</v>
          </cell>
          <cell r="F27">
            <v>-18091.3</v>
          </cell>
          <cell r="H27">
            <v>-7715.19</v>
          </cell>
          <cell r="J27">
            <v>15772.57</v>
          </cell>
          <cell r="L27">
            <v>11460.22</v>
          </cell>
          <cell r="N27">
            <v>-2984.7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-13627</v>
          </cell>
          <cell r="Z27">
            <v>-0.35000000000218279</v>
          </cell>
        </row>
        <row r="28">
          <cell r="A28" t="str">
            <v>Overhead</v>
          </cell>
          <cell r="B28" t="str">
            <v xml:space="preserve"> 0</v>
          </cell>
          <cell r="C28">
            <v>20963.490000000002</v>
          </cell>
          <cell r="D28">
            <v>21258.45</v>
          </cell>
          <cell r="F28">
            <v>-42221.94</v>
          </cell>
          <cell r="H28">
            <v>41568.18</v>
          </cell>
          <cell r="J28">
            <v>17346.669999999998</v>
          </cell>
          <cell r="L28">
            <v>-58914.85</v>
          </cell>
          <cell r="N28">
            <v>29083.07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-29083</v>
          </cell>
          <cell r="Z28">
            <v>6.9999999999708962E-2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153504.53</v>
          </cell>
          <cell r="C30">
            <v>163.92</v>
          </cell>
          <cell r="D30">
            <v>133.61000000000001</v>
          </cell>
          <cell r="F30">
            <v>56.98</v>
          </cell>
          <cell r="H30" t="str">
            <v xml:space="preserve"> 0</v>
          </cell>
          <cell r="J30">
            <v>22704.5</v>
          </cell>
          <cell r="L30">
            <v>85858.95</v>
          </cell>
          <cell r="N30">
            <v>14957.08</v>
          </cell>
          <cell r="P30">
            <v>18261.63</v>
          </cell>
          <cell r="R30">
            <v>17386.16</v>
          </cell>
          <cell r="T30">
            <v>18100.62</v>
          </cell>
          <cell r="V30">
            <v>8315.2099999999991</v>
          </cell>
          <cell r="X30">
            <v>13773.1</v>
          </cell>
          <cell r="Z30">
            <v>199711.75999999998</v>
          </cell>
        </row>
        <row r="31">
          <cell r="A31" t="str">
            <v>Structures</v>
          </cell>
          <cell r="B31">
            <v>40000</v>
          </cell>
          <cell r="C31">
            <v>1571.79</v>
          </cell>
          <cell r="D31">
            <v>249.81</v>
          </cell>
          <cell r="F31">
            <v>2785.45</v>
          </cell>
          <cell r="H31">
            <v>240.31</v>
          </cell>
          <cell r="J31">
            <v>1306.73</v>
          </cell>
          <cell r="L31">
            <v>1676.65</v>
          </cell>
          <cell r="N31">
            <v>1473.03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40000</v>
          </cell>
          <cell r="Z31">
            <v>49303.770000000004</v>
          </cell>
        </row>
        <row r="32">
          <cell r="A32" t="str">
            <v>System Improvements</v>
          </cell>
          <cell r="B32">
            <v>511774.43</v>
          </cell>
          <cell r="C32">
            <v>3693.99</v>
          </cell>
          <cell r="D32">
            <v>1022.02</v>
          </cell>
          <cell r="F32">
            <v>1759.11</v>
          </cell>
          <cell r="H32">
            <v>81.430000000000007</v>
          </cell>
          <cell r="J32">
            <v>73.62</v>
          </cell>
          <cell r="L32">
            <v>70.39</v>
          </cell>
          <cell r="N32">
            <v>1933.8</v>
          </cell>
          <cell r="P32">
            <v>39972.83</v>
          </cell>
          <cell r="R32">
            <v>39425.760000000002</v>
          </cell>
          <cell r="T32">
            <v>40993.620000000003</v>
          </cell>
          <cell r="V32">
            <v>42895.85</v>
          </cell>
          <cell r="X32">
            <v>43710.06</v>
          </cell>
          <cell r="Y32">
            <v>240000</v>
          </cell>
          <cell r="Z32">
            <v>455632.48</v>
          </cell>
        </row>
        <row r="33">
          <cell r="A33" t="str">
            <v>System Integrity</v>
          </cell>
          <cell r="B33">
            <v>1186233.73</v>
          </cell>
          <cell r="C33">
            <v>140329.78</v>
          </cell>
          <cell r="D33">
            <v>108474.8</v>
          </cell>
          <cell r="F33">
            <v>147071.21</v>
          </cell>
          <cell r="H33">
            <v>46556.09</v>
          </cell>
          <cell r="J33">
            <v>71982.039999999994</v>
          </cell>
          <cell r="L33">
            <v>140834.32</v>
          </cell>
          <cell r="N33">
            <v>85702.62</v>
          </cell>
          <cell r="P33">
            <v>107390.05</v>
          </cell>
          <cell r="R33">
            <v>100551.92</v>
          </cell>
          <cell r="T33">
            <v>107660.63</v>
          </cell>
          <cell r="V33">
            <v>101268.87</v>
          </cell>
          <cell r="X33">
            <v>108963.36</v>
          </cell>
          <cell r="Y33">
            <v>-50000</v>
          </cell>
          <cell r="Z33">
            <v>1216785.6900000002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1947879.43</v>
          </cell>
          <cell r="C35">
            <v>187846.59</v>
          </cell>
          <cell r="D35">
            <v>126169.01</v>
          </cell>
          <cell r="E35">
            <v>0</v>
          </cell>
          <cell r="F35">
            <v>92468.58</v>
          </cell>
          <cell r="G35">
            <v>0</v>
          </cell>
          <cell r="H35">
            <v>80910.460000000006</v>
          </cell>
          <cell r="I35">
            <v>0</v>
          </cell>
          <cell r="J35">
            <v>143054.1</v>
          </cell>
          <cell r="K35">
            <v>0</v>
          </cell>
          <cell r="L35">
            <v>192541.91</v>
          </cell>
          <cell r="M35">
            <v>0</v>
          </cell>
          <cell r="N35">
            <v>130242.39</v>
          </cell>
          <cell r="O35">
            <v>0</v>
          </cell>
          <cell r="P35">
            <v>165624.51</v>
          </cell>
          <cell r="Q35">
            <v>0</v>
          </cell>
          <cell r="R35">
            <v>157363.84</v>
          </cell>
          <cell r="S35">
            <v>0</v>
          </cell>
          <cell r="T35">
            <v>166754.87</v>
          </cell>
          <cell r="U35">
            <v>0</v>
          </cell>
          <cell r="V35">
            <v>152479.93</v>
          </cell>
          <cell r="W35">
            <v>0</v>
          </cell>
          <cell r="X35">
            <v>166446.51999999999</v>
          </cell>
          <cell r="Y35">
            <v>212290</v>
          </cell>
          <cell r="Z35">
            <v>1974192.7100000002</v>
          </cell>
        </row>
        <row r="37">
          <cell r="A37" t="str">
            <v>Capital</v>
          </cell>
          <cell r="B37">
            <v>2536948.67</v>
          </cell>
          <cell r="C37">
            <v>227368.29</v>
          </cell>
          <cell r="D37">
            <v>123291.39</v>
          </cell>
          <cell r="E37">
            <v>0</v>
          </cell>
          <cell r="F37">
            <v>175797.77</v>
          </cell>
          <cell r="G37">
            <v>0</v>
          </cell>
          <cell r="H37">
            <v>98711.17</v>
          </cell>
          <cell r="I37">
            <v>0</v>
          </cell>
          <cell r="J37">
            <v>162386.74</v>
          </cell>
          <cell r="K37">
            <v>0</v>
          </cell>
          <cell r="L37">
            <v>220155.83</v>
          </cell>
          <cell r="M37">
            <v>0</v>
          </cell>
          <cell r="N37">
            <v>145310.35999999999</v>
          </cell>
          <cell r="O37">
            <v>0</v>
          </cell>
          <cell r="P37">
            <v>216605.61</v>
          </cell>
          <cell r="Q37">
            <v>0</v>
          </cell>
          <cell r="R37">
            <v>205983.12</v>
          </cell>
          <cell r="S37">
            <v>0</v>
          </cell>
          <cell r="T37">
            <v>209721.12</v>
          </cell>
          <cell r="U37">
            <v>0</v>
          </cell>
          <cell r="V37">
            <v>210165.88</v>
          </cell>
          <cell r="W37">
            <v>0</v>
          </cell>
          <cell r="X37">
            <v>215627.09</v>
          </cell>
          <cell r="Y37">
            <v>237290</v>
          </cell>
          <cell r="Z37">
            <v>2448414.37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6340332.2699999996</v>
          </cell>
          <cell r="C15">
            <v>335969.1</v>
          </cell>
          <cell r="D15">
            <v>377427.09</v>
          </cell>
          <cell r="F15">
            <v>793552.9</v>
          </cell>
          <cell r="H15">
            <v>396356.6</v>
          </cell>
          <cell r="J15">
            <v>250663.2</v>
          </cell>
          <cell r="L15">
            <v>756122.08</v>
          </cell>
          <cell r="N15">
            <v>285056.18</v>
          </cell>
          <cell r="P15">
            <v>450863.85</v>
          </cell>
          <cell r="R15">
            <v>469820.62</v>
          </cell>
          <cell r="T15">
            <v>511330.62</v>
          </cell>
          <cell r="V15">
            <v>578501.22</v>
          </cell>
          <cell r="X15">
            <v>607500.41</v>
          </cell>
          <cell r="Z15">
            <v>5813163.8700000001</v>
          </cell>
        </row>
        <row r="17">
          <cell r="A17" t="str">
            <v>Equipment</v>
          </cell>
          <cell r="B17">
            <v>303932.49</v>
          </cell>
          <cell r="C17">
            <v>13148.69</v>
          </cell>
          <cell r="D17">
            <v>8729.6200000000008</v>
          </cell>
          <cell r="F17">
            <v>9190.3799999999992</v>
          </cell>
          <cell r="H17">
            <v>5410.03</v>
          </cell>
          <cell r="J17">
            <v>46143.83</v>
          </cell>
          <cell r="L17">
            <v>38663.75</v>
          </cell>
          <cell r="N17">
            <v>32300.81</v>
          </cell>
          <cell r="P17">
            <v>24987.46</v>
          </cell>
          <cell r="R17">
            <v>4282.42</v>
          </cell>
          <cell r="T17">
            <v>4627.28</v>
          </cell>
          <cell r="V17">
            <v>4887.7700000000004</v>
          </cell>
          <cell r="X17">
            <v>5114.3</v>
          </cell>
          <cell r="Y17">
            <v>80000</v>
          </cell>
          <cell r="Z17">
            <v>277486.33999999997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216476.93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29782.639999999999</v>
          </cell>
          <cell r="P24">
            <v>2452.85</v>
          </cell>
          <cell r="R24">
            <v>2390.75</v>
          </cell>
          <cell r="T24">
            <v>2470.27</v>
          </cell>
          <cell r="V24">
            <v>2609.88</v>
          </cell>
          <cell r="X24">
            <v>2676.6</v>
          </cell>
          <cell r="Y24">
            <v>173000</v>
          </cell>
          <cell r="Z24">
            <v>215382.99</v>
          </cell>
        </row>
        <row r="25">
          <cell r="A25" t="str">
            <v>Information Technology</v>
          </cell>
          <cell r="B25">
            <v>216476.93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>
            <v>29782.639999999999</v>
          </cell>
          <cell r="O25">
            <v>0</v>
          </cell>
          <cell r="P25">
            <v>2452.85</v>
          </cell>
          <cell r="Q25">
            <v>0</v>
          </cell>
          <cell r="R25">
            <v>2390.75</v>
          </cell>
          <cell r="S25">
            <v>0</v>
          </cell>
          <cell r="T25">
            <v>2470.27</v>
          </cell>
          <cell r="U25">
            <v>0</v>
          </cell>
          <cell r="V25">
            <v>2609.88</v>
          </cell>
          <cell r="W25">
            <v>0</v>
          </cell>
          <cell r="X25">
            <v>2676.6</v>
          </cell>
          <cell r="Y25">
            <v>173000</v>
          </cell>
          <cell r="Z25">
            <v>215382.99</v>
          </cell>
        </row>
        <row r="27">
          <cell r="A27" t="str">
            <v>Misc</v>
          </cell>
          <cell r="B27" t="str">
            <v xml:space="preserve"> 0</v>
          </cell>
          <cell r="C27">
            <v>72288.399999999994</v>
          </cell>
          <cell r="D27">
            <v>-28573.33</v>
          </cell>
          <cell r="F27">
            <v>-132955.82999999999</v>
          </cell>
          <cell r="H27">
            <v>-209.26</v>
          </cell>
          <cell r="J27">
            <v>118211.4</v>
          </cell>
          <cell r="L27">
            <v>-36010.589999999997</v>
          </cell>
          <cell r="N27">
            <v>13780.99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-6532</v>
          </cell>
          <cell r="Z27">
            <v>-0.21999999999206921</v>
          </cell>
        </row>
        <row r="28">
          <cell r="A28" t="str">
            <v>Overhead</v>
          </cell>
          <cell r="B28" t="str">
            <v xml:space="preserve"> 0</v>
          </cell>
          <cell r="C28">
            <v>213373.36</v>
          </cell>
          <cell r="D28">
            <v>197944.87</v>
          </cell>
          <cell r="F28">
            <v>-411318.23</v>
          </cell>
          <cell r="H28">
            <v>226565.09</v>
          </cell>
          <cell r="J28">
            <v>169675.57</v>
          </cell>
          <cell r="L28">
            <v>-396240.66</v>
          </cell>
          <cell r="N28">
            <v>214920.53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-214921</v>
          </cell>
          <cell r="Z28">
            <v>-0.46999999994295649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2421679.9</v>
          </cell>
          <cell r="C30">
            <v>44284.74</v>
          </cell>
          <cell r="D30">
            <v>12394.21</v>
          </cell>
          <cell r="F30">
            <v>21678.75</v>
          </cell>
          <cell r="H30">
            <v>6116.11</v>
          </cell>
          <cell r="J30">
            <v>96198.52</v>
          </cell>
          <cell r="L30">
            <v>121818.99</v>
          </cell>
          <cell r="N30">
            <v>37535.279999999999</v>
          </cell>
          <cell r="P30">
            <v>82893.91</v>
          </cell>
          <cell r="R30">
            <v>12772.719999999914</v>
          </cell>
          <cell r="T30">
            <v>399034.41</v>
          </cell>
          <cell r="V30">
            <v>318770.08</v>
          </cell>
          <cell r="X30">
            <v>70949.8</v>
          </cell>
          <cell r="Y30">
            <v>1200000</v>
          </cell>
          <cell r="Z30">
            <v>2424447.52</v>
          </cell>
        </row>
        <row r="31">
          <cell r="A31" t="str">
            <v>Structures</v>
          </cell>
          <cell r="B31">
            <v>141595</v>
          </cell>
          <cell r="C31">
            <v>2590.94</v>
          </cell>
          <cell r="D31">
            <v>7014.15</v>
          </cell>
          <cell r="F31">
            <v>23178.46</v>
          </cell>
          <cell r="H31">
            <v>11304.25</v>
          </cell>
          <cell r="J31">
            <v>1971.41</v>
          </cell>
          <cell r="L31">
            <v>-6091.08</v>
          </cell>
          <cell r="N31">
            <v>7682.5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>
            <v>24000</v>
          </cell>
          <cell r="X31" t="str">
            <v xml:space="preserve"> 0</v>
          </cell>
          <cell r="Y31">
            <v>30000</v>
          </cell>
          <cell r="Z31">
            <v>101650.63</v>
          </cell>
        </row>
        <row r="32">
          <cell r="A32" t="str">
            <v>System Improvements</v>
          </cell>
          <cell r="B32">
            <v>1425333.89</v>
          </cell>
          <cell r="C32">
            <v>48228.58</v>
          </cell>
          <cell r="D32">
            <v>62133.24</v>
          </cell>
          <cell r="F32">
            <v>114542.49</v>
          </cell>
          <cell r="H32">
            <v>14835.33</v>
          </cell>
          <cell r="J32">
            <v>4716.75</v>
          </cell>
          <cell r="L32">
            <v>58452.22</v>
          </cell>
          <cell r="N32">
            <v>20124.759999999998</v>
          </cell>
          <cell r="P32">
            <v>130216.2</v>
          </cell>
          <cell r="R32">
            <v>20253.62</v>
          </cell>
          <cell r="T32">
            <v>21660.93</v>
          </cell>
          <cell r="V32">
            <v>22881.37</v>
          </cell>
          <cell r="X32">
            <v>23845.919999999998</v>
          </cell>
          <cell r="Y32">
            <v>450000</v>
          </cell>
          <cell r="Z32">
            <v>991891.41</v>
          </cell>
        </row>
        <row r="33">
          <cell r="A33" t="str">
            <v>System Integrity</v>
          </cell>
          <cell r="B33">
            <v>6420164.7199999997</v>
          </cell>
          <cell r="C33">
            <v>355216.01</v>
          </cell>
          <cell r="D33">
            <v>393213.68</v>
          </cell>
          <cell r="F33">
            <v>747509.39</v>
          </cell>
          <cell r="H33">
            <v>300728.58</v>
          </cell>
          <cell r="J33">
            <v>283920.28999999998</v>
          </cell>
          <cell r="L33">
            <v>756762.55</v>
          </cell>
          <cell r="N33">
            <v>372839.17</v>
          </cell>
          <cell r="P33">
            <v>786599.25</v>
          </cell>
          <cell r="R33">
            <v>631103.35</v>
          </cell>
          <cell r="T33">
            <v>451030.17</v>
          </cell>
          <cell r="V33">
            <v>474419.14</v>
          </cell>
          <cell r="X33">
            <v>492569.12</v>
          </cell>
          <cell r="Y33">
            <v>700000</v>
          </cell>
          <cell r="Z33">
            <v>6745910.6999999993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10929182.93</v>
          </cell>
          <cell r="C35">
            <v>749130.72</v>
          </cell>
          <cell r="D35">
            <v>652856.43999999994</v>
          </cell>
          <cell r="E35">
            <v>0</v>
          </cell>
          <cell r="F35">
            <v>371825.41</v>
          </cell>
          <cell r="G35">
            <v>0</v>
          </cell>
          <cell r="H35">
            <v>564750.13</v>
          </cell>
          <cell r="I35">
            <v>0</v>
          </cell>
          <cell r="J35">
            <v>720837.77</v>
          </cell>
          <cell r="K35">
            <v>0</v>
          </cell>
          <cell r="L35">
            <v>537355.18000000005</v>
          </cell>
          <cell r="M35">
            <v>0</v>
          </cell>
          <cell r="N35">
            <v>728966.68</v>
          </cell>
          <cell r="O35">
            <v>0</v>
          </cell>
          <cell r="P35">
            <v>1027149.67</v>
          </cell>
          <cell r="Q35">
            <v>0</v>
          </cell>
          <cell r="R35">
            <v>670802.86</v>
          </cell>
          <cell r="S35">
            <v>0</v>
          </cell>
          <cell r="T35">
            <v>878823.06</v>
          </cell>
          <cell r="U35">
            <v>0</v>
          </cell>
          <cell r="V35">
            <v>847568.24</v>
          </cell>
          <cell r="W35">
            <v>0</v>
          </cell>
          <cell r="X35">
            <v>595155.74</v>
          </cell>
          <cell r="Y35">
            <v>2411547</v>
          </cell>
          <cell r="Z35">
            <v>10756768.9</v>
          </cell>
        </row>
        <row r="37">
          <cell r="A37" t="str">
            <v>Capital</v>
          </cell>
          <cell r="B37">
            <v>17269515.200000003</v>
          </cell>
          <cell r="C37">
            <v>1085099.82</v>
          </cell>
          <cell r="D37">
            <v>1030283.53</v>
          </cell>
          <cell r="E37">
            <v>0</v>
          </cell>
          <cell r="F37">
            <v>1165378.31</v>
          </cell>
          <cell r="G37">
            <v>0</v>
          </cell>
          <cell r="H37">
            <v>961106.73</v>
          </cell>
          <cell r="I37">
            <v>0</v>
          </cell>
          <cell r="J37">
            <v>971500.97</v>
          </cell>
          <cell r="K37">
            <v>0</v>
          </cell>
          <cell r="L37">
            <v>1293477.26</v>
          </cell>
          <cell r="M37">
            <v>0</v>
          </cell>
          <cell r="N37">
            <v>1014022.86</v>
          </cell>
          <cell r="O37">
            <v>0</v>
          </cell>
          <cell r="P37">
            <v>1478013.52</v>
          </cell>
          <cell r="Q37">
            <v>0</v>
          </cell>
          <cell r="R37">
            <v>1140623.48</v>
          </cell>
          <cell r="S37">
            <v>0</v>
          </cell>
          <cell r="T37">
            <v>1390153.68</v>
          </cell>
          <cell r="U37">
            <v>0</v>
          </cell>
          <cell r="V37">
            <v>1426069.46</v>
          </cell>
          <cell r="W37">
            <v>0</v>
          </cell>
          <cell r="X37">
            <v>1202656.1499999999</v>
          </cell>
          <cell r="Y37">
            <v>2411547</v>
          </cell>
          <cell r="Z37">
            <v>16569932.77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1389414.34</v>
          </cell>
          <cell r="C15">
            <v>96147.41</v>
          </cell>
          <cell r="D15">
            <v>120386.8</v>
          </cell>
          <cell r="F15">
            <v>146861.07999999999</v>
          </cell>
          <cell r="H15">
            <v>80006.490000000005</v>
          </cell>
          <cell r="J15">
            <v>85059.42</v>
          </cell>
          <cell r="L15">
            <v>120662.7</v>
          </cell>
          <cell r="N15">
            <v>68229.36</v>
          </cell>
          <cell r="P15">
            <v>111632.14</v>
          </cell>
          <cell r="R15">
            <v>108973.48</v>
          </cell>
          <cell r="T15">
            <v>113160.83</v>
          </cell>
          <cell r="V15">
            <v>118271.38</v>
          </cell>
          <cell r="X15">
            <v>121253.49</v>
          </cell>
          <cell r="Y15">
            <v>25000</v>
          </cell>
          <cell r="Z15">
            <v>1315644.5799999998</v>
          </cell>
        </row>
        <row r="17">
          <cell r="A17" t="str">
            <v>Equipment</v>
          </cell>
          <cell r="B17">
            <v>24611.69</v>
          </cell>
          <cell r="C17">
            <v>95.3</v>
          </cell>
          <cell r="D17">
            <v>4643.96</v>
          </cell>
          <cell r="F17">
            <v>4064.29</v>
          </cell>
          <cell r="H17" t="str">
            <v xml:space="preserve"> 0</v>
          </cell>
          <cell r="J17">
            <v>85106.21</v>
          </cell>
          <cell r="L17">
            <v>18601.62</v>
          </cell>
          <cell r="N17">
            <v>169.75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112681.13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21474.7</v>
          </cell>
          <cell r="D27">
            <v>-1326.43</v>
          </cell>
          <cell r="F27">
            <v>-27732.07</v>
          </cell>
          <cell r="H27">
            <v>39213.18</v>
          </cell>
          <cell r="J27">
            <v>-32200.63</v>
          </cell>
          <cell r="L27">
            <v>-7139.87</v>
          </cell>
          <cell r="N27">
            <v>8220.58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-509</v>
          </cell>
          <cell r="Z27">
            <v>0.46000000000003638</v>
          </cell>
        </row>
        <row r="28">
          <cell r="A28" t="str">
            <v>Overhead</v>
          </cell>
          <cell r="B28" t="str">
            <v xml:space="preserve"> 0</v>
          </cell>
          <cell r="C28">
            <v>30135.32</v>
          </cell>
          <cell r="D28">
            <v>-9196.66</v>
          </cell>
          <cell r="F28">
            <v>-20938.66</v>
          </cell>
          <cell r="H28">
            <v>30056.78</v>
          </cell>
          <cell r="J28">
            <v>-7328.8600000000224</v>
          </cell>
          <cell r="L28">
            <v>-22727.919999999998</v>
          </cell>
          <cell r="N28">
            <v>8040.06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-8040</v>
          </cell>
          <cell r="Z28">
            <v>5.9999999978572305E-2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57898.05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>
            <v>4577.62</v>
          </cell>
          <cell r="R30">
            <v>4359.59</v>
          </cell>
          <cell r="T30">
            <v>4671.05</v>
          </cell>
          <cell r="V30">
            <v>4906.32</v>
          </cell>
          <cell r="X30">
            <v>5110.8999999999996</v>
          </cell>
          <cell r="Y30">
            <v>15000</v>
          </cell>
          <cell r="Z30">
            <v>38625.479999999996</v>
          </cell>
        </row>
        <row r="31">
          <cell r="A31" t="str">
            <v>Structures</v>
          </cell>
          <cell r="B31">
            <v>10000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>
            <v>3334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3334</v>
          </cell>
        </row>
        <row r="32">
          <cell r="A32" t="str">
            <v>System Improvements</v>
          </cell>
          <cell r="B32">
            <v>143555.78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>
            <v>9063.2999999999993</v>
          </cell>
          <cell r="L32">
            <v>3165.16</v>
          </cell>
          <cell r="N32" t="str">
            <v xml:space="preserve"> 0</v>
          </cell>
          <cell r="P32">
            <v>4190.17</v>
          </cell>
          <cell r="R32">
            <v>4119.5</v>
          </cell>
          <cell r="T32">
            <v>4238.68</v>
          </cell>
          <cell r="V32">
            <v>4419.99</v>
          </cell>
          <cell r="X32">
            <v>4508.0600000000004</v>
          </cell>
          <cell r="Y32">
            <v>50000</v>
          </cell>
          <cell r="Z32">
            <v>83704.859999999986</v>
          </cell>
        </row>
        <row r="33">
          <cell r="A33" t="str">
            <v>System Integrity</v>
          </cell>
          <cell r="B33">
            <v>957899.92</v>
          </cell>
          <cell r="C33">
            <v>68341.14</v>
          </cell>
          <cell r="D33">
            <v>120491.61</v>
          </cell>
          <cell r="F33">
            <v>100862.08</v>
          </cell>
          <cell r="H33">
            <v>44685.91</v>
          </cell>
          <cell r="J33">
            <v>44709.69</v>
          </cell>
          <cell r="L33">
            <v>87729.33</v>
          </cell>
          <cell r="N33">
            <v>43547.25</v>
          </cell>
          <cell r="P33">
            <v>78406.929999999993</v>
          </cell>
          <cell r="R33">
            <v>76143.649999999994</v>
          </cell>
          <cell r="T33">
            <v>79566.66</v>
          </cell>
          <cell r="V33">
            <v>83101.81</v>
          </cell>
          <cell r="X33">
            <v>85452.22</v>
          </cell>
          <cell r="Y33">
            <v>250000</v>
          </cell>
          <cell r="Z33">
            <v>1163038.28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1193965.44</v>
          </cell>
          <cell r="C35">
            <v>120046.46</v>
          </cell>
          <cell r="D35">
            <v>114612.48</v>
          </cell>
          <cell r="E35">
            <v>0</v>
          </cell>
          <cell r="F35">
            <v>56255.64</v>
          </cell>
          <cell r="G35">
            <v>0</v>
          </cell>
          <cell r="H35">
            <v>113955.87</v>
          </cell>
          <cell r="I35">
            <v>0</v>
          </cell>
          <cell r="J35">
            <v>99349.71</v>
          </cell>
          <cell r="K35">
            <v>0</v>
          </cell>
          <cell r="L35">
            <v>79628.320000000007</v>
          </cell>
          <cell r="M35">
            <v>0</v>
          </cell>
          <cell r="N35">
            <v>59977.64</v>
          </cell>
          <cell r="O35">
            <v>0</v>
          </cell>
          <cell r="P35">
            <v>90508.72</v>
          </cell>
          <cell r="Q35">
            <v>0</v>
          </cell>
          <cell r="R35">
            <v>84622.74</v>
          </cell>
          <cell r="S35">
            <v>0</v>
          </cell>
          <cell r="T35">
            <v>88476.39</v>
          </cell>
          <cell r="U35">
            <v>0</v>
          </cell>
          <cell r="V35">
            <v>92428.12</v>
          </cell>
          <cell r="W35">
            <v>0</v>
          </cell>
          <cell r="X35">
            <v>95071.18</v>
          </cell>
          <cell r="Y35">
            <v>306451</v>
          </cell>
          <cell r="Z35">
            <v>1401384.27</v>
          </cell>
        </row>
        <row r="37">
          <cell r="A37" t="str">
            <v>Capital</v>
          </cell>
          <cell r="B37">
            <v>2583379.7799999998</v>
          </cell>
          <cell r="C37">
            <v>216193.87</v>
          </cell>
          <cell r="D37">
            <v>234999.28</v>
          </cell>
          <cell r="E37">
            <v>0</v>
          </cell>
          <cell r="F37">
            <v>203116.72</v>
          </cell>
          <cell r="G37">
            <v>0</v>
          </cell>
          <cell r="H37">
            <v>193962.36</v>
          </cell>
          <cell r="I37">
            <v>0</v>
          </cell>
          <cell r="J37">
            <v>184409.13</v>
          </cell>
          <cell r="K37">
            <v>0</v>
          </cell>
          <cell r="L37">
            <v>200291.02</v>
          </cell>
          <cell r="M37">
            <v>0</v>
          </cell>
          <cell r="N37">
            <v>128207</v>
          </cell>
          <cell r="O37">
            <v>0</v>
          </cell>
          <cell r="P37">
            <v>202140.86</v>
          </cell>
          <cell r="Q37">
            <v>0</v>
          </cell>
          <cell r="R37">
            <v>193596.22</v>
          </cell>
          <cell r="S37">
            <v>0</v>
          </cell>
          <cell r="T37">
            <v>201637.22</v>
          </cell>
          <cell r="U37">
            <v>0</v>
          </cell>
          <cell r="V37">
            <v>210699.5</v>
          </cell>
          <cell r="W37">
            <v>0</v>
          </cell>
          <cell r="X37">
            <v>216324.67</v>
          </cell>
          <cell r="Y37">
            <v>331451</v>
          </cell>
          <cell r="Z37">
            <v>2717028.8499999996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47435.25</v>
          </cell>
          <cell r="C15">
            <v>6735.17</v>
          </cell>
          <cell r="D15">
            <v>1343.64</v>
          </cell>
          <cell r="F15">
            <v>17984.689999999999</v>
          </cell>
          <cell r="H15">
            <v>16511.400000000001</v>
          </cell>
          <cell r="J15">
            <v>18477.63</v>
          </cell>
          <cell r="L15">
            <v>27188.89</v>
          </cell>
          <cell r="N15">
            <v>4001.98</v>
          </cell>
          <cell r="P15">
            <v>8811.66</v>
          </cell>
          <cell r="R15">
            <v>5369.08</v>
          </cell>
          <cell r="T15">
            <v>4594.0600000000004</v>
          </cell>
          <cell r="V15">
            <v>6864.65</v>
          </cell>
          <cell r="X15">
            <v>9522.67</v>
          </cell>
          <cell r="Y15">
            <v>-20000</v>
          </cell>
          <cell r="Z15">
            <v>107405.51999999999</v>
          </cell>
        </row>
        <row r="17">
          <cell r="A17" t="str">
            <v>Equipment</v>
          </cell>
          <cell r="B17" t="str">
            <v xml:space="preserve"> 0</v>
          </cell>
          <cell r="C17">
            <v>-57.89</v>
          </cell>
          <cell r="D17" t="str">
            <v xml:space="preserve"> 0</v>
          </cell>
          <cell r="F17">
            <v>-41.63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-99.52000000000001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4828.53</v>
          </cell>
          <cell r="D27">
            <v>-2564.46</v>
          </cell>
          <cell r="F27">
            <v>-3610.99</v>
          </cell>
          <cell r="H27">
            <v>1546.73</v>
          </cell>
          <cell r="J27">
            <v>487.2</v>
          </cell>
          <cell r="L27">
            <v>1513.91</v>
          </cell>
          <cell r="N27">
            <v>2114.58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-4315</v>
          </cell>
          <cell r="Z27">
            <v>0.5</v>
          </cell>
        </row>
        <row r="28">
          <cell r="A28" t="str">
            <v>Overhead</v>
          </cell>
          <cell r="B28" t="str">
            <v xml:space="preserve"> 0</v>
          </cell>
          <cell r="C28">
            <v>9574.4</v>
          </cell>
          <cell r="D28">
            <v>-469.86000000000058</v>
          </cell>
          <cell r="F28">
            <v>-9104.5400000000009</v>
          </cell>
          <cell r="H28">
            <v>4009.43</v>
          </cell>
          <cell r="J28">
            <v>989.79999999999382</v>
          </cell>
          <cell r="L28">
            <v>-4999.2299999999996</v>
          </cell>
          <cell r="N28">
            <v>804.48000000000138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</v>
          </cell>
          <cell r="Z28">
            <v>0.47999999999410647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3166.17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3166</v>
          </cell>
          <cell r="Z30">
            <v>3166</v>
          </cell>
        </row>
        <row r="31">
          <cell r="A31" t="str">
            <v>Structures</v>
          </cell>
          <cell r="B31">
            <v>-75000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1967.04</v>
          </cell>
          <cell r="J31">
            <v>83.47</v>
          </cell>
          <cell r="L31">
            <v>240.43</v>
          </cell>
          <cell r="N31">
            <v>-72319.100000000006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-70028.160000000003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>
            <v>585445.21</v>
          </cell>
          <cell r="C33">
            <v>21529.41</v>
          </cell>
          <cell r="D33">
            <v>32518.560000000001</v>
          </cell>
          <cell r="F33">
            <v>27148.32</v>
          </cell>
          <cell r="H33">
            <v>8957.09</v>
          </cell>
          <cell r="J33">
            <v>23893.67</v>
          </cell>
          <cell r="L33">
            <v>38678.639999999999</v>
          </cell>
          <cell r="N33">
            <v>39973.379999999997</v>
          </cell>
          <cell r="P33">
            <v>42608.55</v>
          </cell>
          <cell r="R33">
            <v>51812.74</v>
          </cell>
          <cell r="T33">
            <v>45194.3</v>
          </cell>
          <cell r="V33">
            <v>45165.74</v>
          </cell>
          <cell r="X33">
            <v>43400.68</v>
          </cell>
          <cell r="Y33">
            <v>90000</v>
          </cell>
          <cell r="Z33">
            <v>510881.07999999996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513611.38</v>
          </cell>
          <cell r="C35">
            <v>35874.449999999997</v>
          </cell>
          <cell r="D35">
            <v>29484.240000000002</v>
          </cell>
          <cell r="E35">
            <v>0</v>
          </cell>
          <cell r="F35">
            <v>14391.16</v>
          </cell>
          <cell r="G35">
            <v>0</v>
          </cell>
          <cell r="H35">
            <v>16480.29</v>
          </cell>
          <cell r="I35">
            <v>0</v>
          </cell>
          <cell r="J35">
            <v>25454.14</v>
          </cell>
          <cell r="K35">
            <v>0</v>
          </cell>
          <cell r="L35">
            <v>35433.75</v>
          </cell>
          <cell r="M35">
            <v>0</v>
          </cell>
          <cell r="N35">
            <v>-29426.66</v>
          </cell>
          <cell r="O35">
            <v>0</v>
          </cell>
          <cell r="P35">
            <v>42608.55</v>
          </cell>
          <cell r="Q35">
            <v>0</v>
          </cell>
          <cell r="R35">
            <v>51812.74</v>
          </cell>
          <cell r="S35">
            <v>0</v>
          </cell>
          <cell r="T35">
            <v>45194.3</v>
          </cell>
          <cell r="U35">
            <v>0</v>
          </cell>
          <cell r="V35">
            <v>45165.74</v>
          </cell>
          <cell r="W35">
            <v>0</v>
          </cell>
          <cell r="X35">
            <v>43400.68</v>
          </cell>
          <cell r="Y35">
            <v>88047</v>
          </cell>
          <cell r="Z35">
            <v>443920.38</v>
          </cell>
        </row>
        <row r="37">
          <cell r="A37" t="str">
            <v>Capital</v>
          </cell>
          <cell r="B37">
            <v>561046.63</v>
          </cell>
          <cell r="C37">
            <v>42609.62</v>
          </cell>
          <cell r="D37">
            <v>30827.88</v>
          </cell>
          <cell r="E37">
            <v>0</v>
          </cell>
          <cell r="F37">
            <v>32375.85</v>
          </cell>
          <cell r="G37">
            <v>0</v>
          </cell>
          <cell r="H37">
            <v>32991.69</v>
          </cell>
          <cell r="I37">
            <v>0</v>
          </cell>
          <cell r="J37">
            <v>43931.77</v>
          </cell>
          <cell r="K37">
            <v>0</v>
          </cell>
          <cell r="L37">
            <v>62622.64</v>
          </cell>
          <cell r="M37">
            <v>0</v>
          </cell>
          <cell r="N37">
            <v>-25424.68</v>
          </cell>
          <cell r="O37">
            <v>0</v>
          </cell>
          <cell r="P37">
            <v>51420.21</v>
          </cell>
          <cell r="Q37">
            <v>0</v>
          </cell>
          <cell r="R37">
            <v>57181.82</v>
          </cell>
          <cell r="S37">
            <v>0</v>
          </cell>
          <cell r="T37">
            <v>49788.36</v>
          </cell>
          <cell r="U37">
            <v>0</v>
          </cell>
          <cell r="V37">
            <v>52030.39</v>
          </cell>
          <cell r="W37">
            <v>0</v>
          </cell>
          <cell r="X37">
            <v>52923.35</v>
          </cell>
          <cell r="Y37">
            <v>68047</v>
          </cell>
          <cell r="Z37">
            <v>551325.9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1061284.3899999999</v>
          </cell>
          <cell r="C15">
            <v>97387.16</v>
          </cell>
          <cell r="D15">
            <v>113177.57</v>
          </cell>
          <cell r="F15">
            <v>238391.5</v>
          </cell>
          <cell r="H15">
            <v>81828.66</v>
          </cell>
          <cell r="J15">
            <v>87416.84</v>
          </cell>
          <cell r="L15">
            <v>150373.48000000001</v>
          </cell>
          <cell r="N15">
            <v>66794.070000000007</v>
          </cell>
          <cell r="P15">
            <v>74384.62</v>
          </cell>
          <cell r="R15">
            <v>100330.01</v>
          </cell>
          <cell r="T15">
            <v>77335.22</v>
          </cell>
          <cell r="V15">
            <v>96467.9</v>
          </cell>
          <cell r="X15">
            <v>93300.85</v>
          </cell>
          <cell r="Y15">
            <v>-100000</v>
          </cell>
          <cell r="Z15">
            <v>1177187.8800000001</v>
          </cell>
        </row>
        <row r="17">
          <cell r="A17" t="str">
            <v>Equipment</v>
          </cell>
          <cell r="B17">
            <v>107397.88</v>
          </cell>
          <cell r="C17">
            <v>9485.5499999999993</v>
          </cell>
          <cell r="D17">
            <v>6490.7</v>
          </cell>
          <cell r="F17">
            <v>10975.8</v>
          </cell>
          <cell r="H17">
            <v>5675.87</v>
          </cell>
          <cell r="J17">
            <v>27189.5</v>
          </cell>
          <cell r="L17">
            <v>19995.810000000001</v>
          </cell>
          <cell r="N17">
            <v>4551.8500000000004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30000</v>
          </cell>
          <cell r="Z17">
            <v>114365.08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40980.17</v>
          </cell>
          <cell r="D27">
            <v>-6150.28</v>
          </cell>
          <cell r="F27">
            <v>-49945.67</v>
          </cell>
          <cell r="H27">
            <v>31101.5</v>
          </cell>
          <cell r="J27">
            <v>-9421.4599999999991</v>
          </cell>
          <cell r="L27">
            <v>16933.25</v>
          </cell>
          <cell r="N27">
            <v>-1448.55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-22049</v>
          </cell>
          <cell r="Z27">
            <v>-3.9999999997235136E-2</v>
          </cell>
        </row>
        <row r="28">
          <cell r="A28" t="str">
            <v>Overhead</v>
          </cell>
          <cell r="B28" t="str">
            <v xml:space="preserve"> 0</v>
          </cell>
          <cell r="C28">
            <v>56307.89</v>
          </cell>
          <cell r="D28">
            <v>39393.32</v>
          </cell>
          <cell r="F28">
            <v>-95701.209999999934</v>
          </cell>
          <cell r="H28">
            <v>76657.600000000006</v>
          </cell>
          <cell r="J28">
            <v>49100.36</v>
          </cell>
          <cell r="L28">
            <v>-125757.96</v>
          </cell>
          <cell r="N28">
            <v>17895.21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-17895</v>
          </cell>
          <cell r="Z28">
            <v>0.21000000005733455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311690.18</v>
          </cell>
          <cell r="C30">
            <v>23876.33</v>
          </cell>
          <cell r="D30">
            <v>12462.36</v>
          </cell>
          <cell r="F30">
            <v>18243.64</v>
          </cell>
          <cell r="H30">
            <v>9187.1200000000008</v>
          </cell>
          <cell r="J30">
            <v>35615.230000000003</v>
          </cell>
          <cell r="L30">
            <v>28289.05</v>
          </cell>
          <cell r="N30">
            <v>74881.100000000006</v>
          </cell>
          <cell r="P30">
            <v>-2994.31</v>
          </cell>
          <cell r="R30">
            <v>-635.27</v>
          </cell>
          <cell r="T30">
            <v>66177.179999999993</v>
          </cell>
          <cell r="V30">
            <v>74873.259999999995</v>
          </cell>
          <cell r="X30">
            <v>85230.47</v>
          </cell>
          <cell r="Z30">
            <v>425206.16000000003</v>
          </cell>
        </row>
        <row r="31">
          <cell r="A31" t="str">
            <v>Structures</v>
          </cell>
          <cell r="B31">
            <v>120000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3450.7</v>
          </cell>
          <cell r="J31">
            <v>8920.9599999999991</v>
          </cell>
          <cell r="L31">
            <v>-18182.48</v>
          </cell>
          <cell r="N31">
            <v>35611.769999999997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29800.949999999997</v>
          </cell>
        </row>
        <row r="32">
          <cell r="A32" t="str">
            <v>System Improvements</v>
          </cell>
          <cell r="B32">
            <v>456736.06</v>
          </cell>
          <cell r="C32">
            <v>17034.740000000002</v>
          </cell>
          <cell r="D32">
            <v>26301.13</v>
          </cell>
          <cell r="F32">
            <v>39537.019999999997</v>
          </cell>
          <cell r="H32">
            <v>14244.43</v>
          </cell>
          <cell r="J32">
            <v>5747.01</v>
          </cell>
          <cell r="L32">
            <v>28522.34</v>
          </cell>
          <cell r="N32">
            <v>15671.71</v>
          </cell>
          <cell r="P32">
            <v>34144.21</v>
          </cell>
          <cell r="R32">
            <v>22144.04</v>
          </cell>
          <cell r="T32">
            <v>13115.02</v>
          </cell>
          <cell r="V32">
            <v>10851.44</v>
          </cell>
          <cell r="X32">
            <v>9778.51</v>
          </cell>
          <cell r="Y32">
            <v>50000</v>
          </cell>
          <cell r="Z32">
            <v>287091.59999999998</v>
          </cell>
        </row>
        <row r="33">
          <cell r="A33" t="str">
            <v>System Integrity</v>
          </cell>
          <cell r="B33">
            <v>4136881.71</v>
          </cell>
          <cell r="C33">
            <v>206429.56</v>
          </cell>
          <cell r="D33">
            <v>213843.07</v>
          </cell>
          <cell r="F33">
            <v>310465.90999999997</v>
          </cell>
          <cell r="H33">
            <v>160085.97</v>
          </cell>
          <cell r="J33">
            <v>188637.22</v>
          </cell>
          <cell r="L33">
            <v>360548.43</v>
          </cell>
          <cell r="N33">
            <v>289955.40999999997</v>
          </cell>
          <cell r="P33">
            <v>457360.05</v>
          </cell>
          <cell r="R33">
            <v>445468.68</v>
          </cell>
          <cell r="T33">
            <v>484380.12</v>
          </cell>
          <cell r="V33">
            <v>352311.7</v>
          </cell>
          <cell r="X33">
            <v>271988.17</v>
          </cell>
          <cell r="Y33">
            <v>250000</v>
          </cell>
          <cell r="Z33">
            <v>3991474.29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>
            <v>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5132705.83</v>
          </cell>
          <cell r="C35">
            <v>354114.24</v>
          </cell>
          <cell r="D35">
            <v>292340.3</v>
          </cell>
          <cell r="E35">
            <v>0</v>
          </cell>
          <cell r="F35">
            <v>233575.49</v>
          </cell>
          <cell r="G35">
            <v>0</v>
          </cell>
          <cell r="H35">
            <v>300403.19</v>
          </cell>
          <cell r="I35">
            <v>0</v>
          </cell>
          <cell r="J35">
            <v>305788.82</v>
          </cell>
          <cell r="K35">
            <v>0</v>
          </cell>
          <cell r="L35">
            <v>310348.44</v>
          </cell>
          <cell r="M35">
            <v>0</v>
          </cell>
          <cell r="N35">
            <v>437118.5</v>
          </cell>
          <cell r="O35">
            <v>0</v>
          </cell>
          <cell r="P35">
            <v>488509.95</v>
          </cell>
          <cell r="Q35">
            <v>0</v>
          </cell>
          <cell r="R35">
            <v>466977.45</v>
          </cell>
          <cell r="S35">
            <v>0</v>
          </cell>
          <cell r="T35">
            <v>563672.31999999995</v>
          </cell>
          <cell r="U35">
            <v>0</v>
          </cell>
          <cell r="V35">
            <v>438036.4</v>
          </cell>
          <cell r="W35">
            <v>0</v>
          </cell>
          <cell r="X35">
            <v>366997.15</v>
          </cell>
          <cell r="Y35">
            <v>290056</v>
          </cell>
          <cell r="Z35">
            <v>4847938.25</v>
          </cell>
        </row>
        <row r="37">
          <cell r="A37" t="str">
            <v>Capital</v>
          </cell>
          <cell r="B37">
            <v>6193990.2200000007</v>
          </cell>
          <cell r="C37">
            <v>451501.4</v>
          </cell>
          <cell r="D37">
            <v>405517.87</v>
          </cell>
          <cell r="E37">
            <v>0</v>
          </cell>
          <cell r="F37">
            <v>471966.99</v>
          </cell>
          <cell r="G37">
            <v>0</v>
          </cell>
          <cell r="H37">
            <v>382231.85</v>
          </cell>
          <cell r="I37">
            <v>0</v>
          </cell>
          <cell r="J37">
            <v>393205.66</v>
          </cell>
          <cell r="K37">
            <v>0</v>
          </cell>
          <cell r="L37">
            <v>460721.91999999998</v>
          </cell>
          <cell r="M37">
            <v>0</v>
          </cell>
          <cell r="N37">
            <v>503912.57</v>
          </cell>
          <cell r="O37">
            <v>0</v>
          </cell>
          <cell r="P37">
            <v>562894.56999999995</v>
          </cell>
          <cell r="Q37">
            <v>0</v>
          </cell>
          <cell r="R37">
            <v>567307.46</v>
          </cell>
          <cell r="S37">
            <v>0</v>
          </cell>
          <cell r="T37">
            <v>641007.54</v>
          </cell>
          <cell r="U37">
            <v>0</v>
          </cell>
          <cell r="V37">
            <v>534504.30000000005</v>
          </cell>
          <cell r="W37">
            <v>0</v>
          </cell>
          <cell r="X37">
            <v>460298</v>
          </cell>
          <cell r="Y37">
            <v>190056</v>
          </cell>
          <cell r="Z37">
            <v>6025126.1299999999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71253.399999999994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>
            <v>10000.540000000001</v>
          </cell>
          <cell r="N17">
            <v>361.24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60000</v>
          </cell>
          <cell r="Z17">
            <v>70361.78</v>
          </cell>
        </row>
        <row r="19">
          <cell r="A19" t="str">
            <v>3302.Data Center Move: CB10.Data Center Move</v>
          </cell>
          <cell r="B19">
            <v>657101.77</v>
          </cell>
          <cell r="C19" t="str">
            <v xml:space="preserve"> 0</v>
          </cell>
          <cell r="D19" t="str">
            <v xml:space="preserve"> 0</v>
          </cell>
          <cell r="F19">
            <v>267684.03000000003</v>
          </cell>
          <cell r="H19" t="str">
            <v xml:space="preserve"> 0</v>
          </cell>
          <cell r="J19">
            <v>5100.9399999999996</v>
          </cell>
          <cell r="L19">
            <v>-6378.39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266406.58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657101.77</v>
          </cell>
          <cell r="C21">
            <v>0</v>
          </cell>
          <cell r="D21">
            <v>0</v>
          </cell>
          <cell r="E21">
            <v>0</v>
          </cell>
          <cell r="F21">
            <v>267684.03000000003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-6378.39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266406.58</v>
          </cell>
        </row>
        <row r="22">
          <cell r="A22" t="str">
            <v>3302.PC/MDTReplacement-Acker: CB10.PC / MDT Replacement - Acker</v>
          </cell>
          <cell r="B22">
            <v>648726.21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>
            <v>99662.75</v>
          </cell>
          <cell r="L22">
            <v>38239.49</v>
          </cell>
          <cell r="N22">
            <v>7540.22</v>
          </cell>
          <cell r="P22">
            <v>51784.4</v>
          </cell>
          <cell r="R22">
            <v>50473.47</v>
          </cell>
          <cell r="T22">
            <v>52152.38</v>
          </cell>
          <cell r="V22">
            <v>55099.75</v>
          </cell>
          <cell r="X22">
            <v>56501.82</v>
          </cell>
          <cell r="Y22">
            <v>237272</v>
          </cell>
          <cell r="Z22">
            <v>648726.28</v>
          </cell>
        </row>
        <row r="23">
          <cell r="A23" t="str">
            <v>050.3302.FY09 PC REPLACEMENTS</v>
          </cell>
          <cell r="B23" t="str">
            <v xml:space="preserve"> 0</v>
          </cell>
          <cell r="C23">
            <v>10165.459999999999</v>
          </cell>
          <cell r="D23" t="str">
            <v xml:space="preserve"> 0</v>
          </cell>
          <cell r="F23">
            <v>132.15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Y23">
            <v>-10298</v>
          </cell>
          <cell r="Z23">
            <v>-0.39000000000123691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A28" t="str">
            <v>PC/MDT Replacement</v>
          </cell>
          <cell r="B28">
            <v>648726.21</v>
          </cell>
          <cell r="C28">
            <v>10165.459999999999</v>
          </cell>
          <cell r="D28">
            <v>0</v>
          </cell>
          <cell r="E28">
            <v>0</v>
          </cell>
          <cell r="F28">
            <v>132.15</v>
          </cell>
          <cell r="G28">
            <v>0</v>
          </cell>
          <cell r="H28">
            <v>0</v>
          </cell>
          <cell r="I28">
            <v>0</v>
          </cell>
          <cell r="J28">
            <v>99662.75</v>
          </cell>
          <cell r="K28">
            <v>0</v>
          </cell>
          <cell r="L28">
            <v>38239.49</v>
          </cell>
          <cell r="M28">
            <v>0</v>
          </cell>
          <cell r="N28">
            <v>7540.22</v>
          </cell>
          <cell r="O28">
            <v>0</v>
          </cell>
          <cell r="P28">
            <v>51784.4</v>
          </cell>
          <cell r="Q28">
            <v>0</v>
          </cell>
          <cell r="R28">
            <v>50473.47</v>
          </cell>
          <cell r="S28">
            <v>0</v>
          </cell>
          <cell r="T28">
            <v>52152.38</v>
          </cell>
          <cell r="U28">
            <v>0</v>
          </cell>
          <cell r="V28">
            <v>55099.75</v>
          </cell>
          <cell r="W28">
            <v>0</v>
          </cell>
          <cell r="X28">
            <v>56501.82</v>
          </cell>
          <cell r="Y28">
            <v>226974</v>
          </cell>
          <cell r="Z28">
            <v>648725.89</v>
          </cell>
        </row>
        <row r="29">
          <cell r="A29" t="str">
            <v>Information Technology-Other</v>
          </cell>
          <cell r="B29">
            <v>0</v>
          </cell>
          <cell r="C29">
            <v>10165.459999999999</v>
          </cell>
          <cell r="D29">
            <v>0</v>
          </cell>
          <cell r="F29">
            <v>132.14999999996508</v>
          </cell>
          <cell r="H29">
            <v>0</v>
          </cell>
          <cell r="J29">
            <v>99662.75</v>
          </cell>
          <cell r="L29">
            <v>38239.49</v>
          </cell>
          <cell r="N29">
            <v>7540.22</v>
          </cell>
          <cell r="P29">
            <v>51784.4</v>
          </cell>
          <cell r="R29">
            <v>50473.47</v>
          </cell>
          <cell r="T29">
            <v>52152.38</v>
          </cell>
          <cell r="V29">
            <v>55099.75</v>
          </cell>
          <cell r="X29">
            <v>56501.82</v>
          </cell>
          <cell r="Z29">
            <v>421751.88999999996</v>
          </cell>
        </row>
        <row r="30">
          <cell r="A30" t="str">
            <v>Information Technology</v>
          </cell>
          <cell r="B30">
            <v>1305827.98</v>
          </cell>
          <cell r="C30">
            <v>10165.459999999999</v>
          </cell>
          <cell r="D30" t="str">
            <v xml:space="preserve"> 0</v>
          </cell>
          <cell r="E30">
            <v>0</v>
          </cell>
          <cell r="F30">
            <v>267816.18</v>
          </cell>
          <cell r="G30">
            <v>0</v>
          </cell>
          <cell r="H30" t="str">
            <v xml:space="preserve"> 0</v>
          </cell>
          <cell r="I30">
            <v>0</v>
          </cell>
          <cell r="J30">
            <v>104763.69</v>
          </cell>
          <cell r="K30">
            <v>0</v>
          </cell>
          <cell r="L30">
            <v>31861.1</v>
          </cell>
          <cell r="M30">
            <v>0</v>
          </cell>
          <cell r="N30">
            <v>7540.22</v>
          </cell>
          <cell r="O30">
            <v>0</v>
          </cell>
          <cell r="P30">
            <v>51784.4</v>
          </cell>
          <cell r="Q30">
            <v>0</v>
          </cell>
          <cell r="R30">
            <v>50473.47</v>
          </cell>
          <cell r="S30">
            <v>0</v>
          </cell>
          <cell r="T30">
            <v>52152.38</v>
          </cell>
          <cell r="U30">
            <v>0</v>
          </cell>
          <cell r="V30">
            <v>55099.75</v>
          </cell>
          <cell r="W30">
            <v>0</v>
          </cell>
          <cell r="X30">
            <v>56501.82</v>
          </cell>
          <cell r="Y30">
            <v>226974</v>
          </cell>
          <cell r="Z30">
            <v>915132.47</v>
          </cell>
        </row>
        <row r="32">
          <cell r="A32" t="str">
            <v>Misc</v>
          </cell>
          <cell r="B32" t="str">
            <v xml:space="preserve"> 0</v>
          </cell>
          <cell r="C32">
            <v>-165090.07999999999</v>
          </cell>
          <cell r="D32">
            <v>144627.66</v>
          </cell>
          <cell r="F32">
            <v>-266999.94</v>
          </cell>
          <cell r="H32">
            <v>290975.45</v>
          </cell>
          <cell r="J32">
            <v>265327.49</v>
          </cell>
          <cell r="L32">
            <v>-156465.57</v>
          </cell>
          <cell r="N32">
            <v>-97763.63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Y32">
            <v>-14611</v>
          </cell>
          <cell r="Z32">
            <v>0.38000000000465661</v>
          </cell>
        </row>
        <row r="33">
          <cell r="A33" t="str">
            <v>Overhead</v>
          </cell>
          <cell r="B33" t="str">
            <v xml:space="preserve"> 0</v>
          </cell>
          <cell r="C33">
            <v>336480.74</v>
          </cell>
          <cell r="D33">
            <v>-163689.49</v>
          </cell>
          <cell r="F33">
            <v>-172791.25</v>
          </cell>
          <cell r="H33">
            <v>276660.15000000002</v>
          </cell>
          <cell r="J33">
            <v>9584.6200000000536</v>
          </cell>
          <cell r="L33">
            <v>-286244.77</v>
          </cell>
          <cell r="N33">
            <v>247318.2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Y33">
            <v>-247318</v>
          </cell>
          <cell r="Z33">
            <v>0.20000000006984919</v>
          </cell>
        </row>
        <row r="34">
          <cell r="A34" t="str">
            <v>Pipeline Integrity Management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Public Improvements</v>
          </cell>
          <cell r="B35">
            <v>105076.71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Y35">
            <v>105077</v>
          </cell>
          <cell r="Z35">
            <v>105077</v>
          </cell>
        </row>
        <row r="37">
          <cell r="A37" t="str">
            <v>3305.Franklin Land Purchase: CB10.Franklin Land Purchase approved by Management</v>
          </cell>
          <cell r="B37">
            <v>1700000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>
            <v>1700000</v>
          </cell>
          <cell r="Z37">
            <v>1700000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Franklin Land Purchase</v>
          </cell>
          <cell r="B41">
            <v>1700000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1700000</v>
          </cell>
          <cell r="Y41">
            <v>0</v>
          </cell>
          <cell r="Z41">
            <v>1700000</v>
          </cell>
        </row>
        <row r="42">
          <cell r="A42" t="str">
            <v>Structures - Other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</row>
        <row r="43">
          <cell r="A43" t="str">
            <v>Structures</v>
          </cell>
          <cell r="B43">
            <v>1700000</v>
          </cell>
          <cell r="C43" t="str">
            <v xml:space="preserve"> 0</v>
          </cell>
          <cell r="D43" t="str">
            <v xml:space="preserve"> 0</v>
          </cell>
          <cell r="E43">
            <v>0</v>
          </cell>
          <cell r="F43" t="str">
            <v xml:space="preserve"> 0</v>
          </cell>
          <cell r="G43">
            <v>0</v>
          </cell>
          <cell r="H43" t="str">
            <v xml:space="preserve"> 0</v>
          </cell>
          <cell r="I43">
            <v>0</v>
          </cell>
          <cell r="J43" t="str">
            <v xml:space="preserve"> 0</v>
          </cell>
          <cell r="K43">
            <v>0</v>
          </cell>
          <cell r="L43" t="str">
            <v xml:space="preserve"> 0</v>
          </cell>
          <cell r="M43">
            <v>0</v>
          </cell>
          <cell r="N43" t="str">
            <v xml:space="preserve"> 0</v>
          </cell>
          <cell r="O43">
            <v>0</v>
          </cell>
          <cell r="P43" t="str">
            <v xml:space="preserve"> 0</v>
          </cell>
          <cell r="Q43">
            <v>0</v>
          </cell>
          <cell r="R43" t="str">
            <v xml:space="preserve"> 0</v>
          </cell>
          <cell r="S43">
            <v>0</v>
          </cell>
          <cell r="T43" t="str">
            <v xml:space="preserve"> 0</v>
          </cell>
          <cell r="U43">
            <v>0</v>
          </cell>
          <cell r="V43" t="str">
            <v xml:space="preserve"> 0</v>
          </cell>
          <cell r="W43">
            <v>0</v>
          </cell>
          <cell r="X43">
            <v>1700000</v>
          </cell>
          <cell r="Y43">
            <v>0</v>
          </cell>
          <cell r="Z43">
            <v>1700000</v>
          </cell>
        </row>
        <row r="45">
          <cell r="A45" t="str">
            <v>System Improvements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 t="str">
            <v xml:space="preserve"> 0</v>
          </cell>
          <cell r="R45" t="str">
            <v xml:space="preserve"> 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0</v>
          </cell>
        </row>
        <row r="46">
          <cell r="A46" t="str">
            <v>System Integrity</v>
          </cell>
          <cell r="B46" t="str">
            <v xml:space="preserve"> 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0</v>
          </cell>
        </row>
        <row r="47">
          <cell r="A47" t="str">
            <v>Vehicles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0</v>
          </cell>
        </row>
        <row r="48">
          <cell r="A48" t="str">
            <v>NonGrowth</v>
          </cell>
          <cell r="B48">
            <v>3182158.09</v>
          </cell>
          <cell r="C48">
            <v>181556.12</v>
          </cell>
          <cell r="D48">
            <v>-19061.830000000075</v>
          </cell>
          <cell r="E48">
            <v>0</v>
          </cell>
          <cell r="F48">
            <v>-171975.01</v>
          </cell>
          <cell r="G48">
            <v>0</v>
          </cell>
          <cell r="H48">
            <v>567635.6</v>
          </cell>
          <cell r="I48">
            <v>0</v>
          </cell>
          <cell r="J48">
            <v>379675.8</v>
          </cell>
          <cell r="K48">
            <v>0</v>
          </cell>
          <cell r="L48">
            <v>-400848.7</v>
          </cell>
          <cell r="M48">
            <v>0</v>
          </cell>
          <cell r="N48">
            <v>157456.03</v>
          </cell>
          <cell r="O48">
            <v>0</v>
          </cell>
          <cell r="P48">
            <v>51784.4</v>
          </cell>
          <cell r="Q48">
            <v>0</v>
          </cell>
          <cell r="R48">
            <v>50473.47</v>
          </cell>
          <cell r="S48">
            <v>0</v>
          </cell>
          <cell r="T48">
            <v>52152.38</v>
          </cell>
          <cell r="U48">
            <v>0</v>
          </cell>
          <cell r="V48">
            <v>55099.75</v>
          </cell>
          <cell r="W48">
            <v>0</v>
          </cell>
          <cell r="X48">
            <v>1756501.82</v>
          </cell>
          <cell r="Y48">
            <v>130122</v>
          </cell>
          <cell r="Z48">
            <v>2790571.83</v>
          </cell>
        </row>
        <row r="50">
          <cell r="A50" t="str">
            <v>Capital</v>
          </cell>
          <cell r="B50">
            <v>3182158.09</v>
          </cell>
          <cell r="C50">
            <v>181556.12</v>
          </cell>
          <cell r="D50">
            <v>-19061.830000000075</v>
          </cell>
          <cell r="E50">
            <v>0</v>
          </cell>
          <cell r="F50">
            <v>-171975.01</v>
          </cell>
          <cell r="G50">
            <v>0</v>
          </cell>
          <cell r="H50">
            <v>567635.6</v>
          </cell>
          <cell r="I50">
            <v>0</v>
          </cell>
          <cell r="J50">
            <v>379675.8</v>
          </cell>
          <cell r="K50">
            <v>0</v>
          </cell>
          <cell r="L50">
            <v>-400848.7</v>
          </cell>
          <cell r="M50">
            <v>0</v>
          </cell>
          <cell r="N50">
            <v>157456.03</v>
          </cell>
          <cell r="O50">
            <v>0</v>
          </cell>
          <cell r="P50">
            <v>51784.4</v>
          </cell>
          <cell r="Q50">
            <v>0</v>
          </cell>
          <cell r="R50">
            <v>50473.47</v>
          </cell>
          <cell r="S50">
            <v>0</v>
          </cell>
          <cell r="T50">
            <v>52152.38</v>
          </cell>
          <cell r="U50">
            <v>0</v>
          </cell>
          <cell r="V50">
            <v>55099.75</v>
          </cell>
          <cell r="W50">
            <v>0</v>
          </cell>
          <cell r="X50">
            <v>1756501.82</v>
          </cell>
          <cell r="Y50">
            <v>130122</v>
          </cell>
          <cell r="Z50">
            <v>2790571.83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97">
          <cell r="B97" t="str">
            <v>%HDD Var</v>
          </cell>
          <cell r="E97" t="str">
            <v>%HDD Var</v>
          </cell>
        </row>
        <row r="98">
          <cell r="A98" t="str">
            <v>Colkans-</v>
          </cell>
          <cell r="B98">
            <v>0.25714285714285712</v>
          </cell>
          <cell r="D98" t="str">
            <v>Colkans-</v>
          </cell>
          <cell r="E98">
            <v>-5.9811703895144917E-2</v>
          </cell>
        </row>
        <row r="99">
          <cell r="A99" t="str">
            <v>Kentucky-</v>
          </cell>
          <cell r="B99">
            <v>0</v>
          </cell>
          <cell r="D99" t="str">
            <v>Kentucky-</v>
          </cell>
          <cell r="E99">
            <v>-0.10512880018565793</v>
          </cell>
        </row>
        <row r="100">
          <cell r="A100" t="str">
            <v>Louisiana-</v>
          </cell>
          <cell r="B100">
            <v>0</v>
          </cell>
          <cell r="D100" t="str">
            <v>Louisiana-</v>
          </cell>
          <cell r="E100">
            <v>-0.22328358208955223</v>
          </cell>
        </row>
        <row r="101">
          <cell r="A101" t="str">
            <v>MidStates-</v>
          </cell>
          <cell r="B101">
            <v>-0.66666666666666663</v>
          </cell>
          <cell r="D101" t="str">
            <v>MidStates-</v>
          </cell>
          <cell r="E101">
            <v>-0.11742627345844504</v>
          </cell>
        </row>
        <row r="102">
          <cell r="A102" t="str">
            <v>Mississippi-</v>
          </cell>
          <cell r="B102">
            <v>0</v>
          </cell>
          <cell r="D102" t="str">
            <v>Mississippi-</v>
          </cell>
          <cell r="E102">
            <v>-0.10003705075954057</v>
          </cell>
        </row>
        <row r="103">
          <cell r="A103" t="str">
            <v>WestTexas-</v>
          </cell>
          <cell r="B103">
            <v>-1</v>
          </cell>
          <cell r="D103" t="str">
            <v>WestTexas-</v>
          </cell>
          <cell r="E103">
            <v>-5.591640779440836E-2</v>
          </cell>
        </row>
        <row r="104">
          <cell r="A104" t="str">
            <v>MidTex-</v>
          </cell>
          <cell r="B104">
            <v>0</v>
          </cell>
          <cell r="D104" t="str">
            <v>MidTex-</v>
          </cell>
          <cell r="E104">
            <v>-0.19628535246939638</v>
          </cell>
        </row>
        <row r="105">
          <cell r="A105" t="str">
            <v>Utility-</v>
          </cell>
          <cell r="B105">
            <v>0</v>
          </cell>
          <cell r="D105" t="str">
            <v>Utility-</v>
          </cell>
          <cell r="E105">
            <v>-0.10690062732725621</v>
          </cell>
        </row>
      </sheetData>
      <sheetData sheetId="47"/>
      <sheetData sheetId="48"/>
      <sheetData sheetId="4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AL&amp;S.WK1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A 9240 04070 Oct03-Mar06"/>
      <sheetName val="alloc percent CY05"/>
      <sheetName val="alloc percent CY06"/>
      <sheetName val="CY06 if 180se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over"/>
      <sheetName val="contents"/>
      <sheetName val="bs"/>
      <sheetName val="p&amp;l"/>
      <sheetName val="notes"/>
      <sheetName val="sched1"/>
      <sheetName val="sched2"/>
      <sheetName val="sched3"/>
      <sheetName val="sched4"/>
      <sheetName val="sched5"/>
      <sheetName val="sched6"/>
      <sheetName val="sched7"/>
      <sheetName val="sched8"/>
      <sheetName val="sched9"/>
      <sheetName val="Cash JEs"/>
      <sheetName val="Ppd-Accr JEs"/>
      <sheetName val="Accrd Int"/>
      <sheetName val="prepd-acc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ighlights"/>
      <sheetName val="IncStmt-MTD"/>
      <sheetName val="IncStmt-YTD"/>
      <sheetName val="IncStmt-Comp"/>
      <sheetName val="Stats"/>
      <sheetName val="O&amp;MExp"/>
      <sheetName val="Storage"/>
      <sheetName val="AEM-Summary"/>
      <sheetName val="AEM-IncStmt"/>
      <sheetName val="AEM-O&amp;MExp"/>
      <sheetName val="TXP-Summary"/>
      <sheetName val="TXP-IncStmt"/>
      <sheetName val="TXP-O&amp;MExp"/>
      <sheetName val="Essbase"/>
      <sheetName val="DateInput"/>
    </sheetNames>
    <sheetDataSet>
      <sheetData sheetId="0"/>
      <sheetData sheetId="1"/>
      <sheetData sheetId="2">
        <row r="14">
          <cell r="A14" t="str">
            <v xml:space="preserve">  Gas revenue</v>
          </cell>
          <cell r="B14">
            <v>144838</v>
          </cell>
          <cell r="D14">
            <v>1</v>
          </cell>
          <cell r="F14">
            <v>0</v>
          </cell>
          <cell r="H14">
            <v>16</v>
          </cell>
          <cell r="J14">
            <v>0</v>
          </cell>
          <cell r="L14">
            <v>144855</v>
          </cell>
        </row>
        <row r="15">
          <cell r="A15" t="str">
            <v xml:space="preserve">  Transportation revenue</v>
          </cell>
          <cell r="B15">
            <v>92</v>
          </cell>
          <cell r="D15">
            <v>9969</v>
          </cell>
          <cell r="F15">
            <v>0</v>
          </cell>
          <cell r="H15">
            <v>0</v>
          </cell>
          <cell r="J15">
            <v>198</v>
          </cell>
          <cell r="L15">
            <v>10259</v>
          </cell>
        </row>
        <row r="16">
          <cell r="A16" t="str">
            <v xml:space="preserve">  Other revenue</v>
          </cell>
          <cell r="B16">
            <v>51</v>
          </cell>
          <cell r="D16">
            <v>938</v>
          </cell>
          <cell r="F16">
            <v>187</v>
          </cell>
          <cell r="H16">
            <v>0</v>
          </cell>
          <cell r="J16">
            <v>0</v>
          </cell>
          <cell r="L16">
            <v>1176</v>
          </cell>
        </row>
        <row r="17">
          <cell r="A17" t="str">
            <v xml:space="preserve">  Gas trading margin</v>
          </cell>
          <cell r="B17">
            <v>-5498</v>
          </cell>
          <cell r="D17">
            <v>-619</v>
          </cell>
          <cell r="F17">
            <v>0</v>
          </cell>
          <cell r="H17">
            <v>0</v>
          </cell>
          <cell r="J17">
            <v>187</v>
          </cell>
          <cell r="L17">
            <v>-5930</v>
          </cell>
        </row>
        <row r="18">
          <cell r="A18" t="str">
            <v xml:space="preserve">    Total operating revenues</v>
          </cell>
          <cell r="B18">
            <v>139483</v>
          </cell>
          <cell r="D18">
            <v>10289</v>
          </cell>
          <cell r="F18">
            <v>187</v>
          </cell>
          <cell r="H18">
            <v>16</v>
          </cell>
          <cell r="J18">
            <v>385</v>
          </cell>
          <cell r="L18">
            <v>150360</v>
          </cell>
        </row>
        <row r="19">
          <cell r="A19" t="str">
            <v>Purchased gas cost</v>
          </cell>
          <cell r="B19">
            <v>142231</v>
          </cell>
          <cell r="D19">
            <v>-1796</v>
          </cell>
          <cell r="F19">
            <v>0</v>
          </cell>
          <cell r="H19">
            <v>0</v>
          </cell>
          <cell r="J19">
            <v>385</v>
          </cell>
          <cell r="L19">
            <v>140820</v>
          </cell>
        </row>
        <row r="20">
          <cell r="A20" t="str">
            <v>Gross profit</v>
          </cell>
          <cell r="B20">
            <v>-2748</v>
          </cell>
          <cell r="D20">
            <v>12085</v>
          </cell>
          <cell r="F20">
            <v>187</v>
          </cell>
          <cell r="H20">
            <v>16</v>
          </cell>
          <cell r="J20">
            <v>0</v>
          </cell>
          <cell r="L20">
            <v>9540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1489</v>
          </cell>
          <cell r="D23">
            <v>3920</v>
          </cell>
          <cell r="F23">
            <v>70</v>
          </cell>
          <cell r="H23">
            <v>291</v>
          </cell>
          <cell r="J23">
            <v>0</v>
          </cell>
          <cell r="L23">
            <v>5770</v>
          </cell>
        </row>
        <row r="24">
          <cell r="A24" t="str">
            <v xml:space="preserve">  Provision for bad debts</v>
          </cell>
          <cell r="B24">
            <v>108</v>
          </cell>
          <cell r="D24">
            <v>4</v>
          </cell>
          <cell r="F24">
            <v>0</v>
          </cell>
          <cell r="H24">
            <v>0</v>
          </cell>
          <cell r="J24">
            <v>0</v>
          </cell>
          <cell r="L24">
            <v>112</v>
          </cell>
        </row>
        <row r="25">
          <cell r="A25" t="str">
            <v xml:space="preserve">  Depreciation &amp; amortization</v>
          </cell>
          <cell r="B25">
            <v>162</v>
          </cell>
          <cell r="D25">
            <v>1513</v>
          </cell>
          <cell r="F25">
            <v>8</v>
          </cell>
          <cell r="H25">
            <v>0</v>
          </cell>
          <cell r="J25">
            <v>0</v>
          </cell>
          <cell r="L25">
            <v>1683</v>
          </cell>
        </row>
        <row r="26">
          <cell r="A26" t="str">
            <v xml:space="preserve">  Taxes, other than income</v>
          </cell>
          <cell r="B26">
            <v>78</v>
          </cell>
          <cell r="D26">
            <v>690</v>
          </cell>
          <cell r="F26">
            <v>8</v>
          </cell>
          <cell r="H26">
            <v>18</v>
          </cell>
          <cell r="J26">
            <v>0</v>
          </cell>
          <cell r="L26">
            <v>794</v>
          </cell>
        </row>
        <row r="27">
          <cell r="A27" t="str">
            <v xml:space="preserve">    Total operating expenses</v>
          </cell>
          <cell r="B27">
            <v>1837</v>
          </cell>
          <cell r="D27">
            <v>6127</v>
          </cell>
          <cell r="F27">
            <v>86</v>
          </cell>
          <cell r="H27">
            <v>309</v>
          </cell>
          <cell r="J27">
            <v>0</v>
          </cell>
          <cell r="L27">
            <v>8359</v>
          </cell>
        </row>
        <row r="29">
          <cell r="A29" t="str">
            <v>Operating income</v>
          </cell>
          <cell r="B29">
            <v>-4585</v>
          </cell>
          <cell r="D29">
            <v>5958</v>
          </cell>
          <cell r="F29">
            <v>101</v>
          </cell>
          <cell r="H29">
            <v>-293</v>
          </cell>
          <cell r="J29">
            <v>0</v>
          </cell>
          <cell r="L29">
            <v>1181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-301</v>
          </cell>
          <cell r="D32">
            <v>-2063</v>
          </cell>
          <cell r="F32">
            <v>-39</v>
          </cell>
          <cell r="H32">
            <v>-91</v>
          </cell>
          <cell r="J32">
            <v>0</v>
          </cell>
          <cell r="L32">
            <v>-2494</v>
          </cell>
        </row>
        <row r="33">
          <cell r="A33" t="str">
            <v xml:space="preserve">  Miscellaneous income (expense)</v>
          </cell>
          <cell r="B33">
            <v>61</v>
          </cell>
          <cell r="D33">
            <v>253</v>
          </cell>
          <cell r="F33">
            <v>13</v>
          </cell>
          <cell r="H33">
            <v>192</v>
          </cell>
          <cell r="J33">
            <v>0</v>
          </cell>
          <cell r="L33">
            <v>519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33</v>
          </cell>
          <cell r="J34">
            <v>0</v>
          </cell>
          <cell r="L34">
            <v>33</v>
          </cell>
        </row>
        <row r="35">
          <cell r="A35" t="str">
            <v xml:space="preserve">    Total other income (expense)</v>
          </cell>
          <cell r="B35">
            <v>-240</v>
          </cell>
          <cell r="D35">
            <v>-1810</v>
          </cell>
          <cell r="F35">
            <v>-26</v>
          </cell>
          <cell r="H35">
            <v>134</v>
          </cell>
          <cell r="J35">
            <v>0</v>
          </cell>
          <cell r="L35">
            <v>-1942</v>
          </cell>
        </row>
        <row r="37">
          <cell r="A37" t="str">
            <v>Income before income taxes</v>
          </cell>
          <cell r="B37">
            <v>-4825</v>
          </cell>
          <cell r="D37">
            <v>4148</v>
          </cell>
          <cell r="F37">
            <v>75</v>
          </cell>
          <cell r="H37">
            <v>-159</v>
          </cell>
          <cell r="J37">
            <v>0</v>
          </cell>
          <cell r="L37">
            <v>-761</v>
          </cell>
        </row>
        <row r="38">
          <cell r="A38" t="str">
            <v xml:space="preserve">  Provision (benefit) for income taxes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 xml:space="preserve">  Net income</v>
          </cell>
          <cell r="B39">
            <v>-4825</v>
          </cell>
          <cell r="D39">
            <v>4148</v>
          </cell>
          <cell r="F39">
            <v>75</v>
          </cell>
          <cell r="H39">
            <v>-159</v>
          </cell>
          <cell r="J39">
            <v>0</v>
          </cell>
          <cell r="L39">
            <v>-761</v>
          </cell>
        </row>
        <row r="41">
          <cell r="A41" t="str">
            <v xml:space="preserve">  Budget</v>
          </cell>
          <cell r="B41">
            <v>884</v>
          </cell>
          <cell r="D41">
            <v>1159</v>
          </cell>
          <cell r="F41">
            <v>46</v>
          </cell>
          <cell r="H41">
            <v>49</v>
          </cell>
          <cell r="J41">
            <v>0</v>
          </cell>
          <cell r="L41">
            <v>2138</v>
          </cell>
        </row>
        <row r="43">
          <cell r="A43" t="str">
            <v xml:space="preserve">  EBIT - Actual</v>
          </cell>
          <cell r="B43">
            <v>-4524</v>
          </cell>
          <cell r="D43">
            <v>6211</v>
          </cell>
          <cell r="F43">
            <v>114</v>
          </cell>
          <cell r="H43">
            <v>-68</v>
          </cell>
          <cell r="J43">
            <v>0</v>
          </cell>
          <cell r="L43">
            <v>1733</v>
          </cell>
        </row>
        <row r="44">
          <cell r="A44" t="str">
            <v xml:space="preserve">  EBIT - Budget</v>
          </cell>
          <cell r="B44">
            <v>1719</v>
          </cell>
          <cell r="D44">
            <v>3969</v>
          </cell>
          <cell r="F44">
            <v>118</v>
          </cell>
          <cell r="H44">
            <v>318</v>
          </cell>
          <cell r="J44">
            <v>-220.6</v>
          </cell>
          <cell r="L44">
            <v>5903.4</v>
          </cell>
        </row>
      </sheetData>
      <sheetData sheetId="3">
        <row r="14">
          <cell r="A14" t="str">
            <v xml:space="preserve">  Gas revenue</v>
          </cell>
          <cell r="B14">
            <v>1340317</v>
          </cell>
          <cell r="D14">
            <v>15</v>
          </cell>
          <cell r="F14">
            <v>0</v>
          </cell>
          <cell r="H14">
            <v>138</v>
          </cell>
          <cell r="J14">
            <v>0</v>
          </cell>
          <cell r="L14">
            <v>1340470</v>
          </cell>
        </row>
        <row r="15">
          <cell r="A15" t="str">
            <v xml:space="preserve">  Transportation revenue</v>
          </cell>
          <cell r="B15">
            <v>736</v>
          </cell>
          <cell r="D15">
            <v>86550</v>
          </cell>
          <cell r="F15">
            <v>0</v>
          </cell>
          <cell r="H15">
            <v>0</v>
          </cell>
          <cell r="J15">
            <v>-1427</v>
          </cell>
          <cell r="L15">
            <v>85859</v>
          </cell>
        </row>
        <row r="16">
          <cell r="A16" t="str">
            <v xml:space="preserve">  Other revenue</v>
          </cell>
          <cell r="B16">
            <v>315</v>
          </cell>
          <cell r="D16">
            <v>24464</v>
          </cell>
          <cell r="F16">
            <v>1551</v>
          </cell>
          <cell r="H16">
            <v>1583</v>
          </cell>
          <cell r="J16">
            <v>0</v>
          </cell>
          <cell r="L16">
            <v>27913</v>
          </cell>
        </row>
        <row r="17">
          <cell r="A17" t="str">
            <v xml:space="preserve">  Gas trading margin</v>
          </cell>
          <cell r="B17">
            <v>-18867</v>
          </cell>
          <cell r="D17">
            <v>240</v>
          </cell>
          <cell r="F17">
            <v>0</v>
          </cell>
          <cell r="H17">
            <v>0</v>
          </cell>
          <cell r="J17">
            <v>0</v>
          </cell>
          <cell r="L17">
            <v>-18627</v>
          </cell>
        </row>
        <row r="18">
          <cell r="A18" t="str">
            <v xml:space="preserve">    Total operating revenues</v>
          </cell>
          <cell r="B18">
            <v>1322501</v>
          </cell>
          <cell r="D18">
            <v>111269</v>
          </cell>
          <cell r="F18">
            <v>1551</v>
          </cell>
          <cell r="H18">
            <v>1721</v>
          </cell>
          <cell r="J18">
            <v>-1427</v>
          </cell>
          <cell r="L18">
            <v>1435615</v>
          </cell>
        </row>
        <row r="19">
          <cell r="A19" t="str">
            <v>Purchased gas cost</v>
          </cell>
          <cell r="B19">
            <v>1280397</v>
          </cell>
          <cell r="D19">
            <v>1371</v>
          </cell>
          <cell r="F19">
            <v>0</v>
          </cell>
          <cell r="H19">
            <v>0</v>
          </cell>
          <cell r="J19">
            <v>-1427</v>
          </cell>
          <cell r="L19">
            <v>1280341</v>
          </cell>
        </row>
        <row r="20">
          <cell r="A20" t="str">
            <v>Gross profit</v>
          </cell>
          <cell r="B20">
            <v>42104</v>
          </cell>
          <cell r="D20">
            <v>109898</v>
          </cell>
          <cell r="F20">
            <v>1551</v>
          </cell>
          <cell r="H20">
            <v>1721</v>
          </cell>
          <cell r="J20">
            <v>0</v>
          </cell>
          <cell r="L20">
            <v>155274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9668</v>
          </cell>
          <cell r="D23">
            <v>37284</v>
          </cell>
          <cell r="F23">
            <v>662</v>
          </cell>
          <cell r="H23">
            <v>1942</v>
          </cell>
          <cell r="J23">
            <v>0</v>
          </cell>
          <cell r="L23">
            <v>49556</v>
          </cell>
        </row>
        <row r="24">
          <cell r="A24" t="str">
            <v xml:space="preserve">  Provision for bad debts</v>
          </cell>
          <cell r="B24">
            <v>1177</v>
          </cell>
          <cell r="D24">
            <v>-67</v>
          </cell>
          <cell r="F24">
            <v>0</v>
          </cell>
          <cell r="H24">
            <v>0</v>
          </cell>
          <cell r="J24">
            <v>0</v>
          </cell>
          <cell r="L24">
            <v>1110</v>
          </cell>
        </row>
        <row r="25">
          <cell r="A25" t="str">
            <v xml:space="preserve">  Depreciation &amp; amortization</v>
          </cell>
          <cell r="B25">
            <v>1283</v>
          </cell>
          <cell r="D25">
            <v>10968</v>
          </cell>
          <cell r="F25">
            <v>74</v>
          </cell>
          <cell r="H25">
            <v>2</v>
          </cell>
          <cell r="J25">
            <v>0</v>
          </cell>
          <cell r="L25">
            <v>12327</v>
          </cell>
        </row>
        <row r="26">
          <cell r="A26" t="str">
            <v xml:space="preserve">  Taxes, other than income</v>
          </cell>
          <cell r="B26">
            <v>323</v>
          </cell>
          <cell r="D26">
            <v>5829</v>
          </cell>
          <cell r="F26">
            <v>68</v>
          </cell>
          <cell r="H26">
            <v>150</v>
          </cell>
          <cell r="J26">
            <v>0</v>
          </cell>
          <cell r="L26">
            <v>6370</v>
          </cell>
        </row>
        <row r="27">
          <cell r="A27" t="str">
            <v xml:space="preserve">    Total operating expenses</v>
          </cell>
          <cell r="B27">
            <v>12451</v>
          </cell>
          <cell r="D27">
            <v>54014</v>
          </cell>
          <cell r="F27">
            <v>804</v>
          </cell>
          <cell r="H27">
            <v>2094</v>
          </cell>
          <cell r="J27">
            <v>0</v>
          </cell>
          <cell r="L27">
            <v>69363</v>
          </cell>
        </row>
        <row r="29">
          <cell r="A29" t="str">
            <v>Operating income</v>
          </cell>
          <cell r="B29">
            <v>29653</v>
          </cell>
          <cell r="D29">
            <v>55884</v>
          </cell>
          <cell r="F29">
            <v>747</v>
          </cell>
          <cell r="H29">
            <v>-373</v>
          </cell>
          <cell r="J29">
            <v>0</v>
          </cell>
          <cell r="L29">
            <v>85911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-1641</v>
          </cell>
          <cell r="D32">
            <v>-16519</v>
          </cell>
          <cell r="F32">
            <v>-328</v>
          </cell>
          <cell r="H32">
            <v>-463</v>
          </cell>
          <cell r="J32">
            <v>393</v>
          </cell>
          <cell r="L32">
            <v>-18558</v>
          </cell>
        </row>
        <row r="33">
          <cell r="A33" t="str">
            <v xml:space="preserve">  Miscellaneous income (expense)</v>
          </cell>
          <cell r="B33">
            <v>572</v>
          </cell>
          <cell r="D33">
            <v>1083</v>
          </cell>
          <cell r="F33">
            <v>94</v>
          </cell>
          <cell r="H33">
            <v>1451</v>
          </cell>
          <cell r="J33">
            <v>-393</v>
          </cell>
          <cell r="L33">
            <v>2807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69</v>
          </cell>
          <cell r="J34">
            <v>0</v>
          </cell>
          <cell r="L34">
            <v>69</v>
          </cell>
        </row>
        <row r="35">
          <cell r="A35" t="str">
            <v xml:space="preserve">    Total other income (expense)</v>
          </cell>
          <cell r="B35">
            <v>-1069</v>
          </cell>
          <cell r="D35">
            <v>-15436</v>
          </cell>
          <cell r="F35">
            <v>-234</v>
          </cell>
          <cell r="H35">
            <v>1057</v>
          </cell>
          <cell r="J35">
            <v>0</v>
          </cell>
          <cell r="L35">
            <v>-15682</v>
          </cell>
        </row>
        <row r="37">
          <cell r="A37" t="str">
            <v>Income before income taxes</v>
          </cell>
          <cell r="B37">
            <v>28584</v>
          </cell>
          <cell r="D37">
            <v>40448</v>
          </cell>
          <cell r="F37">
            <v>513</v>
          </cell>
          <cell r="H37">
            <v>684</v>
          </cell>
          <cell r="J37">
            <v>0</v>
          </cell>
          <cell r="L37">
            <v>70229</v>
          </cell>
        </row>
        <row r="38">
          <cell r="A38" t="str">
            <v xml:space="preserve">  Provision (benefit) for income taxes</v>
          </cell>
          <cell r="B38">
            <v>13601</v>
          </cell>
          <cell r="D38">
            <v>13113</v>
          </cell>
          <cell r="F38">
            <v>178</v>
          </cell>
          <cell r="H38">
            <v>343</v>
          </cell>
          <cell r="J38">
            <v>0</v>
          </cell>
          <cell r="L38">
            <v>27235</v>
          </cell>
        </row>
        <row r="39">
          <cell r="A39" t="str">
            <v xml:space="preserve">  Net income</v>
          </cell>
          <cell r="B39">
            <v>14983</v>
          </cell>
          <cell r="D39">
            <v>27335</v>
          </cell>
          <cell r="F39">
            <v>335</v>
          </cell>
          <cell r="H39">
            <v>341</v>
          </cell>
          <cell r="J39">
            <v>0</v>
          </cell>
          <cell r="L39">
            <v>42994</v>
          </cell>
        </row>
        <row r="41">
          <cell r="A41" t="str">
            <v xml:space="preserve">  Budget</v>
          </cell>
          <cell r="B41">
            <v>11753</v>
          </cell>
          <cell r="D41">
            <v>17932</v>
          </cell>
          <cell r="F41">
            <v>360</v>
          </cell>
          <cell r="H41">
            <v>246</v>
          </cell>
          <cell r="J41">
            <v>0</v>
          </cell>
          <cell r="L41">
            <v>30291</v>
          </cell>
        </row>
        <row r="43">
          <cell r="A43" t="str">
            <v xml:space="preserve">  EBIT - Actual</v>
          </cell>
          <cell r="B43">
            <v>30225</v>
          </cell>
          <cell r="D43">
            <v>56967</v>
          </cell>
          <cell r="F43">
            <v>841</v>
          </cell>
          <cell r="H43">
            <v>1147</v>
          </cell>
          <cell r="J43">
            <v>-393</v>
          </cell>
          <cell r="L43">
            <v>88787</v>
          </cell>
        </row>
        <row r="44">
          <cell r="A44" t="str">
            <v xml:space="preserve">  EBIT - Budget</v>
          </cell>
          <cell r="B44">
            <v>22511</v>
          </cell>
          <cell r="D44">
            <v>45032</v>
          </cell>
          <cell r="F44">
            <v>948</v>
          </cell>
          <cell r="H44">
            <v>2210</v>
          </cell>
          <cell r="J44">
            <v>-1632.5</v>
          </cell>
          <cell r="L44">
            <v>69068.5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A28" t="str">
            <v>Total Provision (Benefit) for Inc Tax</v>
          </cell>
          <cell r="B28">
            <v>0</v>
          </cell>
          <cell r="C28">
            <v>613929.77</v>
          </cell>
          <cell r="D28">
            <v>1916958</v>
          </cell>
          <cell r="E28">
            <v>1236218.3799999999</v>
          </cell>
          <cell r="F28">
            <v>13801721</v>
          </cell>
          <cell r="G28">
            <v>8575474.8900000006</v>
          </cell>
          <cell r="I28">
            <v>0</v>
          </cell>
          <cell r="J28">
            <v>693670.22</v>
          </cell>
          <cell r="K28">
            <v>2023354</v>
          </cell>
          <cell r="L28">
            <v>1370012.48</v>
          </cell>
          <cell r="M28">
            <v>13112541</v>
          </cell>
          <cell r="N28">
            <v>10503690.459999997</v>
          </cell>
          <cell r="P28">
            <v>0</v>
          </cell>
          <cell r="Q28">
            <v>482711.03999999998</v>
          </cell>
          <cell r="R28">
            <v>1292600</v>
          </cell>
          <cell r="S28">
            <v>934391.05</v>
          </cell>
          <cell r="T28">
            <v>10235817</v>
          </cell>
          <cell r="U28">
            <v>8309016.9399999995</v>
          </cell>
          <cell r="W28">
            <v>0</v>
          </cell>
          <cell r="X28">
            <v>33073.32</v>
          </cell>
          <cell r="Y28">
            <v>30988</v>
          </cell>
          <cell r="Z28">
            <v>66956.179999999993</v>
          </cell>
          <cell r="AA28">
            <v>177866</v>
          </cell>
          <cell r="AB28">
            <v>259438.48</v>
          </cell>
          <cell r="AD28">
            <v>0</v>
          </cell>
          <cell r="AE28">
            <v>761892.24</v>
          </cell>
          <cell r="AF28">
            <v>2096557</v>
          </cell>
          <cell r="AG28">
            <v>1509003.92</v>
          </cell>
          <cell r="AH28">
            <v>13633592</v>
          </cell>
          <cell r="AI28">
            <v>10940724.509999998</v>
          </cell>
          <cell r="AK28">
            <v>0</v>
          </cell>
          <cell r="AL28">
            <v>1375822.01</v>
          </cell>
          <cell r="AM28">
            <v>4013515</v>
          </cell>
          <cell r="AN28">
            <v>2745222.3</v>
          </cell>
          <cell r="AO28">
            <v>27435313</v>
          </cell>
          <cell r="AP28">
            <v>19516199.399999999</v>
          </cell>
          <cell r="AR28" t="str">
            <v>0</v>
          </cell>
          <cell r="AS28" t="str">
            <v>0</v>
          </cell>
          <cell r="AT28" t="str">
            <v>0</v>
          </cell>
          <cell r="AU28" t="str">
            <v>0</v>
          </cell>
          <cell r="AV28" t="str">
            <v>0</v>
          </cell>
          <cell r="AW28" t="str">
            <v>0</v>
          </cell>
          <cell r="AY28">
            <v>0</v>
          </cell>
          <cell r="AZ28" t="str">
            <v>0</v>
          </cell>
          <cell r="BA28">
            <v>-24385</v>
          </cell>
          <cell r="BB28" t="str">
            <v>0</v>
          </cell>
          <cell r="BC28">
            <v>-200369</v>
          </cell>
          <cell r="BD28" t="str">
            <v>0</v>
          </cell>
        </row>
        <row r="29">
          <cell r="A29" t="str">
            <v>Income / Loss, Before Income Taxes</v>
          </cell>
          <cell r="B29">
            <v>-4825586.1099999947</v>
          </cell>
          <cell r="C29">
            <v>1464876.56</v>
          </cell>
          <cell r="D29">
            <v>-116773.50000005681</v>
          </cell>
          <cell r="E29">
            <v>2949697.87</v>
          </cell>
          <cell r="F29">
            <v>29076945.909999926</v>
          </cell>
          <cell r="G29">
            <v>20461643.75</v>
          </cell>
          <cell r="I29">
            <v>4148219.66</v>
          </cell>
          <cell r="J29">
            <v>1852551.16</v>
          </cell>
          <cell r="K29">
            <v>9634270.8999999966</v>
          </cell>
          <cell r="L29">
            <v>3651240.8</v>
          </cell>
          <cell r="M29">
            <v>40445702.209999971</v>
          </cell>
          <cell r="N29">
            <v>28435524.349999994</v>
          </cell>
          <cell r="P29">
            <v>4328606.76</v>
          </cell>
          <cell r="Q29">
            <v>1349188.77</v>
          </cell>
          <cell r="R29">
            <v>8019639.4199999962</v>
          </cell>
          <cell r="S29">
            <v>2611819.58</v>
          </cell>
          <cell r="T29">
            <v>33559711.469999991</v>
          </cell>
          <cell r="U29">
            <v>23198889.899999995</v>
          </cell>
          <cell r="W29">
            <v>75435.039999999994</v>
          </cell>
          <cell r="X29">
            <v>78915.100000000006</v>
          </cell>
          <cell r="Y29">
            <v>151556.04999999999</v>
          </cell>
          <cell r="Z29">
            <v>159761.82999999999</v>
          </cell>
          <cell r="AA29">
            <v>512347.97</v>
          </cell>
          <cell r="AB29">
            <v>619037.19999999995</v>
          </cell>
          <cell r="AD29">
            <v>4064850.29</v>
          </cell>
          <cell r="AE29">
            <v>2015333.35</v>
          </cell>
          <cell r="AF29">
            <v>9730721.8299999963</v>
          </cell>
          <cell r="AG29">
            <v>3982883.44</v>
          </cell>
          <cell r="AH29">
            <v>41642246.429999977</v>
          </cell>
          <cell r="AI29">
            <v>29478316.169999994</v>
          </cell>
          <cell r="AK29">
            <v>-760735.81999999844</v>
          </cell>
          <cell r="AL29">
            <v>3480209.91</v>
          </cell>
          <cell r="AM29">
            <v>9613948.3299999386</v>
          </cell>
          <cell r="AN29">
            <v>6932581.3099999987</v>
          </cell>
          <cell r="AO29">
            <v>70719192.339999899</v>
          </cell>
          <cell r="AP29">
            <v>49939959.919999994</v>
          </cell>
          <cell r="AR29">
            <v>0</v>
          </cell>
          <cell r="AS29">
            <v>0</v>
          </cell>
          <cell r="AT29">
            <v>2.9103830456733704E-11</v>
          </cell>
          <cell r="AU29">
            <v>0</v>
          </cell>
          <cell r="AV29">
            <v>2.9103830456733704E-11</v>
          </cell>
          <cell r="AW29">
            <v>0</v>
          </cell>
          <cell r="AY29">
            <v>0</v>
          </cell>
          <cell r="AZ29">
            <v>33334</v>
          </cell>
          <cell r="BA29">
            <v>-59899.000000001804</v>
          </cell>
          <cell r="BB29">
            <v>-13332</v>
          </cell>
          <cell r="BC29">
            <v>-492184.00000000448</v>
          </cell>
          <cell r="BD29">
            <v>-133328</v>
          </cell>
        </row>
        <row r="30">
          <cell r="A30" t="str">
            <v>Income / Loss, Before Cumulative Effect</v>
          </cell>
          <cell r="B30">
            <v>-4825586.1099999947</v>
          </cell>
          <cell r="C30">
            <v>850946.79</v>
          </cell>
          <cell r="D30">
            <v>-2033731.5000000568</v>
          </cell>
          <cell r="E30">
            <v>1713479.49</v>
          </cell>
          <cell r="F30">
            <v>15275224.909999926</v>
          </cell>
          <cell r="G30">
            <v>11886168.860000003</v>
          </cell>
          <cell r="I30">
            <v>4148219.66</v>
          </cell>
          <cell r="J30">
            <v>1158880.94</v>
          </cell>
          <cell r="K30">
            <v>7610916.8999999966</v>
          </cell>
          <cell r="L30">
            <v>2281228.3199999998</v>
          </cell>
          <cell r="M30">
            <v>27333161.209999982</v>
          </cell>
          <cell r="N30">
            <v>17931833.889999997</v>
          </cell>
          <cell r="P30">
            <v>4328606.76</v>
          </cell>
          <cell r="Q30">
            <v>866477.73</v>
          </cell>
          <cell r="R30">
            <v>6727039.4199999962</v>
          </cell>
          <cell r="S30">
            <v>1677428.53</v>
          </cell>
          <cell r="T30">
            <v>23323894.469999999</v>
          </cell>
          <cell r="U30">
            <v>14889872.959999993</v>
          </cell>
          <cell r="W30">
            <v>75435.039999999994</v>
          </cell>
          <cell r="X30">
            <v>45841.78</v>
          </cell>
          <cell r="Y30">
            <v>120568.05</v>
          </cell>
          <cell r="Z30">
            <v>92805.65</v>
          </cell>
          <cell r="AA30">
            <v>334481.96999999997</v>
          </cell>
          <cell r="AB30">
            <v>359598.72</v>
          </cell>
          <cell r="AD30">
            <v>4064850.29</v>
          </cell>
          <cell r="AE30">
            <v>1253441.1100000001</v>
          </cell>
          <cell r="AF30">
            <v>7634164.8299999963</v>
          </cell>
          <cell r="AG30">
            <v>2473879.52</v>
          </cell>
          <cell r="AH30">
            <v>28008654.429999981</v>
          </cell>
          <cell r="AI30">
            <v>18537591.659999996</v>
          </cell>
          <cell r="AK30">
            <v>-760735.81999999844</v>
          </cell>
          <cell r="AL30">
            <v>2104387.9</v>
          </cell>
          <cell r="AM30">
            <v>5600433.3299999395</v>
          </cell>
          <cell r="AN30">
            <v>4187359.01</v>
          </cell>
          <cell r="AO30">
            <v>43283879.339999907</v>
          </cell>
          <cell r="AP30">
            <v>30423760.52</v>
          </cell>
          <cell r="AR30">
            <v>0</v>
          </cell>
          <cell r="AS30">
            <v>0</v>
          </cell>
          <cell r="AT30">
            <v>2.9103830456733704E-11</v>
          </cell>
          <cell r="AU30">
            <v>0</v>
          </cell>
          <cell r="AV30">
            <v>2.9103830456733704E-11</v>
          </cell>
          <cell r="AW30">
            <v>0</v>
          </cell>
          <cell r="AY30">
            <v>0</v>
          </cell>
          <cell r="AZ30">
            <v>33334</v>
          </cell>
          <cell r="BA30">
            <v>-35514.000000001804</v>
          </cell>
          <cell r="BB30">
            <v>-13332</v>
          </cell>
          <cell r="BC30">
            <v>-291815.00000000448</v>
          </cell>
          <cell r="BD30">
            <v>-133328</v>
          </cell>
        </row>
        <row r="31">
          <cell r="A31" t="str">
            <v>Net (Income) Loss</v>
          </cell>
          <cell r="B31">
            <v>-4825586.1099999947</v>
          </cell>
          <cell r="C31">
            <v>850946.79</v>
          </cell>
          <cell r="D31">
            <v>-2033731.5000000568</v>
          </cell>
          <cell r="E31">
            <v>1713479.49</v>
          </cell>
          <cell r="F31">
            <v>15275224.909999926</v>
          </cell>
          <cell r="G31">
            <v>11886168.860000003</v>
          </cell>
          <cell r="I31">
            <v>4148219.66</v>
          </cell>
          <cell r="J31">
            <v>1158880.94</v>
          </cell>
          <cell r="K31">
            <v>7610916.8999999966</v>
          </cell>
          <cell r="L31">
            <v>2281228.3199999998</v>
          </cell>
          <cell r="M31">
            <v>27333161.209999982</v>
          </cell>
          <cell r="N31">
            <v>17931833.889999997</v>
          </cell>
          <cell r="P31">
            <v>4328606.76</v>
          </cell>
          <cell r="Q31">
            <v>866477.73</v>
          </cell>
          <cell r="R31">
            <v>6727039.4199999962</v>
          </cell>
          <cell r="S31">
            <v>1677428.53</v>
          </cell>
          <cell r="T31">
            <v>23323894.469999999</v>
          </cell>
          <cell r="U31">
            <v>14889872.959999993</v>
          </cell>
          <cell r="W31">
            <v>75435.039999999994</v>
          </cell>
          <cell r="X31">
            <v>45841.78</v>
          </cell>
          <cell r="Y31">
            <v>120568.05</v>
          </cell>
          <cell r="Z31">
            <v>92805.65</v>
          </cell>
          <cell r="AA31">
            <v>334481.96999999997</v>
          </cell>
          <cell r="AB31">
            <v>359598.72</v>
          </cell>
          <cell r="AD31">
            <v>4064850.29</v>
          </cell>
          <cell r="AE31">
            <v>1253441.1100000001</v>
          </cell>
          <cell r="AF31">
            <v>7634164.8299999963</v>
          </cell>
          <cell r="AG31">
            <v>2473879.52</v>
          </cell>
          <cell r="AH31">
            <v>28008654.429999981</v>
          </cell>
          <cell r="AI31">
            <v>18537591.659999996</v>
          </cell>
          <cell r="AK31">
            <v>-760735.81999999844</v>
          </cell>
          <cell r="AL31">
            <v>2104387.9</v>
          </cell>
          <cell r="AM31">
            <v>5600433.3299999395</v>
          </cell>
          <cell r="AN31">
            <v>4187359.01</v>
          </cell>
          <cell r="AO31">
            <v>43283879.339999907</v>
          </cell>
          <cell r="AP31">
            <v>30423760.52</v>
          </cell>
          <cell r="AR31">
            <v>0</v>
          </cell>
          <cell r="AS31">
            <v>0</v>
          </cell>
          <cell r="AT31">
            <v>2.9103830456733704E-11</v>
          </cell>
          <cell r="AU31">
            <v>0</v>
          </cell>
          <cell r="AV31">
            <v>2.9103830456733704E-11</v>
          </cell>
          <cell r="AW31">
            <v>0</v>
          </cell>
          <cell r="AY31">
            <v>0</v>
          </cell>
          <cell r="AZ31">
            <v>33334</v>
          </cell>
          <cell r="BA31">
            <v>-35514.000000001804</v>
          </cell>
          <cell r="BB31">
            <v>-13332</v>
          </cell>
          <cell r="BC31">
            <v>-291815.00000000448</v>
          </cell>
          <cell r="BD31">
            <v>-133328</v>
          </cell>
        </row>
        <row r="32">
          <cell r="A32" t="str">
            <v>Print &amp; Postages</v>
          </cell>
          <cell r="B32">
            <v>1959.74</v>
          </cell>
          <cell r="C32">
            <v>2950</v>
          </cell>
          <cell r="D32">
            <v>1959.74</v>
          </cell>
          <cell r="E32">
            <v>2950</v>
          </cell>
          <cell r="F32">
            <v>19082.099999999999</v>
          </cell>
          <cell r="G32">
            <v>20650</v>
          </cell>
          <cell r="I32">
            <v>1831.22</v>
          </cell>
          <cell r="J32">
            <v>858</v>
          </cell>
          <cell r="K32">
            <v>1831.22</v>
          </cell>
          <cell r="L32">
            <v>858</v>
          </cell>
          <cell r="M32">
            <v>10744.67</v>
          </cell>
          <cell r="N32">
            <v>5984</v>
          </cell>
          <cell r="P32">
            <v>1267.6099999999999</v>
          </cell>
          <cell r="Q32">
            <v>458</v>
          </cell>
          <cell r="R32">
            <v>1267.6099999999999</v>
          </cell>
          <cell r="S32">
            <v>458</v>
          </cell>
          <cell r="T32">
            <v>7922.17</v>
          </cell>
          <cell r="U32">
            <v>3184</v>
          </cell>
          <cell r="W32">
            <v>32.76</v>
          </cell>
          <cell r="X32">
            <v>50</v>
          </cell>
          <cell r="Y32">
            <v>32.76</v>
          </cell>
          <cell r="Z32">
            <v>50</v>
          </cell>
          <cell r="AA32">
            <v>2819.36</v>
          </cell>
          <cell r="AB32">
            <v>350</v>
          </cell>
          <cell r="AD32">
            <v>2300.12</v>
          </cell>
          <cell r="AE32">
            <v>908</v>
          </cell>
          <cell r="AF32">
            <v>2300.12</v>
          </cell>
          <cell r="AG32">
            <v>908</v>
          </cell>
          <cell r="AH32">
            <v>19221.310000000001</v>
          </cell>
          <cell r="AI32">
            <v>6334</v>
          </cell>
          <cell r="AK32">
            <v>4259.8599999999997</v>
          </cell>
          <cell r="AL32">
            <v>3858</v>
          </cell>
          <cell r="AM32">
            <v>4259.8599999999997</v>
          </cell>
          <cell r="AN32">
            <v>3858</v>
          </cell>
          <cell r="AO32">
            <v>38303.410000000003</v>
          </cell>
          <cell r="AP32">
            <v>26984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</row>
        <row r="33">
          <cell r="A33" t="str">
            <v>Labor</v>
          </cell>
          <cell r="B33">
            <v>780174.76</v>
          </cell>
          <cell r="C33">
            <v>649126.43000000005</v>
          </cell>
          <cell r="D33">
            <v>1516314.56</v>
          </cell>
          <cell r="E33">
            <v>1268747.1200000001</v>
          </cell>
          <cell r="F33">
            <v>5813780.8499999996</v>
          </cell>
          <cell r="G33">
            <v>5104494.25</v>
          </cell>
          <cell r="I33">
            <v>1283763.01</v>
          </cell>
          <cell r="J33">
            <v>1415135.96</v>
          </cell>
          <cell r="K33">
            <v>2666612.71</v>
          </cell>
          <cell r="L33">
            <v>2826544.48</v>
          </cell>
          <cell r="M33">
            <v>10949750.890000001</v>
          </cell>
          <cell r="N33">
            <v>11411179.379999999</v>
          </cell>
          <cell r="P33">
            <v>1198501.6200000001</v>
          </cell>
          <cell r="Q33">
            <v>1333154.3500000001</v>
          </cell>
          <cell r="R33">
            <v>2510526.31</v>
          </cell>
          <cell r="S33">
            <v>2666307.7000000002</v>
          </cell>
          <cell r="T33">
            <v>10408257.82</v>
          </cell>
          <cell r="U33">
            <v>10766505.83</v>
          </cell>
          <cell r="W33">
            <v>24928.2</v>
          </cell>
          <cell r="X33">
            <v>29515.9</v>
          </cell>
          <cell r="Y33">
            <v>58903.199999999997</v>
          </cell>
          <cell r="Z33">
            <v>57690.17</v>
          </cell>
          <cell r="AA33">
            <v>226095.06</v>
          </cell>
          <cell r="AB33">
            <v>230176.8</v>
          </cell>
          <cell r="AD33">
            <v>1308682.02</v>
          </cell>
          <cell r="AE33">
            <v>1557635.77</v>
          </cell>
          <cell r="AF33">
            <v>2725791.21</v>
          </cell>
          <cell r="AG33">
            <v>3105066.84</v>
          </cell>
          <cell r="AH33">
            <v>11176883.970000001</v>
          </cell>
          <cell r="AI33">
            <v>12529820.559999999</v>
          </cell>
          <cell r="AK33">
            <v>2088856.78</v>
          </cell>
          <cell r="AL33">
            <v>2206762.2000000002</v>
          </cell>
          <cell r="AM33">
            <v>4242105.7699999996</v>
          </cell>
          <cell r="AN33">
            <v>4373813.96</v>
          </cell>
          <cell r="AO33">
            <v>16990664.82</v>
          </cell>
          <cell r="AP33">
            <v>17634314.809999999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</row>
        <row r="34">
          <cell r="A34" t="str">
            <v>Benefits</v>
          </cell>
          <cell r="B34">
            <v>25360.240000000002</v>
          </cell>
          <cell r="C34" t="str">
            <v>0</v>
          </cell>
          <cell r="D34">
            <v>48908.33</v>
          </cell>
          <cell r="E34" t="str">
            <v>0</v>
          </cell>
          <cell r="F34">
            <v>108164.42</v>
          </cell>
          <cell r="G34" t="str">
            <v>0</v>
          </cell>
          <cell r="I34">
            <v>119628.25</v>
          </cell>
          <cell r="J34">
            <v>391753.49</v>
          </cell>
          <cell r="K34">
            <v>245200.68</v>
          </cell>
          <cell r="L34">
            <v>783506.98</v>
          </cell>
          <cell r="M34">
            <v>2416831.64</v>
          </cell>
          <cell r="N34">
            <v>3136111.17</v>
          </cell>
          <cell r="P34">
            <v>111409.27</v>
          </cell>
          <cell r="Q34">
            <v>391753.49</v>
          </cell>
          <cell r="R34">
            <v>228882.11</v>
          </cell>
          <cell r="S34">
            <v>783506.98</v>
          </cell>
          <cell r="T34">
            <v>2351870.5</v>
          </cell>
          <cell r="U34">
            <v>3136111.17</v>
          </cell>
          <cell r="W34">
            <v>11252.82</v>
          </cell>
          <cell r="X34" t="str">
            <v>0</v>
          </cell>
          <cell r="Y34">
            <v>22454.39</v>
          </cell>
          <cell r="Z34" t="str">
            <v>0</v>
          </cell>
          <cell r="AA34">
            <v>92922.84</v>
          </cell>
          <cell r="AB34" t="str">
            <v>0</v>
          </cell>
          <cell r="AD34">
            <v>130881.07</v>
          </cell>
          <cell r="AE34">
            <v>391753.49</v>
          </cell>
          <cell r="AF34">
            <v>267655.07</v>
          </cell>
          <cell r="AG34">
            <v>783506.98</v>
          </cell>
          <cell r="AH34">
            <v>2509754.48</v>
          </cell>
          <cell r="AI34">
            <v>3136111.17</v>
          </cell>
          <cell r="AK34">
            <v>156241.31</v>
          </cell>
          <cell r="AL34">
            <v>391753.49</v>
          </cell>
          <cell r="AM34">
            <v>316563.40000000002</v>
          </cell>
          <cell r="AN34">
            <v>783506.98</v>
          </cell>
          <cell r="AO34">
            <v>2617918.9</v>
          </cell>
          <cell r="AP34">
            <v>3136111.17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</row>
        <row r="35">
          <cell r="A35" t="str">
            <v>Materials &amp; Supplies</v>
          </cell>
          <cell r="B35">
            <v>14798.36</v>
          </cell>
          <cell r="C35">
            <v>12500</v>
          </cell>
          <cell r="D35">
            <v>34448.33</v>
          </cell>
          <cell r="E35">
            <v>25000</v>
          </cell>
          <cell r="F35">
            <v>113903.1</v>
          </cell>
          <cell r="G35">
            <v>100000</v>
          </cell>
          <cell r="I35">
            <v>237727.27</v>
          </cell>
          <cell r="J35">
            <v>287609.33</v>
          </cell>
          <cell r="K35">
            <v>420489.87</v>
          </cell>
          <cell r="L35">
            <v>556864.66</v>
          </cell>
          <cell r="M35">
            <v>2077595.9</v>
          </cell>
          <cell r="N35">
            <v>2336664.6800000002</v>
          </cell>
          <cell r="P35">
            <v>233662.38</v>
          </cell>
          <cell r="Q35">
            <v>281609.33</v>
          </cell>
          <cell r="R35">
            <v>403667.84</v>
          </cell>
          <cell r="S35">
            <v>544864.66</v>
          </cell>
          <cell r="T35">
            <v>2019099.76</v>
          </cell>
          <cell r="U35">
            <v>2281164.6800000002</v>
          </cell>
          <cell r="W35">
            <v>17.489999999999998</v>
          </cell>
          <cell r="X35">
            <v>100</v>
          </cell>
          <cell r="Y35">
            <v>17.489999999999998</v>
          </cell>
          <cell r="Z35">
            <v>200</v>
          </cell>
          <cell r="AA35">
            <v>17.489999999999998</v>
          </cell>
          <cell r="AB35">
            <v>800</v>
          </cell>
          <cell r="AD35">
            <v>237975.58</v>
          </cell>
          <cell r="AE35">
            <v>303709.33</v>
          </cell>
          <cell r="AF35">
            <v>422130.39</v>
          </cell>
          <cell r="AG35">
            <v>589064.66</v>
          </cell>
          <cell r="AH35">
            <v>2081159.1</v>
          </cell>
          <cell r="AI35">
            <v>2465464.6800000002</v>
          </cell>
          <cell r="AK35">
            <v>252773.94</v>
          </cell>
          <cell r="AL35">
            <v>316209.33</v>
          </cell>
          <cell r="AM35">
            <v>456578.72</v>
          </cell>
          <cell r="AN35">
            <v>614064.66</v>
          </cell>
          <cell r="AO35">
            <v>2195062.2000000002</v>
          </cell>
          <cell r="AP35">
            <v>2565464.6800000002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</row>
        <row r="36">
          <cell r="A36" t="str">
            <v>Vehicles &amp; Equip</v>
          </cell>
          <cell r="B36">
            <v>2462.25</v>
          </cell>
          <cell r="C36">
            <v>1500</v>
          </cell>
          <cell r="D36">
            <v>4736.09</v>
          </cell>
          <cell r="E36">
            <v>3000</v>
          </cell>
          <cell r="F36">
            <v>12392.27</v>
          </cell>
          <cell r="G36">
            <v>12000</v>
          </cell>
          <cell r="I36">
            <v>71625.119999999995</v>
          </cell>
          <cell r="J36">
            <v>153472.07999999999</v>
          </cell>
          <cell r="K36">
            <v>208319.23</v>
          </cell>
          <cell r="L36">
            <v>306793.15999999997</v>
          </cell>
          <cell r="M36">
            <v>1038152.34</v>
          </cell>
          <cell r="N36">
            <v>1227022.68</v>
          </cell>
          <cell r="P36">
            <v>67931.710000000006</v>
          </cell>
          <cell r="Q36">
            <v>151572.07999999999</v>
          </cell>
          <cell r="R36">
            <v>202198.61</v>
          </cell>
          <cell r="S36">
            <v>302993.15999999997</v>
          </cell>
          <cell r="T36">
            <v>1021378.31</v>
          </cell>
          <cell r="U36">
            <v>1211822.68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>
            <v>71625.119999999995</v>
          </cell>
          <cell r="AE36">
            <v>153472.07999999999</v>
          </cell>
          <cell r="AF36">
            <v>208319.23</v>
          </cell>
          <cell r="AG36">
            <v>306793.15999999997</v>
          </cell>
          <cell r="AH36">
            <v>1038152.34</v>
          </cell>
          <cell r="AI36">
            <v>1227022.68</v>
          </cell>
          <cell r="AK36">
            <v>74087.37</v>
          </cell>
          <cell r="AL36">
            <v>154972.07999999999</v>
          </cell>
          <cell r="AM36">
            <v>213055.32</v>
          </cell>
          <cell r="AN36">
            <v>309793.15999999997</v>
          </cell>
          <cell r="AO36">
            <v>1050544.6100000001</v>
          </cell>
          <cell r="AP36">
            <v>1239022.68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Y36">
            <v>0</v>
          </cell>
          <cell r="AZ36" t="str">
            <v>0</v>
          </cell>
          <cell r="BA36">
            <v>-9348.64</v>
          </cell>
          <cell r="BB36" t="str">
            <v>0</v>
          </cell>
          <cell r="BC36">
            <v>-66289.58</v>
          </cell>
          <cell r="BD36" t="str">
            <v>0</v>
          </cell>
        </row>
        <row r="37">
          <cell r="A37" t="str">
            <v>Print &amp; Postages</v>
          </cell>
          <cell r="B37">
            <v>4656.16</v>
          </cell>
          <cell r="C37">
            <v>2950</v>
          </cell>
          <cell r="D37">
            <v>6615.9</v>
          </cell>
          <cell r="E37">
            <v>5900</v>
          </cell>
          <cell r="F37">
            <v>23738.26</v>
          </cell>
          <cell r="G37">
            <v>23600</v>
          </cell>
          <cell r="I37">
            <v>3358.11</v>
          </cell>
          <cell r="J37">
            <v>847</v>
          </cell>
          <cell r="K37">
            <v>5189.33</v>
          </cell>
          <cell r="L37">
            <v>1705</v>
          </cell>
          <cell r="M37">
            <v>14102.78</v>
          </cell>
          <cell r="N37">
            <v>6831</v>
          </cell>
          <cell r="P37">
            <v>2851.33</v>
          </cell>
          <cell r="Q37">
            <v>447</v>
          </cell>
          <cell r="R37">
            <v>4118.9399999999996</v>
          </cell>
          <cell r="S37">
            <v>905</v>
          </cell>
          <cell r="T37">
            <v>10773.5</v>
          </cell>
          <cell r="U37">
            <v>3631</v>
          </cell>
          <cell r="W37">
            <v>0</v>
          </cell>
          <cell r="X37">
            <v>50</v>
          </cell>
          <cell r="Y37">
            <v>32.76</v>
          </cell>
          <cell r="Z37">
            <v>100</v>
          </cell>
          <cell r="AA37">
            <v>2819.36</v>
          </cell>
          <cell r="AB37">
            <v>400</v>
          </cell>
          <cell r="AD37">
            <v>4200.13</v>
          </cell>
          <cell r="AE37">
            <v>897</v>
          </cell>
          <cell r="AF37">
            <v>6500.25</v>
          </cell>
          <cell r="AG37">
            <v>1805</v>
          </cell>
          <cell r="AH37">
            <v>23421.439999999999</v>
          </cell>
          <cell r="AI37">
            <v>7231</v>
          </cell>
          <cell r="AK37">
            <v>8856.2900000000009</v>
          </cell>
          <cell r="AL37">
            <v>3847</v>
          </cell>
          <cell r="AM37">
            <v>13116.15</v>
          </cell>
          <cell r="AN37">
            <v>7705</v>
          </cell>
          <cell r="AO37">
            <v>47159.7</v>
          </cell>
          <cell r="AP37">
            <v>30831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</row>
        <row r="38">
          <cell r="A38" t="str">
            <v>Insurance</v>
          </cell>
          <cell r="B38">
            <v>688.19</v>
          </cell>
          <cell r="C38">
            <v>1750</v>
          </cell>
          <cell r="D38">
            <v>1387.27</v>
          </cell>
          <cell r="E38">
            <v>3500</v>
          </cell>
          <cell r="F38">
            <v>10687.23</v>
          </cell>
          <cell r="G38">
            <v>14000</v>
          </cell>
          <cell r="I38">
            <v>22237.63</v>
          </cell>
          <cell r="J38">
            <v>63988.42</v>
          </cell>
          <cell r="K38">
            <v>43972.26</v>
          </cell>
          <cell r="L38">
            <v>127976.84</v>
          </cell>
          <cell r="M38">
            <v>181761.72</v>
          </cell>
          <cell r="N38">
            <v>511907.36</v>
          </cell>
          <cell r="P38">
            <v>19809.560000000001</v>
          </cell>
          <cell r="Q38">
            <v>63088.42</v>
          </cell>
          <cell r="R38">
            <v>39116.120000000003</v>
          </cell>
          <cell r="S38">
            <v>126176.84</v>
          </cell>
          <cell r="T38">
            <v>159149.51</v>
          </cell>
          <cell r="U38">
            <v>504707.36</v>
          </cell>
          <cell r="W38">
            <v>178.28</v>
          </cell>
          <cell r="X38">
            <v>75</v>
          </cell>
          <cell r="Y38">
            <v>356.56</v>
          </cell>
          <cell r="Z38">
            <v>150</v>
          </cell>
          <cell r="AA38">
            <v>1681.66</v>
          </cell>
          <cell r="AB38">
            <v>600</v>
          </cell>
          <cell r="AD38">
            <v>22415.91</v>
          </cell>
          <cell r="AE38">
            <v>64063.42</v>
          </cell>
          <cell r="AF38">
            <v>44328.82</v>
          </cell>
          <cell r="AG38">
            <v>128126.84</v>
          </cell>
          <cell r="AH38">
            <v>183443.38</v>
          </cell>
          <cell r="AI38">
            <v>512507.36</v>
          </cell>
          <cell r="AK38">
            <v>23104.1</v>
          </cell>
          <cell r="AL38">
            <v>65813.42</v>
          </cell>
          <cell r="AM38">
            <v>45716.09</v>
          </cell>
          <cell r="AN38">
            <v>131626.84</v>
          </cell>
          <cell r="AO38">
            <v>194130.61</v>
          </cell>
          <cell r="AP38">
            <v>526507.36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</row>
        <row r="39">
          <cell r="A39" t="str">
            <v>Marketing</v>
          </cell>
          <cell r="B39">
            <v>5072.8999999999996</v>
          </cell>
          <cell r="C39">
            <v>10000</v>
          </cell>
          <cell r="D39">
            <v>6183.66</v>
          </cell>
          <cell r="E39">
            <v>20000</v>
          </cell>
          <cell r="F39">
            <v>76084.479999999996</v>
          </cell>
          <cell r="G39">
            <v>80000</v>
          </cell>
          <cell r="I39">
            <v>637</v>
          </cell>
          <cell r="J39" t="str">
            <v>0</v>
          </cell>
          <cell r="K39">
            <v>1447.19</v>
          </cell>
          <cell r="L39" t="str">
            <v>0</v>
          </cell>
          <cell r="M39">
            <v>15870.44</v>
          </cell>
          <cell r="N39" t="str">
            <v>0</v>
          </cell>
          <cell r="P39">
            <v>637</v>
          </cell>
          <cell r="Q39" t="str">
            <v>0</v>
          </cell>
          <cell r="R39">
            <v>1067.19</v>
          </cell>
          <cell r="S39" t="str">
            <v>0</v>
          </cell>
          <cell r="T39">
            <v>5610.82</v>
          </cell>
          <cell r="U39" t="str">
            <v>0</v>
          </cell>
          <cell r="W39">
            <v>11479.6</v>
          </cell>
          <cell r="X39">
            <v>200</v>
          </cell>
          <cell r="Y39">
            <v>11479.6</v>
          </cell>
          <cell r="Z39">
            <v>400</v>
          </cell>
          <cell r="AA39">
            <v>11479.6</v>
          </cell>
          <cell r="AB39">
            <v>1600</v>
          </cell>
          <cell r="AD39">
            <v>14130.23</v>
          </cell>
          <cell r="AE39">
            <v>200</v>
          </cell>
          <cell r="AF39">
            <v>14940.42</v>
          </cell>
          <cell r="AG39">
            <v>400</v>
          </cell>
          <cell r="AH39">
            <v>31156.07</v>
          </cell>
          <cell r="AI39">
            <v>1600</v>
          </cell>
          <cell r="AK39">
            <v>19203.13</v>
          </cell>
          <cell r="AL39">
            <v>10200</v>
          </cell>
          <cell r="AM39">
            <v>21124.080000000002</v>
          </cell>
          <cell r="AN39">
            <v>20400</v>
          </cell>
          <cell r="AO39">
            <v>107240.55</v>
          </cell>
          <cell r="AP39">
            <v>81600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</row>
        <row r="40">
          <cell r="A40" t="str">
            <v>Employee Welfare</v>
          </cell>
          <cell r="B40">
            <v>521762.73</v>
          </cell>
          <cell r="C40">
            <v>281083</v>
          </cell>
          <cell r="D40">
            <v>1029740.59</v>
          </cell>
          <cell r="E40">
            <v>562166</v>
          </cell>
          <cell r="F40">
            <v>2692495.63</v>
          </cell>
          <cell r="G40">
            <v>2016164</v>
          </cell>
          <cell r="I40">
            <v>20966.900000000001</v>
          </cell>
          <cell r="J40">
            <v>57447.42</v>
          </cell>
          <cell r="K40">
            <v>31121.48</v>
          </cell>
          <cell r="L40">
            <v>114894.84</v>
          </cell>
          <cell r="M40">
            <v>562391.96</v>
          </cell>
          <cell r="N40">
            <v>823755.28</v>
          </cell>
          <cell r="P40">
            <v>17292.71</v>
          </cell>
          <cell r="Q40">
            <v>29364.42</v>
          </cell>
          <cell r="R40">
            <v>23530.47</v>
          </cell>
          <cell r="S40">
            <v>58728.84</v>
          </cell>
          <cell r="T40">
            <v>532630.51</v>
          </cell>
          <cell r="U40">
            <v>599091.28</v>
          </cell>
          <cell r="W40">
            <v>14327.41</v>
          </cell>
          <cell r="X40">
            <v>17071</v>
          </cell>
          <cell r="Y40">
            <v>28654.82</v>
          </cell>
          <cell r="Z40">
            <v>30831</v>
          </cell>
          <cell r="AA40">
            <v>203048.4</v>
          </cell>
          <cell r="AB40">
            <v>163654</v>
          </cell>
          <cell r="AD40">
            <v>35596.78</v>
          </cell>
          <cell r="AE40">
            <v>113618.42</v>
          </cell>
          <cell r="AF40">
            <v>60154.06</v>
          </cell>
          <cell r="AG40">
            <v>223925.84</v>
          </cell>
          <cell r="AH40">
            <v>769060.55</v>
          </cell>
          <cell r="AI40">
            <v>1300209.28</v>
          </cell>
          <cell r="AK40">
            <v>557359.51</v>
          </cell>
          <cell r="AL40">
            <v>394701.42</v>
          </cell>
          <cell r="AM40">
            <v>1089894.6499999999</v>
          </cell>
          <cell r="AN40">
            <v>786091.84</v>
          </cell>
          <cell r="AO40">
            <v>3461556.18</v>
          </cell>
          <cell r="AP40">
            <v>3316373.28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</row>
        <row r="41">
          <cell r="A41" t="str">
            <v>Information Technologies</v>
          </cell>
          <cell r="B41">
            <v>1310.81</v>
          </cell>
          <cell r="C41">
            <v>875</v>
          </cell>
          <cell r="D41">
            <v>1499.36</v>
          </cell>
          <cell r="E41">
            <v>1750</v>
          </cell>
          <cell r="F41">
            <v>14460.69</v>
          </cell>
          <cell r="G41">
            <v>7000</v>
          </cell>
          <cell r="I41">
            <v>14705.25</v>
          </cell>
          <cell r="J41">
            <v>3014</v>
          </cell>
          <cell r="K41">
            <v>35486.5</v>
          </cell>
          <cell r="L41">
            <v>6028</v>
          </cell>
          <cell r="M41">
            <v>66114.720000000001</v>
          </cell>
          <cell r="N41">
            <v>24336</v>
          </cell>
          <cell r="P41">
            <v>14705.25</v>
          </cell>
          <cell r="Q41">
            <v>3014</v>
          </cell>
          <cell r="R41">
            <v>35486.5</v>
          </cell>
          <cell r="S41">
            <v>6028</v>
          </cell>
          <cell r="T41">
            <v>66114.720000000001</v>
          </cell>
          <cell r="U41">
            <v>24336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>
            <v>14705.25</v>
          </cell>
          <cell r="AE41">
            <v>3014</v>
          </cell>
          <cell r="AF41">
            <v>35486.5</v>
          </cell>
          <cell r="AG41">
            <v>6028</v>
          </cell>
          <cell r="AH41">
            <v>66114.720000000001</v>
          </cell>
          <cell r="AI41">
            <v>24336</v>
          </cell>
          <cell r="AK41">
            <v>16016.06</v>
          </cell>
          <cell r="AL41">
            <v>3889</v>
          </cell>
          <cell r="AM41">
            <v>36985.86</v>
          </cell>
          <cell r="AN41">
            <v>7778</v>
          </cell>
          <cell r="AO41">
            <v>80575.41</v>
          </cell>
          <cell r="AP41">
            <v>31336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</row>
        <row r="42">
          <cell r="A42" t="str">
            <v>Rent, Maint., &amp; Utilities</v>
          </cell>
          <cell r="B42">
            <v>40071.839999999997</v>
          </cell>
          <cell r="C42">
            <v>-60774</v>
          </cell>
          <cell r="D42">
            <v>82693.75</v>
          </cell>
          <cell r="E42">
            <v>-101998</v>
          </cell>
          <cell r="F42">
            <v>310683.21000000002</v>
          </cell>
          <cell r="G42">
            <v>-470542</v>
          </cell>
          <cell r="I42">
            <v>100963.96</v>
          </cell>
          <cell r="J42">
            <v>193121.07</v>
          </cell>
          <cell r="K42">
            <v>283645.34999999998</v>
          </cell>
          <cell r="L42">
            <v>531777.14</v>
          </cell>
          <cell r="M42">
            <v>1227202.43</v>
          </cell>
          <cell r="N42">
            <v>1705053.6</v>
          </cell>
          <cell r="P42">
            <v>82690.89</v>
          </cell>
          <cell r="Q42">
            <v>164871.07</v>
          </cell>
          <cell r="R42">
            <v>236061.62</v>
          </cell>
          <cell r="S42">
            <v>475277.14</v>
          </cell>
          <cell r="T42">
            <v>1102881.99</v>
          </cell>
          <cell r="U42">
            <v>1464553.6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>
            <v>104551.49</v>
          </cell>
          <cell r="AE42">
            <v>193121.07</v>
          </cell>
          <cell r="AF42">
            <v>296065.59999999998</v>
          </cell>
          <cell r="AG42">
            <v>531777.14</v>
          </cell>
          <cell r="AH42">
            <v>1248455.3999999999</v>
          </cell>
          <cell r="AI42">
            <v>1705053.6</v>
          </cell>
          <cell r="AK42">
            <v>144623.32999999999</v>
          </cell>
          <cell r="AL42">
            <v>132347.07</v>
          </cell>
          <cell r="AM42">
            <v>378759.35</v>
          </cell>
          <cell r="AN42">
            <v>429779.14</v>
          </cell>
          <cell r="AO42">
            <v>1559138.61</v>
          </cell>
          <cell r="AP42">
            <v>1234511.6000000001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Y42">
            <v>0</v>
          </cell>
          <cell r="AZ42" t="str">
            <v>0</v>
          </cell>
          <cell r="BA42">
            <v>-41598.400000000001</v>
          </cell>
          <cell r="BB42" t="str">
            <v>0</v>
          </cell>
          <cell r="BC42">
            <v>-256949.04</v>
          </cell>
          <cell r="BD42" t="str">
            <v>0</v>
          </cell>
        </row>
        <row r="43">
          <cell r="A43" t="str">
            <v>Directors &amp; Shareholders &amp;PR</v>
          </cell>
          <cell r="B43">
            <v>4293.58</v>
          </cell>
          <cell r="C43">
            <v>4300</v>
          </cell>
          <cell r="D43">
            <v>13063.95</v>
          </cell>
          <cell r="E43">
            <v>8600</v>
          </cell>
          <cell r="F43">
            <v>37811.1</v>
          </cell>
          <cell r="G43">
            <v>34400</v>
          </cell>
          <cell r="I43">
            <v>516.4</v>
          </cell>
          <cell r="J43">
            <v>1572.17</v>
          </cell>
          <cell r="K43">
            <v>2975.11</v>
          </cell>
          <cell r="L43">
            <v>3144.34</v>
          </cell>
          <cell r="M43">
            <v>8604.5499999999993</v>
          </cell>
          <cell r="N43">
            <v>12577.36</v>
          </cell>
          <cell r="P43">
            <v>0</v>
          </cell>
          <cell r="Q43">
            <v>1372.17</v>
          </cell>
          <cell r="R43">
            <v>1497</v>
          </cell>
          <cell r="S43">
            <v>2744.34</v>
          </cell>
          <cell r="T43">
            <v>4368</v>
          </cell>
          <cell r="U43">
            <v>10977.36</v>
          </cell>
          <cell r="W43">
            <v>62.52</v>
          </cell>
          <cell r="X43">
            <v>75</v>
          </cell>
          <cell r="Y43">
            <v>246.13</v>
          </cell>
          <cell r="Z43">
            <v>150</v>
          </cell>
          <cell r="AA43">
            <v>631.29999999999995</v>
          </cell>
          <cell r="AB43">
            <v>600</v>
          </cell>
          <cell r="AD43">
            <v>753.57</v>
          </cell>
          <cell r="AE43">
            <v>1647.17</v>
          </cell>
          <cell r="AF43">
            <v>3602.44</v>
          </cell>
          <cell r="AG43">
            <v>3294.34</v>
          </cell>
          <cell r="AH43">
            <v>10345.6</v>
          </cell>
          <cell r="AI43">
            <v>13177.36</v>
          </cell>
          <cell r="AK43">
            <v>5047.1499999999996</v>
          </cell>
          <cell r="AL43">
            <v>5947.17</v>
          </cell>
          <cell r="AM43">
            <v>16666.39</v>
          </cell>
          <cell r="AN43">
            <v>11894.34</v>
          </cell>
          <cell r="AO43">
            <v>48156.7</v>
          </cell>
          <cell r="AP43">
            <v>47577.36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</row>
        <row r="44">
          <cell r="A44" t="str">
            <v>Telecom</v>
          </cell>
          <cell r="B44">
            <v>20592.53</v>
          </cell>
          <cell r="C44">
            <v>17500</v>
          </cell>
          <cell r="D44">
            <v>39580.57</v>
          </cell>
          <cell r="E44">
            <v>35000</v>
          </cell>
          <cell r="F44">
            <v>179543.37</v>
          </cell>
          <cell r="G44">
            <v>140000</v>
          </cell>
          <cell r="I44">
            <v>140054.54999999999</v>
          </cell>
          <cell r="J44">
            <v>30865.919999999998</v>
          </cell>
          <cell r="K44">
            <v>198282.34</v>
          </cell>
          <cell r="L44">
            <v>61642.84</v>
          </cell>
          <cell r="M44">
            <v>971608.72</v>
          </cell>
          <cell r="N44">
            <v>247149.36</v>
          </cell>
          <cell r="P44">
            <v>132875.69</v>
          </cell>
          <cell r="Q44">
            <v>27165.919999999998</v>
          </cell>
          <cell r="R44">
            <v>187743</v>
          </cell>
          <cell r="S44">
            <v>54242.84</v>
          </cell>
          <cell r="T44">
            <v>936481.68</v>
          </cell>
          <cell r="U44">
            <v>216799.35999999999</v>
          </cell>
          <cell r="W44">
            <v>157.83000000000001</v>
          </cell>
          <cell r="X44">
            <v>300</v>
          </cell>
          <cell r="Y44">
            <v>158.62</v>
          </cell>
          <cell r="Z44">
            <v>600</v>
          </cell>
          <cell r="AA44">
            <v>755.15</v>
          </cell>
          <cell r="AB44">
            <v>2400</v>
          </cell>
          <cell r="AD44">
            <v>141225.04</v>
          </cell>
          <cell r="AE44">
            <v>31165.919999999998</v>
          </cell>
          <cell r="AF44">
            <v>202820.53</v>
          </cell>
          <cell r="AG44">
            <v>62242.84</v>
          </cell>
          <cell r="AH44">
            <v>980186.28</v>
          </cell>
          <cell r="AI44">
            <v>249549.36</v>
          </cell>
          <cell r="AK44">
            <v>161817.57</v>
          </cell>
          <cell r="AL44">
            <v>48665.919999999998</v>
          </cell>
          <cell r="AM44">
            <v>242401.1</v>
          </cell>
          <cell r="AN44">
            <v>97242.84</v>
          </cell>
          <cell r="AO44">
            <v>1159729.6499999999</v>
          </cell>
          <cell r="AP44">
            <v>389549.36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</row>
        <row r="45">
          <cell r="A45" t="str">
            <v>Travel &amp; Entertainment</v>
          </cell>
          <cell r="B45">
            <v>95320.21</v>
          </cell>
          <cell r="C45">
            <v>38000</v>
          </cell>
          <cell r="D45">
            <v>150869.60999999999</v>
          </cell>
          <cell r="E45">
            <v>76000</v>
          </cell>
          <cell r="F45">
            <v>433898.98</v>
          </cell>
          <cell r="G45">
            <v>304000</v>
          </cell>
          <cell r="I45">
            <v>27649.26</v>
          </cell>
          <cell r="J45">
            <v>9963.34</v>
          </cell>
          <cell r="K45">
            <v>67228.05</v>
          </cell>
          <cell r="L45">
            <v>27126.68</v>
          </cell>
          <cell r="M45">
            <v>126101.83</v>
          </cell>
          <cell r="N45">
            <v>99298.68</v>
          </cell>
          <cell r="P45">
            <v>25078.06</v>
          </cell>
          <cell r="Q45">
            <v>7313.34</v>
          </cell>
          <cell r="R45">
            <v>61655.519999999997</v>
          </cell>
          <cell r="S45">
            <v>20226.68</v>
          </cell>
          <cell r="T45">
            <v>102838.52</v>
          </cell>
          <cell r="U45">
            <v>75348.679999999993</v>
          </cell>
          <cell r="W45">
            <v>2337.0300000000002</v>
          </cell>
          <cell r="X45">
            <v>3500</v>
          </cell>
          <cell r="Y45">
            <v>6214.54</v>
          </cell>
          <cell r="Z45">
            <v>7000</v>
          </cell>
          <cell r="AA45">
            <v>21019.58</v>
          </cell>
          <cell r="AB45">
            <v>28000</v>
          </cell>
          <cell r="AD45">
            <v>30853.61</v>
          </cell>
          <cell r="AE45">
            <v>19463.34</v>
          </cell>
          <cell r="AF45">
            <v>89336.94</v>
          </cell>
          <cell r="AG45">
            <v>46126.68</v>
          </cell>
          <cell r="AH45">
            <v>216053.71</v>
          </cell>
          <cell r="AI45">
            <v>175298.68</v>
          </cell>
          <cell r="AK45">
            <v>126173.82</v>
          </cell>
          <cell r="AL45">
            <v>57463.34</v>
          </cell>
          <cell r="AM45">
            <v>240206.55</v>
          </cell>
          <cell r="AN45">
            <v>122126.68</v>
          </cell>
          <cell r="AO45">
            <v>649952.68999999994</v>
          </cell>
          <cell r="AP45">
            <v>479298.68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</row>
        <row r="46">
          <cell r="A46" t="str">
            <v>Dues &amp; Donations</v>
          </cell>
          <cell r="B46">
            <v>15924.68</v>
          </cell>
          <cell r="C46">
            <v>11350</v>
          </cell>
          <cell r="D46">
            <v>39301.339999999997</v>
          </cell>
          <cell r="E46">
            <v>22700</v>
          </cell>
          <cell r="F46">
            <v>148084.35</v>
          </cell>
          <cell r="G46">
            <v>90800</v>
          </cell>
          <cell r="I46">
            <v>2379.7600000000002</v>
          </cell>
          <cell r="J46">
            <v>18018.669999999998</v>
          </cell>
          <cell r="K46">
            <v>9373.9599999999991</v>
          </cell>
          <cell r="L46">
            <v>120268.34</v>
          </cell>
          <cell r="M46">
            <v>60918.63</v>
          </cell>
          <cell r="N46">
            <v>302504.36</v>
          </cell>
          <cell r="P46">
            <v>2379.7600000000002</v>
          </cell>
          <cell r="Q46">
            <v>17768.669999999998</v>
          </cell>
          <cell r="R46">
            <v>9342.64</v>
          </cell>
          <cell r="S46">
            <v>119768.34</v>
          </cell>
          <cell r="T46">
            <v>59631.34</v>
          </cell>
          <cell r="U46">
            <v>300304.36</v>
          </cell>
          <cell r="W46">
            <v>0</v>
          </cell>
          <cell r="X46">
            <v>125</v>
          </cell>
          <cell r="Y46">
            <v>0</v>
          </cell>
          <cell r="Z46">
            <v>250</v>
          </cell>
          <cell r="AA46">
            <v>1500</v>
          </cell>
          <cell r="AB46">
            <v>1000</v>
          </cell>
          <cell r="AD46">
            <v>4249.76</v>
          </cell>
          <cell r="AE46">
            <v>18143.669999999998</v>
          </cell>
          <cell r="AF46">
            <v>11243.96</v>
          </cell>
          <cell r="AG46">
            <v>120518.34</v>
          </cell>
          <cell r="AH46">
            <v>68547.62</v>
          </cell>
          <cell r="AI46">
            <v>303504.36</v>
          </cell>
          <cell r="AK46">
            <v>20174.439999999999</v>
          </cell>
          <cell r="AL46">
            <v>29493.67</v>
          </cell>
          <cell r="AM46">
            <v>50545.3</v>
          </cell>
          <cell r="AN46">
            <v>143218.34</v>
          </cell>
          <cell r="AO46">
            <v>216631.97</v>
          </cell>
          <cell r="AP46">
            <v>394304.36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</row>
        <row r="47">
          <cell r="A47" t="str">
            <v>Training</v>
          </cell>
          <cell r="B47">
            <v>4245.26</v>
          </cell>
          <cell r="C47">
            <v>2000</v>
          </cell>
          <cell r="D47">
            <v>7540.12</v>
          </cell>
          <cell r="E47">
            <v>4000</v>
          </cell>
          <cell r="F47">
            <v>19062.34</v>
          </cell>
          <cell r="G47">
            <v>16000</v>
          </cell>
          <cell r="I47">
            <v>1571.02</v>
          </cell>
          <cell r="J47">
            <v>6587.75</v>
          </cell>
          <cell r="K47">
            <v>9605.35</v>
          </cell>
          <cell r="L47">
            <v>14207.5</v>
          </cell>
          <cell r="M47">
            <v>32230.29</v>
          </cell>
          <cell r="N47">
            <v>55840</v>
          </cell>
          <cell r="P47">
            <v>1571.02</v>
          </cell>
          <cell r="Q47">
            <v>6587.75</v>
          </cell>
          <cell r="R47">
            <v>9605.35</v>
          </cell>
          <cell r="S47">
            <v>13407.5</v>
          </cell>
          <cell r="T47">
            <v>32099.84</v>
          </cell>
          <cell r="U47">
            <v>54540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>
            <v>1571.02</v>
          </cell>
          <cell r="AE47">
            <v>6587.75</v>
          </cell>
          <cell r="AF47">
            <v>9605.35</v>
          </cell>
          <cell r="AG47">
            <v>14207.5</v>
          </cell>
          <cell r="AH47">
            <v>37250.14</v>
          </cell>
          <cell r="AI47">
            <v>55840</v>
          </cell>
          <cell r="AK47">
            <v>5816.28</v>
          </cell>
          <cell r="AL47">
            <v>8587.75</v>
          </cell>
          <cell r="AM47">
            <v>17145.47</v>
          </cell>
          <cell r="AN47">
            <v>18207.5</v>
          </cell>
          <cell r="AO47">
            <v>56312.480000000003</v>
          </cell>
          <cell r="AP47">
            <v>71840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</row>
        <row r="48">
          <cell r="A48" t="str">
            <v>Outside Services</v>
          </cell>
          <cell r="B48">
            <v>178052.31</v>
          </cell>
          <cell r="C48">
            <v>125000</v>
          </cell>
          <cell r="D48">
            <v>567446.54</v>
          </cell>
          <cell r="E48">
            <v>250000</v>
          </cell>
          <cell r="F48">
            <v>1057869.58</v>
          </cell>
          <cell r="G48">
            <v>1180000</v>
          </cell>
          <cell r="I48">
            <v>608215.31999999995</v>
          </cell>
          <cell r="J48">
            <v>1358830.68</v>
          </cell>
          <cell r="K48">
            <v>1528133.04</v>
          </cell>
          <cell r="L48">
            <v>2722522.36</v>
          </cell>
          <cell r="M48">
            <v>7656832.1300000008</v>
          </cell>
          <cell r="N48">
            <v>11200524.989999998</v>
          </cell>
          <cell r="P48">
            <v>537644.32999999996</v>
          </cell>
          <cell r="Q48">
            <v>1309580.68</v>
          </cell>
          <cell r="R48">
            <v>1348552.65</v>
          </cell>
          <cell r="S48">
            <v>2624022.36</v>
          </cell>
          <cell r="T48">
            <v>7136923.2800000012</v>
          </cell>
          <cell r="U48">
            <v>10786524.989999998</v>
          </cell>
          <cell r="W48">
            <v>0</v>
          </cell>
          <cell r="X48">
            <v>6500</v>
          </cell>
          <cell r="Y48">
            <v>0</v>
          </cell>
          <cell r="Z48">
            <v>13000</v>
          </cell>
          <cell r="AA48">
            <v>2740.88</v>
          </cell>
          <cell r="AB48">
            <v>52000</v>
          </cell>
          <cell r="AD48">
            <v>608440.31999999995</v>
          </cell>
          <cell r="AE48">
            <v>1376330.68</v>
          </cell>
          <cell r="AF48">
            <v>1535307.54</v>
          </cell>
          <cell r="AG48">
            <v>2757522.36</v>
          </cell>
          <cell r="AH48">
            <v>7748461.2600000007</v>
          </cell>
          <cell r="AI48">
            <v>11343337.989999998</v>
          </cell>
          <cell r="AK48">
            <v>786492.63</v>
          </cell>
          <cell r="AL48">
            <v>1501330.68</v>
          </cell>
          <cell r="AM48">
            <v>2102754.08</v>
          </cell>
          <cell r="AN48">
            <v>3007522.36</v>
          </cell>
          <cell r="AO48">
            <v>8806330.8399999999</v>
          </cell>
          <cell r="AP48">
            <v>12523337.989999998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Y48">
            <v>0</v>
          </cell>
          <cell r="AZ48" t="str">
            <v>0</v>
          </cell>
          <cell r="BA48">
            <v>-243884.95</v>
          </cell>
          <cell r="BB48" t="str">
            <v>0</v>
          </cell>
          <cell r="BC48">
            <v>-1700034.6</v>
          </cell>
          <cell r="BD48" t="str">
            <v>0</v>
          </cell>
        </row>
      </sheetData>
      <sheetData sheetId="1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Kentucky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52072.857000000004</v>
          </cell>
          <cell r="C13">
            <v>43385.128080000039</v>
          </cell>
          <cell r="D13">
            <v>8314.1740000000009</v>
          </cell>
          <cell r="E13">
            <v>51699.302080000038</v>
          </cell>
          <cell r="F13">
            <v>34</v>
          </cell>
          <cell r="G13">
            <v>51733.302080000038</v>
          </cell>
          <cell r="H13">
            <v>0</v>
          </cell>
          <cell r="I13">
            <v>51733.302080000038</v>
          </cell>
          <cell r="J13">
            <v>0</v>
          </cell>
          <cell r="K13">
            <v>51733.302080000038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5728.6575199999997</v>
          </cell>
          <cell r="C16">
            <v>4207.9481799999994</v>
          </cell>
          <cell r="D16">
            <v>1375.4164299999998</v>
          </cell>
          <cell r="E16">
            <v>5583.3646099999987</v>
          </cell>
          <cell r="F16">
            <v>-364</v>
          </cell>
          <cell r="G16">
            <v>5219.3646099999987</v>
          </cell>
          <cell r="H16">
            <v>0</v>
          </cell>
          <cell r="I16">
            <v>5219.3646099999987</v>
          </cell>
          <cell r="J16">
            <v>0</v>
          </cell>
          <cell r="K16">
            <v>5219.3646099999987</v>
          </cell>
        </row>
        <row r="17">
          <cell r="A17" t="str">
            <v>Benefits</v>
          </cell>
          <cell r="B17">
            <v>2176.8899100000003</v>
          </cell>
          <cell r="C17">
            <v>1669.9001899999998</v>
          </cell>
          <cell r="D17">
            <v>522.65826000000027</v>
          </cell>
          <cell r="E17">
            <v>2192.55845</v>
          </cell>
          <cell r="F17">
            <v>-116</v>
          </cell>
          <cell r="G17">
            <v>2076.55845</v>
          </cell>
          <cell r="H17">
            <v>0</v>
          </cell>
          <cell r="I17">
            <v>2076.55845</v>
          </cell>
          <cell r="J17">
            <v>0</v>
          </cell>
          <cell r="K17">
            <v>2076.55845</v>
          </cell>
        </row>
        <row r="18">
          <cell r="A18" t="str">
            <v>Materials &amp; Supplies</v>
          </cell>
          <cell r="B18">
            <v>358.95240000000001</v>
          </cell>
          <cell r="C18">
            <v>317.78932000000003</v>
          </cell>
          <cell r="D18">
            <v>86.31340000000003</v>
          </cell>
          <cell r="E18">
            <v>404.10272000000009</v>
          </cell>
          <cell r="F18">
            <v>-5</v>
          </cell>
          <cell r="G18">
            <v>399.10272000000009</v>
          </cell>
          <cell r="H18">
            <v>0</v>
          </cell>
          <cell r="I18">
            <v>399.10272000000009</v>
          </cell>
          <cell r="J18">
            <v>0</v>
          </cell>
          <cell r="K18">
            <v>399.10272000000009</v>
          </cell>
        </row>
        <row r="19">
          <cell r="A19" t="str">
            <v>Vehicles &amp; Equip</v>
          </cell>
          <cell r="B19">
            <v>877.35799999999995</v>
          </cell>
          <cell r="C19">
            <v>621.28650000000005</v>
          </cell>
          <cell r="D19">
            <v>214.154</v>
          </cell>
          <cell r="E19">
            <v>835.44050000000004</v>
          </cell>
          <cell r="F19">
            <v>-16</v>
          </cell>
          <cell r="G19">
            <v>819.44050000000004</v>
          </cell>
          <cell r="H19">
            <v>0</v>
          </cell>
          <cell r="I19">
            <v>819.44050000000004</v>
          </cell>
          <cell r="J19">
            <v>0</v>
          </cell>
          <cell r="K19">
            <v>819.44050000000004</v>
          </cell>
        </row>
        <row r="20">
          <cell r="A20" t="str">
            <v>Print &amp; Postages</v>
          </cell>
          <cell r="B20">
            <v>27.919</v>
          </cell>
          <cell r="C20">
            <v>27.22729</v>
          </cell>
          <cell r="D20">
            <v>6.7530000000000001</v>
          </cell>
          <cell r="E20">
            <v>33.980289999999997</v>
          </cell>
          <cell r="F20">
            <v>-4</v>
          </cell>
          <cell r="G20">
            <v>29.980289999999997</v>
          </cell>
          <cell r="H20">
            <v>0</v>
          </cell>
          <cell r="I20">
            <v>29.980289999999997</v>
          </cell>
          <cell r="J20">
            <v>0</v>
          </cell>
          <cell r="K20">
            <v>29.980289999999997</v>
          </cell>
        </row>
        <row r="21">
          <cell r="A21" t="str">
            <v>Insurance</v>
          </cell>
          <cell r="B21">
            <v>452.52100000000002</v>
          </cell>
          <cell r="C21">
            <v>358.01918000000001</v>
          </cell>
          <cell r="D21">
            <v>55.113</v>
          </cell>
          <cell r="E21">
            <v>413.13218000000001</v>
          </cell>
          <cell r="F21">
            <v>42</v>
          </cell>
          <cell r="G21">
            <v>455.13218000000001</v>
          </cell>
          <cell r="H21">
            <v>0</v>
          </cell>
          <cell r="I21">
            <v>455.13218000000001</v>
          </cell>
          <cell r="J21">
            <v>0</v>
          </cell>
          <cell r="K21">
            <v>455.13218000000001</v>
          </cell>
        </row>
        <row r="22">
          <cell r="A22" t="str">
            <v>Marketing</v>
          </cell>
          <cell r="B22">
            <v>216.89</v>
          </cell>
          <cell r="C22">
            <v>168.25606999999999</v>
          </cell>
          <cell r="D22">
            <v>49.185000000000002</v>
          </cell>
          <cell r="E22">
            <v>217.44107</v>
          </cell>
          <cell r="F22">
            <v>2</v>
          </cell>
          <cell r="G22">
            <v>219.44107</v>
          </cell>
          <cell r="H22">
            <v>0</v>
          </cell>
          <cell r="I22">
            <v>219.44107</v>
          </cell>
          <cell r="J22">
            <v>0</v>
          </cell>
          <cell r="K22">
            <v>219.44107</v>
          </cell>
        </row>
        <row r="23">
          <cell r="A23" t="str">
            <v>Employee Welfare</v>
          </cell>
          <cell r="B23">
            <v>540.28300000000002</v>
          </cell>
          <cell r="C23">
            <v>384.36008000000004</v>
          </cell>
          <cell r="D23">
            <v>92.525000000000006</v>
          </cell>
          <cell r="E23">
            <v>476.88508000000002</v>
          </cell>
          <cell r="F23">
            <v>51</v>
          </cell>
          <cell r="G23">
            <v>527.88508000000002</v>
          </cell>
          <cell r="H23">
            <v>0</v>
          </cell>
          <cell r="I23">
            <v>527.88508000000002</v>
          </cell>
          <cell r="J23">
            <v>0</v>
          </cell>
          <cell r="K23">
            <v>527.88508000000002</v>
          </cell>
        </row>
        <row r="24">
          <cell r="A24" t="str">
            <v>Information Technologies</v>
          </cell>
          <cell r="B24">
            <v>41.848999999999997</v>
          </cell>
          <cell r="C24">
            <v>75.983519999999999</v>
          </cell>
          <cell r="D24">
            <v>1.26</v>
          </cell>
          <cell r="E24">
            <v>77.243520000000004</v>
          </cell>
          <cell r="F24">
            <v>-12</v>
          </cell>
          <cell r="G24">
            <v>65.243520000000004</v>
          </cell>
          <cell r="H24">
            <v>0</v>
          </cell>
          <cell r="I24">
            <v>65.243520000000004</v>
          </cell>
          <cell r="J24">
            <v>0</v>
          </cell>
          <cell r="K24">
            <v>65.243520000000004</v>
          </cell>
        </row>
        <row r="25">
          <cell r="A25" t="str">
            <v>Rent, Maint., &amp; Utilities</v>
          </cell>
          <cell r="B25">
            <v>575.577</v>
          </cell>
          <cell r="C25">
            <v>406.09413000000001</v>
          </cell>
          <cell r="D25">
            <v>145.37100000000001</v>
          </cell>
          <cell r="E25">
            <v>551.46513000000004</v>
          </cell>
          <cell r="F25">
            <v>-37</v>
          </cell>
          <cell r="G25">
            <v>514.46513000000004</v>
          </cell>
          <cell r="H25">
            <v>0</v>
          </cell>
          <cell r="I25">
            <v>514.46513000000004</v>
          </cell>
          <cell r="J25">
            <v>0</v>
          </cell>
          <cell r="K25">
            <v>514.46513000000004</v>
          </cell>
        </row>
        <row r="26">
          <cell r="A26" t="str">
            <v>Directors &amp; Shareholders &amp;PR</v>
          </cell>
          <cell r="B26">
            <v>0</v>
          </cell>
          <cell r="C26">
            <v>0.96174000000000004</v>
          </cell>
          <cell r="D26">
            <v>0</v>
          </cell>
          <cell r="E26">
            <v>0.96174000000000004</v>
          </cell>
          <cell r="F26">
            <v>-1</v>
          </cell>
          <cell r="G26">
            <v>-3.8259999999999961E-2</v>
          </cell>
          <cell r="H26">
            <v>0</v>
          </cell>
          <cell r="I26">
            <v>-3.8259999999999961E-2</v>
          </cell>
          <cell r="J26">
            <v>0</v>
          </cell>
          <cell r="K26">
            <v>-3.8259999999999961E-2</v>
          </cell>
        </row>
        <row r="27">
          <cell r="A27" t="str">
            <v>Telecom</v>
          </cell>
          <cell r="B27">
            <v>340.71403999999995</v>
          </cell>
          <cell r="C27">
            <v>239.80782000000002</v>
          </cell>
          <cell r="D27">
            <v>83.319009999999977</v>
          </cell>
          <cell r="E27">
            <v>323.12682999999998</v>
          </cell>
          <cell r="F27">
            <v>4</v>
          </cell>
          <cell r="G27">
            <v>327.12682999999998</v>
          </cell>
          <cell r="H27">
            <v>0</v>
          </cell>
          <cell r="I27">
            <v>327.12682999999998</v>
          </cell>
          <cell r="J27">
            <v>0</v>
          </cell>
          <cell r="K27">
            <v>327.12682999999998</v>
          </cell>
        </row>
        <row r="28">
          <cell r="A28" t="str">
            <v>Travel &amp; Entertainment</v>
          </cell>
          <cell r="B28">
            <v>246.99904000000001</v>
          </cell>
          <cell r="C28">
            <v>253.93360999999999</v>
          </cell>
          <cell r="D28">
            <v>59.560760000000009</v>
          </cell>
          <cell r="E28">
            <v>313.49437</v>
          </cell>
          <cell r="F28">
            <v>242</v>
          </cell>
          <cell r="G28">
            <v>555.49437</v>
          </cell>
          <cell r="H28">
            <v>0</v>
          </cell>
          <cell r="I28">
            <v>555.49437</v>
          </cell>
          <cell r="J28">
            <v>0</v>
          </cell>
          <cell r="K28">
            <v>555.49437</v>
          </cell>
        </row>
        <row r="29">
          <cell r="A29" t="str">
            <v>Dues &amp; Donations</v>
          </cell>
          <cell r="B29">
            <v>113.17100000000001</v>
          </cell>
          <cell r="C29">
            <v>69.529330000000002</v>
          </cell>
          <cell r="D29">
            <v>21.783999999999999</v>
          </cell>
          <cell r="E29">
            <v>91.313330000000008</v>
          </cell>
          <cell r="F29">
            <v>10</v>
          </cell>
          <cell r="G29">
            <v>101.31333000000001</v>
          </cell>
          <cell r="H29">
            <v>0</v>
          </cell>
          <cell r="I29">
            <v>101.31333000000001</v>
          </cell>
          <cell r="J29">
            <v>0</v>
          </cell>
          <cell r="K29">
            <v>101.31333000000001</v>
          </cell>
        </row>
        <row r="30">
          <cell r="A30" t="str">
            <v>Training</v>
          </cell>
          <cell r="B30">
            <v>58.865000000000002</v>
          </cell>
          <cell r="C30">
            <v>45.171030000000002</v>
          </cell>
          <cell r="D30">
            <v>14.71</v>
          </cell>
          <cell r="E30">
            <v>59.881030000000003</v>
          </cell>
          <cell r="F30">
            <v>-5</v>
          </cell>
          <cell r="G30">
            <v>54.881030000000003</v>
          </cell>
          <cell r="H30">
            <v>0</v>
          </cell>
          <cell r="I30">
            <v>54.881030000000003</v>
          </cell>
          <cell r="J30">
            <v>0</v>
          </cell>
          <cell r="K30">
            <v>54.881030000000003</v>
          </cell>
        </row>
        <row r="31">
          <cell r="A31" t="str">
            <v>Outside Services</v>
          </cell>
          <cell r="B31">
            <v>1659.569</v>
          </cell>
          <cell r="C31">
            <v>1380.0916299999999</v>
          </cell>
          <cell r="D31">
            <v>414.12799999999999</v>
          </cell>
          <cell r="E31">
            <v>1794.2196299999998</v>
          </cell>
          <cell r="F31">
            <v>183</v>
          </cell>
          <cell r="G31">
            <v>1977.2196299999998</v>
          </cell>
          <cell r="H31">
            <v>0</v>
          </cell>
          <cell r="I31">
            <v>1977.2196299999998</v>
          </cell>
          <cell r="J31">
            <v>0</v>
          </cell>
          <cell r="K31">
            <v>1977.2196299999998</v>
          </cell>
        </row>
        <row r="32">
          <cell r="A32" t="str">
            <v>Provision for Bad Debt</v>
          </cell>
          <cell r="B32">
            <v>1389.11625</v>
          </cell>
          <cell r="C32">
            <v>1113.8510000000001</v>
          </cell>
          <cell r="D32">
            <v>117.49575</v>
          </cell>
          <cell r="E32">
            <v>1231.3467500000002</v>
          </cell>
          <cell r="F32">
            <v>0</v>
          </cell>
          <cell r="G32">
            <v>1231.3467500000002</v>
          </cell>
          <cell r="H32">
            <v>0</v>
          </cell>
          <cell r="I32">
            <v>1231.3467500000002</v>
          </cell>
          <cell r="J32">
            <v>0</v>
          </cell>
          <cell r="K32">
            <v>1231.3467500000002</v>
          </cell>
        </row>
        <row r="33">
          <cell r="A33" t="str">
            <v>Miscellaneous</v>
          </cell>
          <cell r="B33">
            <v>110.548</v>
          </cell>
          <cell r="C33">
            <v>60.207430000000002</v>
          </cell>
          <cell r="D33">
            <v>16.966999999999999</v>
          </cell>
          <cell r="E33">
            <v>77.174430000000001</v>
          </cell>
          <cell r="F33">
            <v>-77</v>
          </cell>
          <cell r="G33">
            <v>0.17443000000000097</v>
          </cell>
          <cell r="H33">
            <v>0</v>
          </cell>
          <cell r="I33">
            <v>0.17443000000000097</v>
          </cell>
          <cell r="J33">
            <v>0</v>
          </cell>
          <cell r="K33">
            <v>0.17443000000000097</v>
          </cell>
        </row>
        <row r="34">
          <cell r="A34" t="str">
            <v>Expense Billings</v>
          </cell>
          <cell r="B34">
            <v>4139.433</v>
          </cell>
          <cell r="C34">
            <v>2962.9230600000001</v>
          </cell>
          <cell r="D34">
            <v>997.89300000000003</v>
          </cell>
          <cell r="E34">
            <v>3960.8160600000001</v>
          </cell>
          <cell r="F34">
            <v>-10</v>
          </cell>
          <cell r="G34">
            <v>3950.8160600000001</v>
          </cell>
          <cell r="H34">
            <v>0</v>
          </cell>
          <cell r="I34">
            <v>3950.8160600000001</v>
          </cell>
          <cell r="J34">
            <v>0</v>
          </cell>
          <cell r="K34">
            <v>3950.8160600000001</v>
          </cell>
        </row>
        <row r="35">
          <cell r="A35" t="str">
            <v xml:space="preserve">                            Total O&amp;M Expense</v>
          </cell>
          <cell r="B35">
            <v>19055.312160000001</v>
          </cell>
          <cell r="C35">
            <v>14363.341110000001</v>
          </cell>
          <cell r="D35">
            <v>4274.6066100000007</v>
          </cell>
          <cell r="E35">
            <v>18637.947720000004</v>
          </cell>
          <cell r="F35">
            <v>-113</v>
          </cell>
          <cell r="G35">
            <v>18524.94772</v>
          </cell>
          <cell r="H35">
            <v>0</v>
          </cell>
          <cell r="I35">
            <v>18524.94772</v>
          </cell>
          <cell r="J35">
            <v>0</v>
          </cell>
          <cell r="K35">
            <v>18524.94772</v>
          </cell>
        </row>
        <row r="37">
          <cell r="A37" t="str">
            <v>Depreciation and Amortization</v>
          </cell>
          <cell r="B37">
            <v>11368</v>
          </cell>
          <cell r="C37">
            <v>8706.4293899999993</v>
          </cell>
          <cell r="D37">
            <v>2877</v>
          </cell>
          <cell r="E37">
            <v>11583.429389999999</v>
          </cell>
          <cell r="F37">
            <v>-101</v>
          </cell>
          <cell r="G37">
            <v>11482.429389999999</v>
          </cell>
          <cell r="H37">
            <v>0</v>
          </cell>
          <cell r="I37">
            <v>11482.429389999999</v>
          </cell>
          <cell r="J37">
            <v>0</v>
          </cell>
          <cell r="K37">
            <v>11482.429389999999</v>
          </cell>
        </row>
        <row r="38">
          <cell r="A38" t="str">
            <v>Total Taxes - Other Than Income Taxes</v>
          </cell>
          <cell r="B38">
            <v>3056.3040000000001</v>
          </cell>
          <cell r="C38">
            <v>2453.24244</v>
          </cell>
          <cell r="D38">
            <v>803.976</v>
          </cell>
          <cell r="E38">
            <v>3257.2184400000001</v>
          </cell>
          <cell r="F38">
            <v>-201</v>
          </cell>
          <cell r="G38">
            <v>3056.2184400000001</v>
          </cell>
          <cell r="H38">
            <v>0</v>
          </cell>
          <cell r="I38">
            <v>3056.2184400000001</v>
          </cell>
          <cell r="J38">
            <v>0</v>
          </cell>
          <cell r="K38">
            <v>3056.2184400000001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-5422.7</v>
          </cell>
          <cell r="C40">
            <v>-3996.2507299999993</v>
          </cell>
          <cell r="D40">
            <v>-1373.3</v>
          </cell>
          <cell r="E40">
            <v>-5369.550729999999</v>
          </cell>
          <cell r="F40">
            <v>52</v>
          </cell>
          <cell r="G40">
            <v>-5317.550729999999</v>
          </cell>
          <cell r="H40">
            <v>0</v>
          </cell>
          <cell r="I40">
            <v>-5317.550729999999</v>
          </cell>
          <cell r="J40">
            <v>0</v>
          </cell>
          <cell r="K40">
            <v>-5317.550729999999</v>
          </cell>
        </row>
        <row r="41">
          <cell r="A41" t="str">
            <v xml:space="preserve">   Other Misc. Income (Expense)</v>
          </cell>
          <cell r="B41">
            <v>669.04</v>
          </cell>
          <cell r="C41">
            <v>447.03491999999994</v>
          </cell>
          <cell r="D41">
            <v>198.26</v>
          </cell>
          <cell r="E41">
            <v>645.29491999999993</v>
          </cell>
          <cell r="F41">
            <v>380</v>
          </cell>
          <cell r="G41">
            <v>1025.2949199999998</v>
          </cell>
          <cell r="H41">
            <v>0</v>
          </cell>
          <cell r="I41">
            <v>1025.2949199999998</v>
          </cell>
          <cell r="J41">
            <v>0</v>
          </cell>
          <cell r="K41">
            <v>1025.2949199999998</v>
          </cell>
        </row>
        <row r="43">
          <cell r="A43" t="str">
            <v>Income (Loss) Before Income Taxes</v>
          </cell>
          <cell r="B43">
            <v>13839.580840000002</v>
          </cell>
          <cell r="C43">
            <v>14312.899330000038</v>
          </cell>
          <cell r="D43">
            <v>-816.4486099999998</v>
          </cell>
          <cell r="E43">
            <v>13496.450720000039</v>
          </cell>
          <cell r="F43">
            <v>881</v>
          </cell>
          <cell r="G43">
            <v>14377.450720000044</v>
          </cell>
          <cell r="H43">
            <v>0</v>
          </cell>
          <cell r="I43">
            <v>14377.450720000044</v>
          </cell>
          <cell r="J43">
            <v>0</v>
          </cell>
          <cell r="K43">
            <v>14377.450720000044</v>
          </cell>
        </row>
        <row r="44">
          <cell r="A44" t="str">
            <v>Provision (Benefit) for Income Taxes</v>
          </cell>
          <cell r="B44">
            <v>5369.7574699999996</v>
          </cell>
          <cell r="C44">
            <v>5441.14</v>
          </cell>
          <cell r="D44">
            <v>-316.7820200000005</v>
          </cell>
          <cell r="E44">
            <v>5124.3579799999998</v>
          </cell>
          <cell r="F44">
            <v>284.43898086401623</v>
          </cell>
          <cell r="G44">
            <v>5408.796960864016</v>
          </cell>
          <cell r="H44">
            <v>0</v>
          </cell>
          <cell r="I44">
            <v>5408.796960864016</v>
          </cell>
          <cell r="J44">
            <v>0</v>
          </cell>
          <cell r="K44">
            <v>5408.796960864016</v>
          </cell>
        </row>
        <row r="45">
          <cell r="A45" t="str">
            <v xml:space="preserve">                         Net Income (Loss)</v>
          </cell>
          <cell r="B45">
            <v>8469.8233700000019</v>
          </cell>
          <cell r="C45">
            <v>8871.7593300000372</v>
          </cell>
          <cell r="D45">
            <v>-499.6665899999993</v>
          </cell>
          <cell r="E45">
            <v>8372.0927400000382</v>
          </cell>
          <cell r="F45">
            <v>596.56101913598377</v>
          </cell>
          <cell r="G45">
            <v>8968.6537591360284</v>
          </cell>
          <cell r="H45">
            <v>0</v>
          </cell>
          <cell r="I45">
            <v>8968.6537591360284</v>
          </cell>
          <cell r="J45">
            <v>0</v>
          </cell>
          <cell r="K45">
            <v>8968.6537591360284</v>
          </cell>
        </row>
        <row r="47">
          <cell r="A47" t="str">
            <v>Tax rate</v>
          </cell>
          <cell r="B47">
            <v>0.38800000752045888</v>
          </cell>
          <cell r="C47">
            <v>0.38015638023774079</v>
          </cell>
          <cell r="D47">
            <v>0.38799995017445199</v>
          </cell>
          <cell r="E47">
            <v>0.3796818946188828</v>
          </cell>
          <cell r="F47">
            <v>0.37619999999999998</v>
          </cell>
          <cell r="G47">
            <v>0.37619999999999998</v>
          </cell>
          <cell r="H47">
            <v>0.37619999999999998</v>
          </cell>
          <cell r="I47">
            <v>0.37619999999999998</v>
          </cell>
          <cell r="J47">
            <v>0.37619999999999998</v>
          </cell>
          <cell r="K47">
            <v>0.37619999999999998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Louisiana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107336.07799999999</v>
          </cell>
          <cell r="C13">
            <v>78793.435339999982</v>
          </cell>
          <cell r="D13">
            <v>19445.901999999998</v>
          </cell>
          <cell r="E13">
            <v>98239.337339999984</v>
          </cell>
          <cell r="F13">
            <v>-352</v>
          </cell>
          <cell r="G13">
            <v>97887.337339999984</v>
          </cell>
          <cell r="H13">
            <v>0</v>
          </cell>
          <cell r="I13">
            <v>97887.337339999984</v>
          </cell>
          <cell r="J13">
            <v>3878</v>
          </cell>
          <cell r="K13">
            <v>101765.33733999998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11373.157270000002</v>
          </cell>
          <cell r="C16">
            <v>8621.4605700000011</v>
          </cell>
          <cell r="D16">
            <v>2569.7344299999995</v>
          </cell>
          <cell r="E16">
            <v>11191.195</v>
          </cell>
          <cell r="F16">
            <v>-296</v>
          </cell>
          <cell r="G16">
            <v>10895.195</v>
          </cell>
          <cell r="H16">
            <v>0</v>
          </cell>
          <cell r="I16">
            <v>10895.195</v>
          </cell>
          <cell r="J16">
            <v>0</v>
          </cell>
          <cell r="K16">
            <v>10895.195</v>
          </cell>
        </row>
        <row r="17">
          <cell r="A17" t="str">
            <v>Benefits</v>
          </cell>
          <cell r="B17">
            <v>3855.5002400000003</v>
          </cell>
          <cell r="C17">
            <v>2801.4396699999998</v>
          </cell>
          <cell r="D17">
            <v>871.13994000000037</v>
          </cell>
          <cell r="E17">
            <v>3672.5796100000002</v>
          </cell>
          <cell r="F17">
            <v>-48</v>
          </cell>
          <cell r="G17">
            <v>3624.5796100000002</v>
          </cell>
          <cell r="H17">
            <v>0</v>
          </cell>
          <cell r="I17">
            <v>3624.5796100000002</v>
          </cell>
          <cell r="J17">
            <v>0</v>
          </cell>
          <cell r="K17">
            <v>3624.5796100000002</v>
          </cell>
        </row>
        <row r="18">
          <cell r="A18" t="str">
            <v>Materials &amp; Supplies</v>
          </cell>
          <cell r="B18">
            <v>870.32640000000004</v>
          </cell>
          <cell r="C18">
            <v>590.43366000000003</v>
          </cell>
          <cell r="D18">
            <v>190.45783999999998</v>
          </cell>
          <cell r="E18">
            <v>780.89149999999995</v>
          </cell>
          <cell r="F18">
            <v>8.1085000000000491</v>
          </cell>
          <cell r="G18">
            <v>789</v>
          </cell>
          <cell r="H18">
            <v>0</v>
          </cell>
          <cell r="I18">
            <v>789</v>
          </cell>
          <cell r="J18">
            <v>0</v>
          </cell>
          <cell r="K18">
            <v>789</v>
          </cell>
        </row>
        <row r="19">
          <cell r="A19" t="str">
            <v>Vehicles &amp; Equip</v>
          </cell>
          <cell r="B19">
            <v>1795.67</v>
          </cell>
          <cell r="C19">
            <v>1284.52945</v>
          </cell>
          <cell r="D19">
            <v>422.90499999999997</v>
          </cell>
          <cell r="E19">
            <v>1707.43445</v>
          </cell>
          <cell r="F19">
            <v>14.56555000000003</v>
          </cell>
          <cell r="G19">
            <v>1722</v>
          </cell>
          <cell r="H19">
            <v>0</v>
          </cell>
          <cell r="I19">
            <v>1722</v>
          </cell>
          <cell r="J19">
            <v>0</v>
          </cell>
          <cell r="K19">
            <v>1722</v>
          </cell>
        </row>
        <row r="20">
          <cell r="A20" t="str">
            <v>Print &amp; Postages</v>
          </cell>
          <cell r="B20">
            <v>39.08</v>
          </cell>
          <cell r="C20">
            <v>32.447560000000003</v>
          </cell>
          <cell r="D20">
            <v>9.577</v>
          </cell>
          <cell r="E20">
            <v>42.024560000000001</v>
          </cell>
          <cell r="F20">
            <v>-2.4560000000001025E-2</v>
          </cell>
          <cell r="G20">
            <v>42</v>
          </cell>
          <cell r="H20">
            <v>0</v>
          </cell>
          <cell r="I20">
            <v>42</v>
          </cell>
          <cell r="J20">
            <v>0</v>
          </cell>
          <cell r="K20">
            <v>42</v>
          </cell>
        </row>
        <row r="21">
          <cell r="A21" t="str">
            <v>Insurance</v>
          </cell>
          <cell r="B21">
            <v>1042.9770000000001</v>
          </cell>
          <cell r="C21">
            <v>741.02589</v>
          </cell>
          <cell r="D21">
            <v>134.74299999999999</v>
          </cell>
          <cell r="E21">
            <v>875.76889000000006</v>
          </cell>
          <cell r="F21">
            <v>89.231109999999944</v>
          </cell>
          <cell r="G21">
            <v>965</v>
          </cell>
          <cell r="H21">
            <v>0</v>
          </cell>
          <cell r="I21">
            <v>965</v>
          </cell>
          <cell r="J21">
            <v>0</v>
          </cell>
          <cell r="K21">
            <v>965</v>
          </cell>
        </row>
        <row r="22">
          <cell r="A22" t="str">
            <v>Marketing</v>
          </cell>
          <cell r="B22">
            <v>494.04</v>
          </cell>
          <cell r="C22">
            <v>270.13094000000001</v>
          </cell>
          <cell r="D22">
            <v>87.36</v>
          </cell>
          <cell r="E22">
            <v>357.49094000000002</v>
          </cell>
          <cell r="F22">
            <v>4.5090599999999768</v>
          </cell>
          <cell r="G22">
            <v>362</v>
          </cell>
          <cell r="H22">
            <v>0</v>
          </cell>
          <cell r="I22">
            <v>362</v>
          </cell>
          <cell r="J22">
            <v>0</v>
          </cell>
          <cell r="K22">
            <v>362</v>
          </cell>
        </row>
        <row r="23">
          <cell r="A23" t="str">
            <v>Employee Welfare</v>
          </cell>
          <cell r="B23">
            <v>1032.83</v>
          </cell>
          <cell r="C23">
            <v>823.09710999999993</v>
          </cell>
          <cell r="D23">
            <v>185.565</v>
          </cell>
          <cell r="E23">
            <v>1008.66211</v>
          </cell>
          <cell r="F23">
            <v>36.337890000000016</v>
          </cell>
          <cell r="G23">
            <v>1045</v>
          </cell>
          <cell r="H23">
            <v>0</v>
          </cell>
          <cell r="I23">
            <v>1045</v>
          </cell>
          <cell r="J23">
            <v>0</v>
          </cell>
          <cell r="K23">
            <v>1045</v>
          </cell>
        </row>
        <row r="24">
          <cell r="A24" t="str">
            <v>Information Technologies</v>
          </cell>
          <cell r="B24">
            <v>321.2</v>
          </cell>
          <cell r="C24">
            <v>243.83473999999998</v>
          </cell>
          <cell r="D24">
            <v>56.424999999999997</v>
          </cell>
          <cell r="E24">
            <v>300.25973999999997</v>
          </cell>
          <cell r="F24">
            <v>-0.25973999999996522</v>
          </cell>
          <cell r="G24">
            <v>300</v>
          </cell>
          <cell r="H24">
            <v>0</v>
          </cell>
          <cell r="I24">
            <v>300</v>
          </cell>
          <cell r="J24">
            <v>0</v>
          </cell>
          <cell r="K24">
            <v>300</v>
          </cell>
        </row>
        <row r="25">
          <cell r="A25" t="str">
            <v>Rent, Maint., &amp; Utilities</v>
          </cell>
          <cell r="B25">
            <v>923.67600000000004</v>
          </cell>
          <cell r="C25">
            <v>651.32027000000005</v>
          </cell>
          <cell r="D25">
            <v>217.11500000000001</v>
          </cell>
          <cell r="E25">
            <v>868.43527000000006</v>
          </cell>
          <cell r="F25">
            <v>23.56472999999994</v>
          </cell>
          <cell r="G25">
            <v>892</v>
          </cell>
          <cell r="H25">
            <v>0</v>
          </cell>
          <cell r="I25">
            <v>892</v>
          </cell>
          <cell r="J25">
            <v>0</v>
          </cell>
          <cell r="K25">
            <v>892</v>
          </cell>
        </row>
        <row r="26">
          <cell r="A26" t="str">
            <v>Directors &amp; Shareholders &amp;PR</v>
          </cell>
          <cell r="B26">
            <v>0</v>
          </cell>
          <cell r="C26">
            <v>4.1048299999999998</v>
          </cell>
          <cell r="D26">
            <v>0</v>
          </cell>
          <cell r="E26">
            <v>4.1048299999999998</v>
          </cell>
          <cell r="F26">
            <v>0</v>
          </cell>
          <cell r="G26">
            <v>4.1048299999999998</v>
          </cell>
          <cell r="H26">
            <v>0</v>
          </cell>
          <cell r="I26">
            <v>4.1048299999999998</v>
          </cell>
          <cell r="J26">
            <v>0</v>
          </cell>
          <cell r="K26">
            <v>4.1048299999999998</v>
          </cell>
        </row>
        <row r="27">
          <cell r="A27" t="str">
            <v>Telecom</v>
          </cell>
          <cell r="B27">
            <v>832.48099999999999</v>
          </cell>
          <cell r="C27">
            <v>436.82128999999998</v>
          </cell>
          <cell r="D27">
            <v>187.03299999999999</v>
          </cell>
          <cell r="E27">
            <v>623.85428999999999</v>
          </cell>
          <cell r="F27">
            <v>-111</v>
          </cell>
          <cell r="G27">
            <v>512.85428999999999</v>
          </cell>
          <cell r="H27">
            <v>0</v>
          </cell>
          <cell r="I27">
            <v>512.85428999999999</v>
          </cell>
          <cell r="J27">
            <v>0</v>
          </cell>
          <cell r="K27">
            <v>512.85428999999999</v>
          </cell>
        </row>
        <row r="28">
          <cell r="A28" t="str">
            <v>Travel &amp; Entertainment</v>
          </cell>
          <cell r="B28">
            <v>531.50900000000001</v>
          </cell>
          <cell r="C28">
            <v>305.6019</v>
          </cell>
          <cell r="D28">
            <v>150.10499999999999</v>
          </cell>
          <cell r="E28">
            <v>455.70690000000002</v>
          </cell>
          <cell r="F28">
            <v>10.293099999999981</v>
          </cell>
          <cell r="G28">
            <v>466</v>
          </cell>
          <cell r="H28">
            <v>0</v>
          </cell>
          <cell r="I28">
            <v>466</v>
          </cell>
          <cell r="J28">
            <v>0</v>
          </cell>
          <cell r="K28">
            <v>466</v>
          </cell>
        </row>
        <row r="29">
          <cell r="A29" t="str">
            <v>Dues &amp; Donations</v>
          </cell>
          <cell r="B29">
            <v>180.55799999999999</v>
          </cell>
          <cell r="C29">
            <v>124.2752</v>
          </cell>
          <cell r="D29">
            <v>39.094999999999999</v>
          </cell>
          <cell r="E29">
            <v>163.37020000000001</v>
          </cell>
          <cell r="F29">
            <v>-8.3702000000000112</v>
          </cell>
          <cell r="G29">
            <v>155</v>
          </cell>
          <cell r="H29">
            <v>0</v>
          </cell>
          <cell r="I29">
            <v>155</v>
          </cell>
          <cell r="J29">
            <v>0</v>
          </cell>
          <cell r="K29">
            <v>155</v>
          </cell>
        </row>
        <row r="30">
          <cell r="A30" t="str">
            <v>Training</v>
          </cell>
          <cell r="B30">
            <v>122.4</v>
          </cell>
          <cell r="C30">
            <v>50.298439999999999</v>
          </cell>
          <cell r="D30">
            <v>30.6</v>
          </cell>
          <cell r="E30">
            <v>80.898439999999994</v>
          </cell>
          <cell r="F30">
            <v>7.1015600000000063</v>
          </cell>
          <cell r="G30">
            <v>88</v>
          </cell>
          <cell r="H30">
            <v>0</v>
          </cell>
          <cell r="I30">
            <v>88</v>
          </cell>
          <cell r="J30">
            <v>0</v>
          </cell>
          <cell r="K30">
            <v>88</v>
          </cell>
        </row>
        <row r="31">
          <cell r="A31" t="str">
            <v>Outside Services</v>
          </cell>
          <cell r="B31">
            <v>4549.5770000000002</v>
          </cell>
          <cell r="C31">
            <v>3813.78629</v>
          </cell>
          <cell r="D31">
            <v>1129.69775</v>
          </cell>
          <cell r="E31">
            <v>4943.4840400000003</v>
          </cell>
          <cell r="F31">
            <v>-35.484040000000277</v>
          </cell>
          <cell r="G31">
            <v>4908</v>
          </cell>
          <cell r="H31">
            <v>0</v>
          </cell>
          <cell r="I31">
            <v>4908</v>
          </cell>
          <cell r="J31">
            <v>0</v>
          </cell>
          <cell r="K31">
            <v>4908</v>
          </cell>
        </row>
        <row r="32">
          <cell r="A32" t="str">
            <v>Provision for Bad Debt</v>
          </cell>
          <cell r="B32">
            <v>2042.1774499999999</v>
          </cell>
          <cell r="C32">
            <v>1419.8140000000001</v>
          </cell>
          <cell r="D32">
            <v>284.72710999999987</v>
          </cell>
          <cell r="E32">
            <v>1704.5411099999999</v>
          </cell>
          <cell r="F32">
            <v>59.45889000000011</v>
          </cell>
          <cell r="G32">
            <v>1764</v>
          </cell>
          <cell r="H32">
            <v>0</v>
          </cell>
          <cell r="I32">
            <v>1764</v>
          </cell>
          <cell r="J32">
            <v>0</v>
          </cell>
          <cell r="K32">
            <v>1764</v>
          </cell>
        </row>
        <row r="33">
          <cell r="A33" t="str">
            <v>Miscellaneous</v>
          </cell>
          <cell r="B33">
            <v>373.13648999999998</v>
          </cell>
          <cell r="C33">
            <v>235.28192000000001</v>
          </cell>
          <cell r="D33">
            <v>73.260000000000005</v>
          </cell>
          <cell r="E33">
            <v>308.54192</v>
          </cell>
          <cell r="F33">
            <v>-12.541920000000005</v>
          </cell>
          <cell r="G33">
            <v>296</v>
          </cell>
          <cell r="H33">
            <v>0</v>
          </cell>
          <cell r="I33">
            <v>296</v>
          </cell>
          <cell r="J33">
            <v>0</v>
          </cell>
          <cell r="K33">
            <v>296</v>
          </cell>
        </row>
        <row r="34">
          <cell r="A34" t="str">
            <v>Expense Billings</v>
          </cell>
          <cell r="B34">
            <v>8387.7109999999993</v>
          </cell>
          <cell r="C34">
            <v>5804.6296900000007</v>
          </cell>
          <cell r="D34">
            <v>2022.124</v>
          </cell>
          <cell r="E34">
            <v>7826.7536900000005</v>
          </cell>
          <cell r="F34">
            <v>560</v>
          </cell>
          <cell r="G34">
            <v>8386.7536900000014</v>
          </cell>
          <cell r="H34">
            <v>0</v>
          </cell>
          <cell r="I34">
            <v>8386.7536900000014</v>
          </cell>
          <cell r="J34">
            <v>0</v>
          </cell>
          <cell r="K34">
            <v>8386.7536900000014</v>
          </cell>
        </row>
        <row r="35">
          <cell r="A35" t="str">
            <v xml:space="preserve">                            Total O&amp;M Expense</v>
          </cell>
          <cell r="B35">
            <v>38768.006850000005</v>
          </cell>
          <cell r="C35">
            <v>28254.333420000006</v>
          </cell>
          <cell r="D35">
            <v>8661.6640700000007</v>
          </cell>
          <cell r="E35">
            <v>36915.997490000009</v>
          </cell>
          <cell r="F35">
            <v>301.48992999999979</v>
          </cell>
          <cell r="G35">
            <v>37217.487420000005</v>
          </cell>
          <cell r="H35">
            <v>0</v>
          </cell>
          <cell r="I35">
            <v>37217.487420000005</v>
          </cell>
          <cell r="J35">
            <v>0</v>
          </cell>
          <cell r="K35">
            <v>37217.487420000005</v>
          </cell>
        </row>
        <row r="37">
          <cell r="A37" t="str">
            <v>Depreciation and Amortization</v>
          </cell>
          <cell r="B37">
            <v>21678.411</v>
          </cell>
          <cell r="C37">
            <v>16401.340830000001</v>
          </cell>
          <cell r="D37">
            <v>6030.3059999999996</v>
          </cell>
          <cell r="E37">
            <v>22431.646830000002</v>
          </cell>
          <cell r="F37">
            <v>-311</v>
          </cell>
          <cell r="G37">
            <v>22120.646830000002</v>
          </cell>
          <cell r="H37">
            <v>0</v>
          </cell>
          <cell r="I37">
            <v>22120.646830000002</v>
          </cell>
          <cell r="J37">
            <v>0</v>
          </cell>
          <cell r="K37">
            <v>22120.646830000002</v>
          </cell>
        </row>
        <row r="38">
          <cell r="A38" t="str">
            <v>Total Taxes - Other Than Income Taxes</v>
          </cell>
          <cell r="B38">
            <v>9384.8780000000006</v>
          </cell>
          <cell r="C38">
            <v>7196.5352200000007</v>
          </cell>
          <cell r="D38">
            <v>2308.2460000000001</v>
          </cell>
          <cell r="E38">
            <v>9504.7812200000008</v>
          </cell>
          <cell r="F38">
            <v>-2</v>
          </cell>
          <cell r="G38">
            <v>9502.7812200000008</v>
          </cell>
          <cell r="H38">
            <v>0</v>
          </cell>
          <cell r="I38">
            <v>9502.7812200000008</v>
          </cell>
          <cell r="J38">
            <v>0</v>
          </cell>
          <cell r="K38">
            <v>9502.7812200000008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-15892.4</v>
          </cell>
          <cell r="C40">
            <v>-11588.121379999999</v>
          </cell>
          <cell r="D40">
            <v>-4018.9</v>
          </cell>
          <cell r="E40">
            <v>-15607.021379999998</v>
          </cell>
          <cell r="F40">
            <v>0</v>
          </cell>
          <cell r="G40">
            <v>-15607.021379999998</v>
          </cell>
          <cell r="H40">
            <v>0</v>
          </cell>
          <cell r="I40">
            <v>-15607.021379999998</v>
          </cell>
          <cell r="J40">
            <v>0</v>
          </cell>
          <cell r="K40">
            <v>-15607.021379999998</v>
          </cell>
        </row>
        <row r="41">
          <cell r="A41" t="str">
            <v xml:space="preserve">   Other Misc. Income (Expense)</v>
          </cell>
          <cell r="B41">
            <v>-551.6</v>
          </cell>
          <cell r="C41">
            <v>-439.52251000000001</v>
          </cell>
          <cell r="D41">
            <v>-90.641999999999996</v>
          </cell>
          <cell r="E41">
            <v>-530.16451000000006</v>
          </cell>
          <cell r="F41">
            <v>3</v>
          </cell>
          <cell r="G41">
            <v>-527.16451000000006</v>
          </cell>
          <cell r="H41">
            <v>0</v>
          </cell>
          <cell r="I41">
            <v>-527.16451000000006</v>
          </cell>
          <cell r="J41">
            <v>0</v>
          </cell>
          <cell r="K41">
            <v>-527.16451000000006</v>
          </cell>
        </row>
        <row r="43">
          <cell r="A43" t="str">
            <v>Income (Loss) Before Income Taxes</v>
          </cell>
          <cell r="B43">
            <v>21060.782149999985</v>
          </cell>
          <cell r="C43">
            <v>14913.58197999997</v>
          </cell>
          <cell r="D43">
            <v>-1663.8560700000023</v>
          </cell>
          <cell r="E43">
            <v>13249.725909999968</v>
          </cell>
          <cell r="F43">
            <v>-337.48992999999973</v>
          </cell>
          <cell r="G43">
            <v>12912.235979999981</v>
          </cell>
          <cell r="H43">
            <v>0</v>
          </cell>
          <cell r="I43">
            <v>12912.235979999981</v>
          </cell>
          <cell r="J43">
            <v>3878</v>
          </cell>
          <cell r="K43">
            <v>16790.235979999983</v>
          </cell>
        </row>
        <row r="44">
          <cell r="A44" t="str">
            <v>Provision (Benefit) for Income Taxes</v>
          </cell>
          <cell r="B44">
            <v>8641.2389899999998</v>
          </cell>
          <cell r="C44">
            <v>6225.85</v>
          </cell>
          <cell r="D44">
            <v>-682.68011999999919</v>
          </cell>
          <cell r="E44">
            <v>5543.1698800000013</v>
          </cell>
          <cell r="F44">
            <v>-227.2023270340087</v>
          </cell>
          <cell r="G44">
            <v>5315.9675529659926</v>
          </cell>
          <cell r="H44">
            <v>0</v>
          </cell>
          <cell r="I44">
            <v>5315.9675529659926</v>
          </cell>
          <cell r="J44">
            <v>1596.5726</v>
          </cell>
          <cell r="K44">
            <v>6912.5401529659921</v>
          </cell>
        </row>
        <row r="45">
          <cell r="A45" t="str">
            <v xml:space="preserve">                         Net Income (Loss)</v>
          </cell>
          <cell r="B45">
            <v>12419.543159999985</v>
          </cell>
          <cell r="C45">
            <v>8687.7319799999696</v>
          </cell>
          <cell r="D45">
            <v>-981.17595000000313</v>
          </cell>
          <cell r="E45">
            <v>7706.5560299999661</v>
          </cell>
          <cell r="F45">
            <v>-110.28760296599103</v>
          </cell>
          <cell r="G45">
            <v>7596.2684270339887</v>
          </cell>
          <cell r="H45">
            <v>0</v>
          </cell>
          <cell r="I45">
            <v>7596.2684270339887</v>
          </cell>
          <cell r="J45">
            <v>2281.4274</v>
          </cell>
          <cell r="K45">
            <v>9877.695827033991</v>
          </cell>
        </row>
        <row r="47">
          <cell r="A47" t="str">
            <v>Tax rate</v>
          </cell>
          <cell r="B47">
            <v>0.41030000350675516</v>
          </cell>
          <cell r="C47">
            <v>0.41746174784496765</v>
          </cell>
          <cell r="D47">
            <v>0.41029998466153278</v>
          </cell>
          <cell r="E47">
            <v>0.41836109800704657</v>
          </cell>
          <cell r="F47">
            <v>0.41170000000000001</v>
          </cell>
          <cell r="G47">
            <v>0.41170000000000001</v>
          </cell>
          <cell r="H47">
            <v>0.41170000000000001</v>
          </cell>
          <cell r="I47">
            <v>0.41170000000000001</v>
          </cell>
          <cell r="J47">
            <v>0.41170000000000001</v>
          </cell>
          <cell r="K47">
            <v>0.41169999999999995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-Projection"/>
      <sheetName val="Summary-LA"/>
      <sheetName val="LA-Project"/>
      <sheetName val="TransLA"/>
      <sheetName val="LGS"/>
      <sheetName val="LA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1974010.99</v>
          </cell>
          <cell r="C15">
            <v>148875.57999999999</v>
          </cell>
          <cell r="D15">
            <v>155027.22</v>
          </cell>
          <cell r="F15">
            <v>153120.16</v>
          </cell>
          <cell r="H15">
            <v>131299.22</v>
          </cell>
          <cell r="J15">
            <v>103157.96</v>
          </cell>
          <cell r="L15">
            <v>296083.19</v>
          </cell>
          <cell r="N15">
            <v>151834.28</v>
          </cell>
          <cell r="P15">
            <v>167223.38</v>
          </cell>
          <cell r="Q15">
            <v>-20000</v>
          </cell>
          <cell r="R15">
            <v>180122.46</v>
          </cell>
          <cell r="T15">
            <v>167048.79</v>
          </cell>
          <cell r="U15">
            <v>-15000</v>
          </cell>
          <cell r="V15">
            <v>173391.17</v>
          </cell>
          <cell r="W15">
            <v>-10000</v>
          </cell>
          <cell r="X15">
            <v>194988.38</v>
          </cell>
          <cell r="Z15">
            <v>1977171.7899999996</v>
          </cell>
        </row>
        <row r="16">
          <cell r="A16" t="str">
            <v>Equipment</v>
          </cell>
          <cell r="B16">
            <v>171998.12</v>
          </cell>
          <cell r="C16" t="str">
            <v xml:space="preserve"> 0</v>
          </cell>
          <cell r="D16" t="str">
            <v xml:space="preserve"> 0</v>
          </cell>
          <cell r="F16">
            <v>12868.74</v>
          </cell>
          <cell r="H16">
            <v>8594.6</v>
          </cell>
          <cell r="J16">
            <v>5547.14</v>
          </cell>
          <cell r="L16">
            <v>60453.37</v>
          </cell>
          <cell r="N16">
            <v>25010.28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112474.13</v>
          </cell>
        </row>
        <row r="18">
          <cell r="A18" t="str">
            <v>2402.DataCenterMove-007: CB10.Data Center Move-007</v>
          </cell>
          <cell r="B18">
            <v>183815.8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183815.8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2402.PC/MDT Replcmt-007: CB10.PC / MDT Replcmt-Acker</v>
          </cell>
          <cell r="B21">
            <v>130089.38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>
            <v>11395.69</v>
          </cell>
          <cell r="R21">
            <v>11274.58</v>
          </cell>
          <cell r="T21">
            <v>11337.26</v>
          </cell>
          <cell r="V21">
            <v>11801.84</v>
          </cell>
          <cell r="W21">
            <v>22000</v>
          </cell>
          <cell r="X21">
            <v>12212.46</v>
          </cell>
          <cell r="Y21">
            <v>50000</v>
          </cell>
          <cell r="Z21">
            <v>130021.82999999999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130089.38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11395.69</v>
          </cell>
          <cell r="Q23">
            <v>0</v>
          </cell>
          <cell r="R23">
            <v>11274.58</v>
          </cell>
          <cell r="S23">
            <v>0</v>
          </cell>
          <cell r="T23">
            <v>11337.26</v>
          </cell>
          <cell r="U23">
            <v>0</v>
          </cell>
          <cell r="V23">
            <v>11801.84</v>
          </cell>
          <cell r="W23">
            <v>22000</v>
          </cell>
          <cell r="X23">
            <v>12212.46</v>
          </cell>
          <cell r="Y23">
            <v>50000</v>
          </cell>
          <cell r="Z23">
            <v>130021.82999999999</v>
          </cell>
        </row>
        <row r="24">
          <cell r="A24" t="str">
            <v>Information Technology-Other</v>
          </cell>
          <cell r="B24">
            <v>16898.489999999991</v>
          </cell>
          <cell r="C24">
            <v>2045.74</v>
          </cell>
          <cell r="D24">
            <v>7.21</v>
          </cell>
          <cell r="F24">
            <v>82.04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W24">
            <v>9600</v>
          </cell>
          <cell r="X24">
            <v>0</v>
          </cell>
          <cell r="Y24">
            <v>5100</v>
          </cell>
          <cell r="Z24">
            <v>16834.989999999998</v>
          </cell>
        </row>
        <row r="25">
          <cell r="A25" t="str">
            <v>Information Technology</v>
          </cell>
          <cell r="B25">
            <v>330803.67</v>
          </cell>
          <cell r="C25">
            <v>2045.74</v>
          </cell>
          <cell r="D25">
            <v>7.21</v>
          </cell>
          <cell r="E25">
            <v>0</v>
          </cell>
          <cell r="F25">
            <v>82.04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11395.69</v>
          </cell>
          <cell r="Q25">
            <v>0</v>
          </cell>
          <cell r="R25">
            <v>11274.58</v>
          </cell>
          <cell r="S25">
            <v>0</v>
          </cell>
          <cell r="T25">
            <v>11337.26</v>
          </cell>
          <cell r="U25">
            <v>0</v>
          </cell>
          <cell r="V25">
            <v>11801.84</v>
          </cell>
          <cell r="W25">
            <v>31600</v>
          </cell>
          <cell r="X25">
            <v>12212.46</v>
          </cell>
          <cell r="Y25">
            <v>55100</v>
          </cell>
          <cell r="Z25">
            <v>146856.82</v>
          </cell>
        </row>
        <row r="27">
          <cell r="A27" t="str">
            <v>Misc</v>
          </cell>
          <cell r="B27" t="str">
            <v xml:space="preserve"> 0</v>
          </cell>
          <cell r="C27">
            <v>47313.120000000003</v>
          </cell>
          <cell r="D27">
            <v>-10542.12</v>
          </cell>
          <cell r="F27">
            <v>-183035.51999999999</v>
          </cell>
          <cell r="H27">
            <v>15249.01</v>
          </cell>
          <cell r="J27">
            <v>43676.57</v>
          </cell>
          <cell r="L27">
            <v>-41540.339999999997</v>
          </cell>
          <cell r="N27">
            <v>11812.44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60000</v>
          </cell>
          <cell r="Z27">
            <v>-57066.84</v>
          </cell>
        </row>
        <row r="28">
          <cell r="A28" t="str">
            <v>Overhead</v>
          </cell>
          <cell r="B28" t="str">
            <v xml:space="preserve"> 0</v>
          </cell>
          <cell r="C28">
            <v>72383.23</v>
          </cell>
          <cell r="D28">
            <v>116264.17</v>
          </cell>
          <cell r="F28">
            <v>-188647.4</v>
          </cell>
          <cell r="H28">
            <v>-497630.77</v>
          </cell>
          <cell r="J28">
            <v>-122994.77</v>
          </cell>
          <cell r="L28">
            <v>-47730.21</v>
          </cell>
          <cell r="N28">
            <v>-82867.06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751200</v>
          </cell>
          <cell r="Z28">
            <v>-22.810000000055879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1979694.56</v>
          </cell>
          <cell r="C30">
            <v>736.75</v>
          </cell>
          <cell r="D30">
            <v>7316.34</v>
          </cell>
          <cell r="F30">
            <v>13285.07</v>
          </cell>
          <cell r="H30">
            <v>-9553.25</v>
          </cell>
          <cell r="J30">
            <v>-18892.43</v>
          </cell>
          <cell r="L30">
            <v>13997.15</v>
          </cell>
          <cell r="N30">
            <v>10778.69</v>
          </cell>
          <cell r="P30">
            <v>143917.89000000001</v>
          </cell>
          <cell r="R30">
            <v>129135.19</v>
          </cell>
          <cell r="S30">
            <v>75000</v>
          </cell>
          <cell r="T30">
            <v>129853.18</v>
          </cell>
          <cell r="U30">
            <v>150000</v>
          </cell>
          <cell r="V30">
            <v>135174.26</v>
          </cell>
          <cell r="W30">
            <v>350000</v>
          </cell>
          <cell r="X30">
            <v>139907.19</v>
          </cell>
          <cell r="Y30">
            <v>450000</v>
          </cell>
          <cell r="Z30">
            <v>1720656.03</v>
          </cell>
        </row>
        <row r="31">
          <cell r="A31" t="str">
            <v>Structures</v>
          </cell>
          <cell r="B31">
            <v>65000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12864.46</v>
          </cell>
          <cell r="J31">
            <v>454.12</v>
          </cell>
          <cell r="L31">
            <v>63687.34</v>
          </cell>
          <cell r="N31">
            <v>4770.92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-20000</v>
          </cell>
          <cell r="Z31">
            <v>61776.84</v>
          </cell>
        </row>
        <row r="32">
          <cell r="A32" t="str">
            <v>System Improvements</v>
          </cell>
          <cell r="B32">
            <v>106395.46</v>
          </cell>
          <cell r="C32">
            <v>17334.72</v>
          </cell>
          <cell r="D32">
            <v>2597.44</v>
          </cell>
          <cell r="F32">
            <v>2557.16</v>
          </cell>
          <cell r="H32">
            <v>1141.22</v>
          </cell>
          <cell r="J32">
            <v>64984.43</v>
          </cell>
          <cell r="L32">
            <v>41320.839999999997</v>
          </cell>
          <cell r="N32">
            <v>10330.57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140266.38</v>
          </cell>
        </row>
        <row r="33">
          <cell r="A33" t="str">
            <v>System Integrity</v>
          </cell>
          <cell r="B33">
            <v>5207948.95</v>
          </cell>
          <cell r="C33">
            <v>277336.24</v>
          </cell>
          <cell r="D33">
            <v>275404.13</v>
          </cell>
          <cell r="F33">
            <v>372944.29</v>
          </cell>
          <cell r="H33">
            <v>401631.28</v>
          </cell>
          <cell r="J33">
            <v>362877.36</v>
          </cell>
          <cell r="L33">
            <v>538242.07999999996</v>
          </cell>
          <cell r="N33">
            <v>504970.36</v>
          </cell>
          <cell r="P33">
            <v>454183.67</v>
          </cell>
          <cell r="Q33">
            <v>230000</v>
          </cell>
          <cell r="R33">
            <v>438639.63</v>
          </cell>
          <cell r="S33">
            <v>250000</v>
          </cell>
          <cell r="T33">
            <v>382027.42</v>
          </cell>
          <cell r="U33">
            <v>50000</v>
          </cell>
          <cell r="V33">
            <v>309605.03999999998</v>
          </cell>
          <cell r="X33">
            <v>257096.24</v>
          </cell>
          <cell r="Z33">
            <v>5104957.74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6">
          <cell r="A36" t="str">
            <v>NonGrowth</v>
          </cell>
          <cell r="B36">
            <v>7861840.7599999998</v>
          </cell>
          <cell r="C36">
            <v>417149.8</v>
          </cell>
          <cell r="D36">
            <v>391047.17</v>
          </cell>
          <cell r="E36">
            <v>0</v>
          </cell>
          <cell r="F36">
            <v>30054.38</v>
          </cell>
          <cell r="G36">
            <v>0</v>
          </cell>
          <cell r="H36">
            <v>-67703.45000000007</v>
          </cell>
          <cell r="I36">
            <v>0</v>
          </cell>
          <cell r="J36">
            <v>335652.42</v>
          </cell>
          <cell r="K36">
            <v>0</v>
          </cell>
          <cell r="L36">
            <v>628430.23</v>
          </cell>
          <cell r="M36">
            <v>0</v>
          </cell>
          <cell r="N36">
            <v>484806.2</v>
          </cell>
          <cell r="O36">
            <v>0</v>
          </cell>
          <cell r="P36">
            <v>609497.25</v>
          </cell>
          <cell r="Q36">
            <v>230000</v>
          </cell>
          <cell r="R36">
            <v>579049.4</v>
          </cell>
          <cell r="S36">
            <v>325000</v>
          </cell>
          <cell r="T36">
            <v>523217.86</v>
          </cell>
          <cell r="U36">
            <v>200000</v>
          </cell>
          <cell r="V36">
            <v>456581.14</v>
          </cell>
          <cell r="W36">
            <v>381600</v>
          </cell>
          <cell r="X36">
            <v>409215.89</v>
          </cell>
          <cell r="Y36">
            <v>1296300</v>
          </cell>
          <cell r="Z36">
            <v>7229898.2899999991</v>
          </cell>
        </row>
        <row r="38">
          <cell r="A38" t="str">
            <v>Capital</v>
          </cell>
          <cell r="B38">
            <v>9835851.75</v>
          </cell>
          <cell r="C38">
            <v>566025.38</v>
          </cell>
          <cell r="D38">
            <v>546074.39</v>
          </cell>
          <cell r="E38">
            <v>0</v>
          </cell>
          <cell r="F38">
            <v>183174.54</v>
          </cell>
          <cell r="G38">
            <v>0</v>
          </cell>
          <cell r="H38">
            <v>63595.77</v>
          </cell>
          <cell r="I38">
            <v>0</v>
          </cell>
          <cell r="J38">
            <v>438810.38</v>
          </cell>
          <cell r="K38">
            <v>0</v>
          </cell>
          <cell r="L38">
            <v>924513.42</v>
          </cell>
          <cell r="M38">
            <v>0</v>
          </cell>
          <cell r="N38">
            <v>636640.48</v>
          </cell>
          <cell r="O38">
            <v>0</v>
          </cell>
          <cell r="P38">
            <v>776720.63</v>
          </cell>
          <cell r="Q38">
            <v>210000</v>
          </cell>
          <cell r="R38">
            <v>759171.86</v>
          </cell>
          <cell r="S38">
            <v>325000</v>
          </cell>
          <cell r="T38">
            <v>690266.65</v>
          </cell>
          <cell r="U38">
            <v>185000</v>
          </cell>
          <cell r="V38">
            <v>629972.31000000006</v>
          </cell>
          <cell r="W38">
            <v>371600</v>
          </cell>
          <cell r="X38">
            <v>604204.27</v>
          </cell>
          <cell r="Y38">
            <v>1296300</v>
          </cell>
          <cell r="Z38">
            <v>9207070.0800000001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7518208.7700000005</v>
          </cell>
          <cell r="C15">
            <v>668000.39</v>
          </cell>
          <cell r="D15">
            <v>578803.09</v>
          </cell>
          <cell r="F15">
            <v>583167.04</v>
          </cell>
          <cell r="H15">
            <v>373980.25</v>
          </cell>
          <cell r="J15">
            <v>635108.11</v>
          </cell>
          <cell r="L15">
            <v>807309.72</v>
          </cell>
          <cell r="N15">
            <v>505589.87</v>
          </cell>
          <cell r="P15">
            <v>644277.39</v>
          </cell>
          <cell r="Q15">
            <v>-50000</v>
          </cell>
          <cell r="R15">
            <v>705785.64</v>
          </cell>
          <cell r="T15">
            <v>655985.15</v>
          </cell>
          <cell r="U15">
            <v>-40000</v>
          </cell>
          <cell r="V15">
            <v>683211.28</v>
          </cell>
          <cell r="X15">
            <v>763681.85</v>
          </cell>
          <cell r="Z15">
            <v>7514899.7799999993</v>
          </cell>
        </row>
        <row r="16">
          <cell r="A16" t="str">
            <v>Equipment</v>
          </cell>
          <cell r="B16">
            <v>1166575.07</v>
          </cell>
          <cell r="C16">
            <v>195597.01</v>
          </cell>
          <cell r="D16">
            <v>25910.18</v>
          </cell>
          <cell r="F16">
            <v>39823.97</v>
          </cell>
          <cell r="H16">
            <v>2219.25</v>
          </cell>
          <cell r="J16">
            <v>44703.32</v>
          </cell>
          <cell r="L16">
            <v>227763.44</v>
          </cell>
          <cell r="N16">
            <v>35981.29</v>
          </cell>
          <cell r="P16" t="str">
            <v xml:space="preserve"> 0</v>
          </cell>
          <cell r="Q16">
            <v>50000</v>
          </cell>
          <cell r="R16" t="str">
            <v xml:space="preserve"> 0</v>
          </cell>
          <cell r="S16">
            <v>50000</v>
          </cell>
          <cell r="T16" t="str">
            <v xml:space="preserve"> 0</v>
          </cell>
          <cell r="U16">
            <v>20000</v>
          </cell>
          <cell r="V16" t="str">
            <v xml:space="preserve"> 0</v>
          </cell>
          <cell r="W16">
            <v>20000</v>
          </cell>
          <cell r="X16" t="str">
            <v xml:space="preserve"> 0</v>
          </cell>
          <cell r="Y16">
            <v>20000</v>
          </cell>
          <cell r="Z16">
            <v>731998.46000000008</v>
          </cell>
        </row>
        <row r="18">
          <cell r="A18" t="str">
            <v>2402.DataCenterMove-077: CB10.Data Center Move-077</v>
          </cell>
          <cell r="B18">
            <v>551445.15</v>
          </cell>
          <cell r="C18" t="str">
            <v xml:space="preserve"> 0</v>
          </cell>
          <cell r="D18" t="str">
            <v xml:space="preserve"> 0</v>
          </cell>
          <cell r="F18">
            <v>322024.05</v>
          </cell>
          <cell r="H18" t="str">
            <v xml:space="preserve"> 0</v>
          </cell>
          <cell r="J18">
            <v>5100.9399999999996</v>
          </cell>
          <cell r="L18">
            <v>-7248.54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319876.45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551445.15</v>
          </cell>
          <cell r="C20">
            <v>0</v>
          </cell>
          <cell r="D20">
            <v>0</v>
          </cell>
          <cell r="E20">
            <v>0</v>
          </cell>
          <cell r="F20">
            <v>322024.05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-7248.54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319876.45</v>
          </cell>
        </row>
        <row r="21">
          <cell r="A21" t="str">
            <v>2402.PC / MDT Replcmt-Acker077: CB10.PC / MDT Replcmt-Acker</v>
          </cell>
          <cell r="B21">
            <v>390266.45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>
            <v>2568.61</v>
          </cell>
          <cell r="N21" t="str">
            <v xml:space="preserve"> 0</v>
          </cell>
          <cell r="P21">
            <v>34187.06</v>
          </cell>
          <cell r="R21">
            <v>33823.730000000003</v>
          </cell>
          <cell r="T21">
            <v>34011.79</v>
          </cell>
          <cell r="U21">
            <v>28000</v>
          </cell>
          <cell r="V21">
            <v>35405.519999999997</v>
          </cell>
          <cell r="W21">
            <v>90000</v>
          </cell>
          <cell r="X21">
            <v>36635.699999999997</v>
          </cell>
          <cell r="Y21">
            <v>92700</v>
          </cell>
          <cell r="Z21">
            <v>387332.41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390266.45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2568.61</v>
          </cell>
          <cell r="M23">
            <v>0</v>
          </cell>
          <cell r="N23">
            <v>0</v>
          </cell>
          <cell r="O23">
            <v>0</v>
          </cell>
          <cell r="P23">
            <v>34187.06</v>
          </cell>
          <cell r="Q23">
            <v>0</v>
          </cell>
          <cell r="R23">
            <v>33823.730000000003</v>
          </cell>
          <cell r="S23">
            <v>0</v>
          </cell>
          <cell r="T23">
            <v>34011.79</v>
          </cell>
          <cell r="U23">
            <v>28000</v>
          </cell>
          <cell r="V23">
            <v>35405.519999999997</v>
          </cell>
          <cell r="W23">
            <v>90000</v>
          </cell>
          <cell r="X23">
            <v>36635.699999999997</v>
          </cell>
          <cell r="Y23">
            <v>92700</v>
          </cell>
          <cell r="Z23">
            <v>387332.41</v>
          </cell>
        </row>
        <row r="24">
          <cell r="A24" t="str">
            <v>Information Technology-Other</v>
          </cell>
          <cell r="B24">
            <v>637800.46</v>
          </cell>
          <cell r="C24">
            <v>35664.720000000001</v>
          </cell>
          <cell r="D24">
            <v>12706.63</v>
          </cell>
          <cell r="F24">
            <v>24541.760000000009</v>
          </cell>
          <cell r="H24">
            <v>24279.87</v>
          </cell>
          <cell r="J24">
            <v>19634.300000000003</v>
          </cell>
          <cell r="L24">
            <v>5406.0499999999993</v>
          </cell>
          <cell r="N24">
            <v>0</v>
          </cell>
          <cell r="P24">
            <v>0</v>
          </cell>
          <cell r="R24">
            <v>0</v>
          </cell>
          <cell r="S24">
            <v>50000</v>
          </cell>
          <cell r="T24">
            <v>0</v>
          </cell>
          <cell r="U24">
            <v>200000</v>
          </cell>
          <cell r="V24">
            <v>0</v>
          </cell>
          <cell r="W24">
            <v>180000</v>
          </cell>
          <cell r="X24">
            <v>0</v>
          </cell>
          <cell r="Y24">
            <v>90000</v>
          </cell>
          <cell r="Z24">
            <v>642233.33000000007</v>
          </cell>
        </row>
        <row r="25">
          <cell r="A25" t="str">
            <v>Information Technology</v>
          </cell>
          <cell r="B25">
            <v>1579512.06</v>
          </cell>
          <cell r="C25">
            <v>35664.720000000001</v>
          </cell>
          <cell r="D25">
            <v>12706.63</v>
          </cell>
          <cell r="E25">
            <v>0</v>
          </cell>
          <cell r="F25">
            <v>346565.81</v>
          </cell>
          <cell r="G25">
            <v>0</v>
          </cell>
          <cell r="H25">
            <v>24279.87</v>
          </cell>
          <cell r="I25">
            <v>0</v>
          </cell>
          <cell r="J25">
            <v>24735.24</v>
          </cell>
          <cell r="K25">
            <v>0</v>
          </cell>
          <cell r="L25">
            <v>726.12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34187.06</v>
          </cell>
          <cell r="Q25">
            <v>0</v>
          </cell>
          <cell r="R25">
            <v>33823.730000000003</v>
          </cell>
          <cell r="S25">
            <v>50000</v>
          </cell>
          <cell r="T25">
            <v>34011.79</v>
          </cell>
          <cell r="U25">
            <v>228000</v>
          </cell>
          <cell r="V25">
            <v>35405.519999999997</v>
          </cell>
          <cell r="W25">
            <v>270000</v>
          </cell>
          <cell r="X25">
            <v>36635.699999999997</v>
          </cell>
          <cell r="Y25">
            <v>182700</v>
          </cell>
          <cell r="Z25">
            <v>1349442.19</v>
          </cell>
        </row>
        <row r="27">
          <cell r="A27" t="str">
            <v>Misc</v>
          </cell>
          <cell r="B27" t="str">
            <v xml:space="preserve"> 0</v>
          </cell>
          <cell r="C27">
            <v>-82669.31</v>
          </cell>
          <cell r="D27">
            <v>313012.89</v>
          </cell>
          <cell r="F27">
            <v>-613298.01</v>
          </cell>
          <cell r="H27">
            <v>32130.45</v>
          </cell>
          <cell r="J27">
            <v>200074.08</v>
          </cell>
          <cell r="L27">
            <v>-64359.97</v>
          </cell>
          <cell r="N27">
            <v>-90543.89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91700</v>
          </cell>
          <cell r="Z27">
            <v>-213953.76</v>
          </cell>
        </row>
        <row r="28">
          <cell r="A28" t="str">
            <v>Overhead</v>
          </cell>
          <cell r="B28" t="str">
            <v xml:space="preserve"> 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>
            <v>-697.45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700</v>
          </cell>
          <cell r="Z28">
            <v>2.5499999999999545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2240289.5499999998</v>
          </cell>
          <cell r="C30">
            <v>77502.84</v>
          </cell>
          <cell r="D30">
            <v>31251.1</v>
          </cell>
          <cell r="F30">
            <v>84082.51</v>
          </cell>
          <cell r="H30">
            <v>32958.550000000003</v>
          </cell>
          <cell r="J30">
            <v>83063.08</v>
          </cell>
          <cell r="L30">
            <v>101832.48</v>
          </cell>
          <cell r="N30">
            <v>66580.42</v>
          </cell>
          <cell r="P30">
            <v>10427.290000000001</v>
          </cell>
          <cell r="Q30">
            <v>75000</v>
          </cell>
          <cell r="R30">
            <v>10316.48</v>
          </cell>
          <cell r="S30">
            <v>75000</v>
          </cell>
          <cell r="T30">
            <v>10373.84</v>
          </cell>
          <cell r="U30">
            <v>50000</v>
          </cell>
          <cell r="V30">
            <v>10798.93</v>
          </cell>
          <cell r="W30">
            <v>75000</v>
          </cell>
          <cell r="X30">
            <v>11176.23</v>
          </cell>
          <cell r="Y30">
            <v>75000</v>
          </cell>
          <cell r="Z30">
            <v>880363.75</v>
          </cell>
        </row>
        <row r="32">
          <cell r="A32" t="str">
            <v>4016.East Bank Srvce Cntr: CB10.East Bank Srvce Cntr</v>
          </cell>
          <cell r="B32">
            <v>7499998.4300000006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>
            <v>749999.5</v>
          </cell>
          <cell r="Q32">
            <v>2000000</v>
          </cell>
          <cell r="R32">
            <v>750000.5</v>
          </cell>
          <cell r="S32">
            <v>300000</v>
          </cell>
          <cell r="T32">
            <v>750000.44</v>
          </cell>
          <cell r="U32">
            <v>320000</v>
          </cell>
          <cell r="V32">
            <v>749999.94</v>
          </cell>
          <cell r="W32">
            <v>500000</v>
          </cell>
          <cell r="X32">
            <v>500000.63</v>
          </cell>
          <cell r="Y32">
            <v>1200000</v>
          </cell>
          <cell r="Z32">
            <v>7820001.0099999988</v>
          </cell>
        </row>
        <row r="33">
          <cell r="Z33">
            <v>0</v>
          </cell>
        </row>
        <row r="34">
          <cell r="Z34">
            <v>0</v>
          </cell>
        </row>
        <row r="35">
          <cell r="A35" t="str">
            <v xml:space="preserve">East Bank Service Center </v>
          </cell>
          <cell r="B35">
            <v>7499998.4300000006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749999.5</v>
          </cell>
          <cell r="Q35">
            <v>2000000</v>
          </cell>
          <cell r="R35">
            <v>750000.5</v>
          </cell>
          <cell r="S35">
            <v>300000</v>
          </cell>
          <cell r="T35">
            <v>750000.44</v>
          </cell>
          <cell r="U35">
            <v>320000</v>
          </cell>
          <cell r="V35">
            <v>749999.94</v>
          </cell>
          <cell r="W35">
            <v>500000</v>
          </cell>
          <cell r="X35">
            <v>500000.63</v>
          </cell>
          <cell r="Y35">
            <v>1200000</v>
          </cell>
          <cell r="Z35">
            <v>7820001.0099999988</v>
          </cell>
        </row>
        <row r="36">
          <cell r="A36" t="str">
            <v>Structures-Other</v>
          </cell>
          <cell r="B36">
            <v>97767</v>
          </cell>
          <cell r="C36">
            <v>79971.89</v>
          </cell>
          <cell r="D36">
            <v>513630.41</v>
          </cell>
          <cell r="F36">
            <v>745150.33</v>
          </cell>
          <cell r="H36">
            <v>61902.04</v>
          </cell>
          <cell r="J36">
            <v>36674.629999999997</v>
          </cell>
          <cell r="L36">
            <v>76184.009999999995</v>
          </cell>
          <cell r="N36">
            <v>178334.45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X36">
            <v>0</v>
          </cell>
          <cell r="Y36">
            <v>-198000</v>
          </cell>
          <cell r="Z36">
            <v>1493847.7599999998</v>
          </cell>
        </row>
        <row r="37">
          <cell r="A37" t="str">
            <v>Structures</v>
          </cell>
          <cell r="B37">
            <v>7597765.4300000006</v>
          </cell>
          <cell r="C37">
            <v>79971.89</v>
          </cell>
          <cell r="D37">
            <v>513630.41</v>
          </cell>
          <cell r="E37">
            <v>0</v>
          </cell>
          <cell r="F37">
            <v>745150.33</v>
          </cell>
          <cell r="G37">
            <v>0</v>
          </cell>
          <cell r="H37">
            <v>61902.04</v>
          </cell>
          <cell r="I37">
            <v>0</v>
          </cell>
          <cell r="J37">
            <v>36674.629999999997</v>
          </cell>
          <cell r="K37">
            <v>0</v>
          </cell>
          <cell r="L37">
            <v>76184.009999999995</v>
          </cell>
          <cell r="M37">
            <v>0</v>
          </cell>
          <cell r="N37">
            <v>178334.45</v>
          </cell>
          <cell r="O37">
            <v>0</v>
          </cell>
          <cell r="P37">
            <v>749999.5</v>
          </cell>
          <cell r="Q37">
            <v>2000000</v>
          </cell>
          <cell r="R37">
            <v>750000.5</v>
          </cell>
          <cell r="S37">
            <v>300000</v>
          </cell>
          <cell r="T37">
            <v>750000.44</v>
          </cell>
          <cell r="U37">
            <v>320000</v>
          </cell>
          <cell r="V37">
            <v>749999.94</v>
          </cell>
          <cell r="W37">
            <v>500000</v>
          </cell>
          <cell r="X37">
            <v>500000.63</v>
          </cell>
          <cell r="Y37">
            <v>1002000</v>
          </cell>
          <cell r="Z37">
            <v>9313848.7699999996</v>
          </cell>
        </row>
        <row r="39">
          <cell r="A39" t="str">
            <v>4016.AMI: CB10.AMI</v>
          </cell>
          <cell r="B39">
            <v>3543817.56</v>
          </cell>
          <cell r="C39">
            <v>308223.38</v>
          </cell>
          <cell r="D39">
            <v>330299.18</v>
          </cell>
          <cell r="F39">
            <v>31097.09</v>
          </cell>
          <cell r="H39">
            <v>213148.93</v>
          </cell>
          <cell r="J39">
            <v>55132.6</v>
          </cell>
          <cell r="L39">
            <v>105293.97</v>
          </cell>
          <cell r="N39">
            <v>47034.91</v>
          </cell>
          <cell r="P39" t="str">
            <v xml:space="preserve"> 0</v>
          </cell>
          <cell r="Q39">
            <v>-110000</v>
          </cell>
          <cell r="R39" t="str">
            <v xml:space="preserve"> 0</v>
          </cell>
          <cell r="T39" t="str">
            <v xml:space="preserve"> 0</v>
          </cell>
          <cell r="V39" t="str">
            <v xml:space="preserve"> 0</v>
          </cell>
          <cell r="X39" t="str">
            <v xml:space="preserve"> 0</v>
          </cell>
          <cell r="Z39">
            <v>980230.06</v>
          </cell>
        </row>
        <row r="40">
          <cell r="A40" t="str">
            <v>020.077.4050.10M.Tangi AMI</v>
          </cell>
          <cell r="B40" t="str">
            <v xml:space="preserve"> 0</v>
          </cell>
          <cell r="C40">
            <v>815.19</v>
          </cell>
          <cell r="D40">
            <v>237464.69</v>
          </cell>
          <cell r="F40">
            <v>1004917.31</v>
          </cell>
          <cell r="H40">
            <v>110321.31</v>
          </cell>
          <cell r="J40">
            <v>43045.61</v>
          </cell>
          <cell r="L40">
            <v>72254.009999999995</v>
          </cell>
          <cell r="N40">
            <v>48223.51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1517041.6300000001</v>
          </cell>
        </row>
        <row r="41">
          <cell r="A41" t="str">
            <v>020.077.4050.10M.Tangi.AMI.TGB</v>
          </cell>
          <cell r="B41" t="str">
            <v xml:space="preserve"> 0</v>
          </cell>
          <cell r="C41">
            <v>730325.45</v>
          </cell>
          <cell r="D41">
            <v>8053.03</v>
          </cell>
          <cell r="F41">
            <v>84501.41</v>
          </cell>
          <cell r="H41">
            <v>163400.32999999999</v>
          </cell>
          <cell r="J41">
            <v>2052.02</v>
          </cell>
          <cell r="L41">
            <v>30909.68</v>
          </cell>
          <cell r="N41">
            <v>5541.93</v>
          </cell>
          <cell r="P41" t="str">
            <v xml:space="preserve"> 0</v>
          </cell>
          <cell r="R41" t="str">
            <v xml:space="preserve"> 0</v>
          </cell>
          <cell r="T41" t="str">
            <v xml:space="preserve"> 0</v>
          </cell>
          <cell r="V41" t="str">
            <v xml:space="preserve"> 0</v>
          </cell>
          <cell r="X41" t="str">
            <v xml:space="preserve"> 0</v>
          </cell>
          <cell r="Z41">
            <v>1024783.8500000001</v>
          </cell>
        </row>
        <row r="42">
          <cell r="A42" t="str">
            <v>CB09.4016.02.SIMP.077: AMI</v>
          </cell>
          <cell r="B42" t="str">
            <v xml:space="preserve"> 0</v>
          </cell>
          <cell r="C42">
            <v>272687.98</v>
          </cell>
          <cell r="D42">
            <v>74898.83</v>
          </cell>
          <cell r="F42">
            <v>373495.85</v>
          </cell>
          <cell r="H42">
            <v>-51745.66</v>
          </cell>
          <cell r="J42">
            <v>172707.83</v>
          </cell>
          <cell r="L42">
            <v>230544.73</v>
          </cell>
          <cell r="N42">
            <v>160796.39000000001</v>
          </cell>
          <cell r="P42" t="str">
            <v xml:space="preserve"> 0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1233385.9499999997</v>
          </cell>
        </row>
        <row r="43">
          <cell r="Z43">
            <v>0</v>
          </cell>
        </row>
        <row r="44">
          <cell r="Z44">
            <v>0</v>
          </cell>
        </row>
        <row r="45">
          <cell r="A45" t="str">
            <v>AMI</v>
          </cell>
          <cell r="B45">
            <v>3543817.56</v>
          </cell>
          <cell r="C45">
            <v>1312052</v>
          </cell>
          <cell r="D45">
            <v>650715.73</v>
          </cell>
          <cell r="E45">
            <v>0</v>
          </cell>
          <cell r="F45">
            <v>1494011.6600000001</v>
          </cell>
          <cell r="G45">
            <v>0</v>
          </cell>
          <cell r="H45">
            <v>435124.90999999992</v>
          </cell>
          <cell r="I45">
            <v>0</v>
          </cell>
          <cell r="J45">
            <v>272938.06</v>
          </cell>
          <cell r="K45">
            <v>0</v>
          </cell>
          <cell r="L45">
            <v>439002.39</v>
          </cell>
          <cell r="M45">
            <v>0</v>
          </cell>
          <cell r="N45">
            <v>261596.74000000002</v>
          </cell>
          <cell r="O45">
            <v>0</v>
          </cell>
          <cell r="P45">
            <v>0</v>
          </cell>
          <cell r="Q45">
            <v>-110000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4755441.49</v>
          </cell>
        </row>
        <row r="47">
          <cell r="A47" t="str">
            <v>4016.02.SIMP.077: CB10.Lafitte Feeder</v>
          </cell>
          <cell r="B47">
            <v>569517.22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>
            <v>81.87</v>
          </cell>
          <cell r="L47">
            <v>676.08</v>
          </cell>
          <cell r="N47">
            <v>14380.86</v>
          </cell>
          <cell r="P47" t="str">
            <v xml:space="preserve"> 0</v>
          </cell>
          <cell r="Q47">
            <v>200000</v>
          </cell>
          <cell r="R47" t="str">
            <v xml:space="preserve"> 0</v>
          </cell>
          <cell r="S47">
            <v>30000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245138.81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Lafitte Feeder</v>
          </cell>
          <cell r="B50">
            <v>569517.22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81.87</v>
          </cell>
          <cell r="K50">
            <v>0</v>
          </cell>
          <cell r="L50">
            <v>676.08</v>
          </cell>
          <cell r="M50">
            <v>0</v>
          </cell>
          <cell r="N50">
            <v>14380.86</v>
          </cell>
          <cell r="O50">
            <v>0</v>
          </cell>
          <cell r="P50">
            <v>0</v>
          </cell>
          <cell r="Q50">
            <v>200000</v>
          </cell>
          <cell r="R50">
            <v>0</v>
          </cell>
          <cell r="S50">
            <v>30000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245138.81</v>
          </cell>
        </row>
        <row r="51">
          <cell r="A51" t="str">
            <v>System Improvements-Other</v>
          </cell>
          <cell r="B51">
            <v>420153.50000000023</v>
          </cell>
          <cell r="C51">
            <v>105406.83000000007</v>
          </cell>
          <cell r="D51">
            <v>95482.530000000028</v>
          </cell>
          <cell r="F51">
            <v>78466.299999999814</v>
          </cell>
          <cell r="H51">
            <v>43585.830000000075</v>
          </cell>
          <cell r="J51">
            <v>9509.3799999999992</v>
          </cell>
          <cell r="L51">
            <v>19387.459999999977</v>
          </cell>
          <cell r="N51">
            <v>13489.249999999956</v>
          </cell>
          <cell r="P51">
            <v>0</v>
          </cell>
          <cell r="Q51">
            <v>100000</v>
          </cell>
          <cell r="R51">
            <v>42149.08</v>
          </cell>
          <cell r="S51">
            <v>200000</v>
          </cell>
          <cell r="T51">
            <v>42383.42</v>
          </cell>
          <cell r="U51">
            <v>75000</v>
          </cell>
          <cell r="V51">
            <v>0</v>
          </cell>
          <cell r="W51">
            <v>130000</v>
          </cell>
          <cell r="X51">
            <v>0</v>
          </cell>
          <cell r="Z51">
            <v>954860.08</v>
          </cell>
        </row>
        <row r="52">
          <cell r="A52" t="str">
            <v>System Improvements</v>
          </cell>
          <cell r="B52">
            <v>4533488.28</v>
          </cell>
          <cell r="C52">
            <v>1417458.83</v>
          </cell>
          <cell r="D52">
            <v>746198.26</v>
          </cell>
          <cell r="E52">
            <v>0</v>
          </cell>
          <cell r="F52">
            <v>1572477.96</v>
          </cell>
          <cell r="G52">
            <v>0</v>
          </cell>
          <cell r="H52">
            <v>478710.74</v>
          </cell>
          <cell r="I52">
            <v>0</v>
          </cell>
          <cell r="J52">
            <v>282529.31</v>
          </cell>
          <cell r="K52">
            <v>0</v>
          </cell>
          <cell r="L52">
            <v>459065.93</v>
          </cell>
          <cell r="M52">
            <v>0</v>
          </cell>
          <cell r="N52">
            <v>289466.84999999998</v>
          </cell>
          <cell r="O52">
            <v>0</v>
          </cell>
          <cell r="P52" t="str">
            <v xml:space="preserve"> 0</v>
          </cell>
          <cell r="Q52">
            <v>190000</v>
          </cell>
          <cell r="R52">
            <v>42149.08</v>
          </cell>
          <cell r="S52">
            <v>230000</v>
          </cell>
          <cell r="T52">
            <v>42383.42</v>
          </cell>
          <cell r="U52">
            <v>75000</v>
          </cell>
          <cell r="V52" t="str">
            <v xml:space="preserve"> 0</v>
          </cell>
          <cell r="W52">
            <v>130000</v>
          </cell>
          <cell r="X52" t="str">
            <v xml:space="preserve"> 0</v>
          </cell>
          <cell r="Y52">
            <v>0</v>
          </cell>
          <cell r="Z52">
            <v>5955440.379999999</v>
          </cell>
        </row>
        <row r="54">
          <cell r="A54" t="str">
            <v>4016.02.SINT.077: CB10.St. Bernard Svc Line Removals</v>
          </cell>
          <cell r="B54">
            <v>1338854.78</v>
          </cell>
          <cell r="C54">
            <v>7541.83</v>
          </cell>
          <cell r="D54">
            <v>36936.699999999997</v>
          </cell>
          <cell r="F54">
            <v>202515.78</v>
          </cell>
          <cell r="H54">
            <v>10874.04</v>
          </cell>
          <cell r="J54" t="str">
            <v xml:space="preserve"> 0</v>
          </cell>
          <cell r="L54">
            <v>3025.14</v>
          </cell>
          <cell r="N54" t="str">
            <v xml:space="preserve"> 0</v>
          </cell>
          <cell r="P54">
            <v>89983.52</v>
          </cell>
          <cell r="R54">
            <v>88985.5</v>
          </cell>
          <cell r="S54">
            <v>-50000</v>
          </cell>
          <cell r="T54">
            <v>89501.51</v>
          </cell>
          <cell r="U54">
            <v>-60000</v>
          </cell>
          <cell r="V54">
            <v>93330.66</v>
          </cell>
          <cell r="W54">
            <v>-75000</v>
          </cell>
          <cell r="X54">
            <v>78254.94</v>
          </cell>
          <cell r="Z54">
            <v>515949.62000000005</v>
          </cell>
        </row>
        <row r="55">
          <cell r="A55" t="str">
            <v>CB09.4016.02.SINT.077: St. Bernard Service Line Removals</v>
          </cell>
          <cell r="B55" t="str">
            <v xml:space="preserve"> 0</v>
          </cell>
          <cell r="C55">
            <v>387.15</v>
          </cell>
          <cell r="D55">
            <v>8701.23</v>
          </cell>
          <cell r="F55">
            <v>1512.16</v>
          </cell>
          <cell r="H55">
            <v>378.14</v>
          </cell>
          <cell r="J55">
            <v>835.88</v>
          </cell>
          <cell r="L55">
            <v>472.28</v>
          </cell>
          <cell r="N55">
            <v>326.55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12613.389999999998</v>
          </cell>
        </row>
        <row r="56">
          <cell r="Z56">
            <v>0</v>
          </cell>
        </row>
        <row r="57">
          <cell r="Z57">
            <v>0</v>
          </cell>
        </row>
        <row r="58">
          <cell r="A58" t="str">
            <v>St. Bernard Service Line Removal</v>
          </cell>
          <cell r="B58">
            <v>1338854.78</v>
          </cell>
          <cell r="C58">
            <v>7928.98</v>
          </cell>
          <cell r="D58">
            <v>45637.929999999993</v>
          </cell>
          <cell r="E58">
            <v>0</v>
          </cell>
          <cell r="F58">
            <v>204027.94</v>
          </cell>
          <cell r="G58">
            <v>0</v>
          </cell>
          <cell r="H58">
            <v>11252.18</v>
          </cell>
          <cell r="I58">
            <v>0</v>
          </cell>
          <cell r="J58">
            <v>835.88</v>
          </cell>
          <cell r="K58">
            <v>0</v>
          </cell>
          <cell r="L58">
            <v>3497.42</v>
          </cell>
          <cell r="M58">
            <v>0</v>
          </cell>
          <cell r="N58">
            <v>326.55</v>
          </cell>
          <cell r="O58">
            <v>0</v>
          </cell>
          <cell r="P58">
            <v>89983.52</v>
          </cell>
          <cell r="Q58">
            <v>0</v>
          </cell>
          <cell r="R58">
            <v>88985.5</v>
          </cell>
          <cell r="S58">
            <v>-50000</v>
          </cell>
          <cell r="T58">
            <v>89501.51</v>
          </cell>
          <cell r="U58">
            <v>-60000</v>
          </cell>
          <cell r="V58">
            <v>93330.66</v>
          </cell>
          <cell r="W58">
            <v>-75000</v>
          </cell>
          <cell r="X58">
            <v>78254.94</v>
          </cell>
          <cell r="Y58">
            <v>0</v>
          </cell>
          <cell r="Z58">
            <v>528563.01</v>
          </cell>
        </row>
        <row r="59">
          <cell r="A59" t="str">
            <v>System Integrity-Other</v>
          </cell>
          <cell r="B59">
            <v>10929909.560000001</v>
          </cell>
          <cell r="C59">
            <v>952238.21</v>
          </cell>
          <cell r="D59">
            <v>1018248.9000000001</v>
          </cell>
          <cell r="F59">
            <v>1329166.8400000001</v>
          </cell>
          <cell r="H59">
            <v>708706.12</v>
          </cell>
          <cell r="J59">
            <v>775860.28</v>
          </cell>
          <cell r="L59">
            <v>1395653.98</v>
          </cell>
          <cell r="N59">
            <v>792676.37</v>
          </cell>
          <cell r="P59">
            <v>1038620.71</v>
          </cell>
          <cell r="Q59">
            <v>-300000</v>
          </cell>
          <cell r="R59">
            <v>1028334.8999999999</v>
          </cell>
          <cell r="S59">
            <v>-300000</v>
          </cell>
          <cell r="T59">
            <v>1101250.1599999999</v>
          </cell>
          <cell r="U59">
            <v>-250000</v>
          </cell>
          <cell r="V59">
            <v>1062266.6800000002</v>
          </cell>
          <cell r="W59">
            <v>-230000</v>
          </cell>
          <cell r="X59">
            <v>870525.47</v>
          </cell>
          <cell r="Y59">
            <v>-175000</v>
          </cell>
          <cell r="Z59">
            <v>10818548.620000001</v>
          </cell>
        </row>
        <row r="60">
          <cell r="A60" t="str">
            <v>System Integrity</v>
          </cell>
          <cell r="B60">
            <v>12268764.34</v>
          </cell>
          <cell r="C60">
            <v>960167.19</v>
          </cell>
          <cell r="D60">
            <v>1063886.83</v>
          </cell>
          <cell r="E60">
            <v>0</v>
          </cell>
          <cell r="F60">
            <v>1533194.78</v>
          </cell>
          <cell r="G60">
            <v>0</v>
          </cell>
          <cell r="H60">
            <v>719958.3</v>
          </cell>
          <cell r="I60">
            <v>0</v>
          </cell>
          <cell r="J60">
            <v>776696.16</v>
          </cell>
          <cell r="K60">
            <v>0</v>
          </cell>
          <cell r="L60">
            <v>1399151.4</v>
          </cell>
          <cell r="M60">
            <v>0</v>
          </cell>
          <cell r="N60">
            <v>793002.92</v>
          </cell>
          <cell r="O60">
            <v>0</v>
          </cell>
          <cell r="P60">
            <v>1128604.23</v>
          </cell>
          <cell r="Q60">
            <v>-300000</v>
          </cell>
          <cell r="R60">
            <v>1117320.3999999999</v>
          </cell>
          <cell r="S60">
            <v>-350000</v>
          </cell>
          <cell r="T60">
            <v>1190751.67</v>
          </cell>
          <cell r="U60">
            <v>-310000</v>
          </cell>
          <cell r="V60">
            <v>1155597.3400000001</v>
          </cell>
          <cell r="W60">
            <v>-305000</v>
          </cell>
          <cell r="X60">
            <v>948780.41</v>
          </cell>
          <cell r="Y60">
            <v>-175000</v>
          </cell>
          <cell r="Z60">
            <v>11347111.630000001</v>
          </cell>
        </row>
        <row r="62">
          <cell r="A62" t="str">
            <v>Vehicles</v>
          </cell>
          <cell r="B62" t="str">
            <v xml:space="preserve"> 0</v>
          </cell>
          <cell r="C62" t="str">
            <v xml:space="preserve"> 0</v>
          </cell>
          <cell r="D62" t="str">
            <v xml:space="preserve"> 0</v>
          </cell>
          <cell r="F62" t="str">
            <v xml:space="preserve"> 0</v>
          </cell>
          <cell r="H62">
            <v>-2070</v>
          </cell>
          <cell r="J62" t="str">
            <v xml:space="preserve"> 0</v>
          </cell>
          <cell r="L62" t="str">
            <v xml:space="preserve"> 0</v>
          </cell>
          <cell r="N62" t="str">
            <v xml:space="preserve"> 0</v>
          </cell>
          <cell r="P62" t="str">
            <v xml:space="preserve"> 0</v>
          </cell>
          <cell r="R62" t="str">
            <v xml:space="preserve"> 0</v>
          </cell>
          <cell r="T62" t="str">
            <v xml:space="preserve"> 0</v>
          </cell>
          <cell r="V62" t="str">
            <v xml:space="preserve"> 0</v>
          </cell>
          <cell r="X62" t="str">
            <v xml:space="preserve"> 0</v>
          </cell>
          <cell r="Z62">
            <v>-2070</v>
          </cell>
        </row>
        <row r="64">
          <cell r="A64" t="str">
            <v>NonGrowth</v>
          </cell>
          <cell r="B64">
            <v>29386394.729999997</v>
          </cell>
          <cell r="C64">
            <v>2683693.17</v>
          </cell>
          <cell r="D64">
            <v>2706596.3</v>
          </cell>
          <cell r="E64">
            <v>0</v>
          </cell>
          <cell r="F64">
            <v>3707997.35</v>
          </cell>
          <cell r="G64">
            <v>0</v>
          </cell>
          <cell r="H64">
            <v>1349391.75</v>
          </cell>
          <cell r="I64">
            <v>0</v>
          </cell>
          <cell r="J64">
            <v>1448475.82</v>
          </cell>
          <cell r="K64">
            <v>0</v>
          </cell>
          <cell r="L64">
            <v>2200363.41</v>
          </cell>
          <cell r="M64">
            <v>0</v>
          </cell>
          <cell r="N64">
            <v>1272822.04</v>
          </cell>
          <cell r="O64">
            <v>0</v>
          </cell>
          <cell r="P64">
            <v>1923218.08</v>
          </cell>
          <cell r="Q64">
            <v>2015000</v>
          </cell>
          <cell r="R64">
            <v>1953610.19</v>
          </cell>
          <cell r="S64">
            <v>355000</v>
          </cell>
          <cell r="T64">
            <v>2027521.16</v>
          </cell>
          <cell r="U64">
            <v>383000</v>
          </cell>
          <cell r="V64">
            <v>1951801.73</v>
          </cell>
          <cell r="W64">
            <v>690000</v>
          </cell>
          <cell r="X64">
            <v>1496592.97</v>
          </cell>
          <cell r="Y64">
            <v>1197100</v>
          </cell>
          <cell r="Z64">
            <v>29362183.970000003</v>
          </cell>
        </row>
        <row r="66">
          <cell r="A66" t="str">
            <v>Capital</v>
          </cell>
          <cell r="B66">
            <v>36904603.5</v>
          </cell>
          <cell r="C66">
            <v>3351693.56</v>
          </cell>
          <cell r="D66">
            <v>3285399.39</v>
          </cell>
          <cell r="E66">
            <v>0</v>
          </cell>
          <cell r="F66">
            <v>4291164.3899999997</v>
          </cell>
          <cell r="G66">
            <v>0</v>
          </cell>
          <cell r="H66">
            <v>1723372</v>
          </cell>
          <cell r="I66">
            <v>0</v>
          </cell>
          <cell r="J66">
            <v>2083583.93</v>
          </cell>
          <cell r="K66">
            <v>0</v>
          </cell>
          <cell r="L66">
            <v>3007673.13</v>
          </cell>
          <cell r="M66">
            <v>0</v>
          </cell>
          <cell r="N66">
            <v>1778411.91</v>
          </cell>
          <cell r="O66">
            <v>0</v>
          </cell>
          <cell r="P66">
            <v>2567495.4700000002</v>
          </cell>
          <cell r="Q66">
            <v>1965000</v>
          </cell>
          <cell r="R66">
            <v>2659395.83</v>
          </cell>
          <cell r="S66">
            <v>355000</v>
          </cell>
          <cell r="T66">
            <v>2683506.31</v>
          </cell>
          <cell r="U66">
            <v>343000</v>
          </cell>
          <cell r="V66">
            <v>2635013.0099999998</v>
          </cell>
          <cell r="W66">
            <v>690000</v>
          </cell>
          <cell r="X66">
            <v>2260274.8199999998</v>
          </cell>
          <cell r="Y66">
            <v>1197100</v>
          </cell>
          <cell r="Z66">
            <v>36877083.75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-7450.640000000014</v>
          </cell>
          <cell r="D19">
            <v>120770.14</v>
          </cell>
          <cell r="F19">
            <v>-499032.05</v>
          </cell>
          <cell r="H19">
            <v>186186.87</v>
          </cell>
          <cell r="J19">
            <v>143346.38</v>
          </cell>
          <cell r="L19">
            <v>-64304.26</v>
          </cell>
          <cell r="N19">
            <v>-29663.62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132666</v>
          </cell>
          <cell r="Z19">
            <v>-17481.179999999993</v>
          </cell>
        </row>
        <row r="20">
          <cell r="A20" t="str">
            <v>Overhead</v>
          </cell>
          <cell r="B20" t="str">
            <v xml:space="preserve"> 0</v>
          </cell>
          <cell r="C20">
            <v>-193163.79</v>
          </cell>
          <cell r="D20">
            <v>-130116.22</v>
          </cell>
          <cell r="F20">
            <v>323280.01</v>
          </cell>
          <cell r="H20">
            <v>642938.72</v>
          </cell>
          <cell r="J20">
            <v>324243.11</v>
          </cell>
          <cell r="L20">
            <v>-298128.63</v>
          </cell>
          <cell r="N20">
            <v>454573.78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-1123600</v>
          </cell>
          <cell r="Z20">
            <v>26.979999999981374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-200614.43</v>
          </cell>
          <cell r="D27">
            <v>-9346.0799999999581</v>
          </cell>
          <cell r="E27">
            <v>0</v>
          </cell>
          <cell r="F27">
            <v>-175752.04</v>
          </cell>
          <cell r="G27">
            <v>0</v>
          </cell>
          <cell r="H27">
            <v>829125.59</v>
          </cell>
          <cell r="I27">
            <v>0</v>
          </cell>
          <cell r="J27">
            <v>467589.49</v>
          </cell>
          <cell r="K27">
            <v>0</v>
          </cell>
          <cell r="L27">
            <v>-362432.89</v>
          </cell>
          <cell r="M27">
            <v>0</v>
          </cell>
          <cell r="N27">
            <v>424910.16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-990934</v>
          </cell>
          <cell r="Z27">
            <v>-17454.200000000012</v>
          </cell>
        </row>
        <row r="29">
          <cell r="A29" t="str">
            <v>Capital</v>
          </cell>
          <cell r="B29" t="str">
            <v xml:space="preserve"> 0</v>
          </cell>
          <cell r="C29">
            <v>-200614.43</v>
          </cell>
          <cell r="D29">
            <v>-9346.0799999999581</v>
          </cell>
          <cell r="E29">
            <v>0</v>
          </cell>
          <cell r="F29">
            <v>-175752.04</v>
          </cell>
          <cell r="G29">
            <v>0</v>
          </cell>
          <cell r="H29">
            <v>829125.59</v>
          </cell>
          <cell r="I29">
            <v>0</v>
          </cell>
          <cell r="J29">
            <v>467589.49</v>
          </cell>
          <cell r="K29">
            <v>0</v>
          </cell>
          <cell r="L29">
            <v>-362432.89</v>
          </cell>
          <cell r="M29">
            <v>0</v>
          </cell>
          <cell r="N29">
            <v>424910.16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-990934</v>
          </cell>
          <cell r="Z29">
            <v>-17454.200000000012</v>
          </cell>
        </row>
      </sheetData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dStates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116432.33847999999</v>
          </cell>
          <cell r="C13">
            <v>94146.192729999995</v>
          </cell>
          <cell r="D13">
            <v>15646.400699999987</v>
          </cell>
          <cell r="E13">
            <v>109792.59342999998</v>
          </cell>
          <cell r="F13">
            <v>-235</v>
          </cell>
          <cell r="G13">
            <v>109557.59342999998</v>
          </cell>
          <cell r="H13">
            <v>0</v>
          </cell>
          <cell r="I13">
            <v>109557.59342999998</v>
          </cell>
          <cell r="J13">
            <v>0</v>
          </cell>
          <cell r="K13">
            <v>109557.59342999998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10856.127710000001</v>
          </cell>
          <cell r="C16">
            <v>7753.0802000000003</v>
          </cell>
          <cell r="D16">
            <v>2710.4140000000002</v>
          </cell>
          <cell r="E16">
            <v>10463.494200000001</v>
          </cell>
          <cell r="F16">
            <v>-442</v>
          </cell>
          <cell r="G16">
            <v>10021.494200000001</v>
          </cell>
          <cell r="H16">
            <v>0</v>
          </cell>
          <cell r="I16">
            <v>10021.494200000001</v>
          </cell>
          <cell r="J16">
            <v>0</v>
          </cell>
          <cell r="K16">
            <v>10021.494200000001</v>
          </cell>
        </row>
        <row r="17">
          <cell r="A17" t="str">
            <v>Benefits</v>
          </cell>
          <cell r="B17">
            <v>4288.1702000000005</v>
          </cell>
          <cell r="C17">
            <v>3011.85437</v>
          </cell>
          <cell r="D17">
            <v>1070.61348</v>
          </cell>
          <cell r="E17">
            <v>4082.46785</v>
          </cell>
          <cell r="F17">
            <v>-175</v>
          </cell>
          <cell r="G17">
            <v>3907.46785</v>
          </cell>
          <cell r="H17">
            <v>0</v>
          </cell>
          <cell r="I17">
            <v>3907.46785</v>
          </cell>
          <cell r="J17">
            <v>0</v>
          </cell>
          <cell r="K17">
            <v>3907.46785</v>
          </cell>
        </row>
        <row r="18">
          <cell r="A18" t="str">
            <v>Materials &amp; Supplies</v>
          </cell>
          <cell r="B18">
            <v>588.86176</v>
          </cell>
          <cell r="C18">
            <v>496.64044000000001</v>
          </cell>
          <cell r="D18">
            <v>147.28984000000003</v>
          </cell>
          <cell r="E18">
            <v>643.93028000000004</v>
          </cell>
          <cell r="F18">
            <v>0</v>
          </cell>
          <cell r="G18">
            <v>643.93028000000004</v>
          </cell>
          <cell r="H18">
            <v>0</v>
          </cell>
          <cell r="I18">
            <v>643.93028000000004</v>
          </cell>
          <cell r="J18">
            <v>0</v>
          </cell>
          <cell r="K18">
            <v>643.93028000000004</v>
          </cell>
        </row>
        <row r="19">
          <cell r="A19" t="str">
            <v>Vehicles &amp; Equip</v>
          </cell>
          <cell r="B19">
            <v>1594.298</v>
          </cell>
          <cell r="C19">
            <v>1203.32221</v>
          </cell>
          <cell r="D19">
            <v>393.93799999999999</v>
          </cell>
          <cell r="E19">
            <v>1597.2602099999999</v>
          </cell>
          <cell r="F19">
            <v>-40</v>
          </cell>
          <cell r="G19">
            <v>1557.2602099999999</v>
          </cell>
          <cell r="H19">
            <v>0</v>
          </cell>
          <cell r="I19">
            <v>1557.2602099999999</v>
          </cell>
          <cell r="J19">
            <v>0</v>
          </cell>
          <cell r="K19">
            <v>1557.2602099999999</v>
          </cell>
        </row>
        <row r="20">
          <cell r="A20" t="str">
            <v>Print &amp; Postages</v>
          </cell>
          <cell r="B20">
            <v>88.924000000000007</v>
          </cell>
          <cell r="C20">
            <v>52.264089999999996</v>
          </cell>
          <cell r="D20">
            <v>21.576000000000001</v>
          </cell>
          <cell r="E20">
            <v>73.840090000000004</v>
          </cell>
          <cell r="F20">
            <v>0</v>
          </cell>
          <cell r="G20">
            <v>73.840090000000004</v>
          </cell>
          <cell r="H20">
            <v>0</v>
          </cell>
          <cell r="I20">
            <v>73.840090000000004</v>
          </cell>
          <cell r="J20">
            <v>0</v>
          </cell>
          <cell r="K20">
            <v>73.840090000000004</v>
          </cell>
        </row>
        <row r="21">
          <cell r="A21" t="str">
            <v>Insurance</v>
          </cell>
          <cell r="B21">
            <v>2052.6909999999998</v>
          </cell>
          <cell r="C21">
            <v>1851.9551899999999</v>
          </cell>
          <cell r="D21">
            <v>134.24799999999999</v>
          </cell>
          <cell r="E21">
            <v>1986.2031899999999</v>
          </cell>
          <cell r="F21">
            <v>-91</v>
          </cell>
          <cell r="G21">
            <v>1895.2031899999999</v>
          </cell>
          <cell r="H21">
            <v>0</v>
          </cell>
          <cell r="I21">
            <v>1895.2031899999999</v>
          </cell>
          <cell r="J21">
            <v>0</v>
          </cell>
          <cell r="K21">
            <v>1895.2031899999999</v>
          </cell>
        </row>
        <row r="22">
          <cell r="A22" t="str">
            <v>Marketing</v>
          </cell>
          <cell r="B22">
            <v>357.73399999999998</v>
          </cell>
          <cell r="C22">
            <v>235.46994000000001</v>
          </cell>
          <cell r="D22">
            <v>62.965000000000003</v>
          </cell>
          <cell r="E22">
            <v>298.43493999999998</v>
          </cell>
          <cell r="G22">
            <v>298.43493999999998</v>
          </cell>
          <cell r="H22">
            <v>0</v>
          </cell>
          <cell r="I22">
            <v>298.43493999999998</v>
          </cell>
          <cell r="J22">
            <v>0</v>
          </cell>
          <cell r="K22">
            <v>298.43493999999998</v>
          </cell>
        </row>
        <row r="23">
          <cell r="A23" t="str">
            <v>Employee Welfare</v>
          </cell>
          <cell r="B23">
            <v>996.45799999999997</v>
          </cell>
          <cell r="C23">
            <v>720.03429000000006</v>
          </cell>
          <cell r="D23">
            <v>157.17400000000001</v>
          </cell>
          <cell r="E23">
            <v>877.20829000000003</v>
          </cell>
          <cell r="F23">
            <v>-39</v>
          </cell>
          <cell r="G23">
            <v>838.20829000000003</v>
          </cell>
          <cell r="H23">
            <v>0</v>
          </cell>
          <cell r="I23">
            <v>838.20829000000003</v>
          </cell>
          <cell r="J23">
            <v>0</v>
          </cell>
          <cell r="K23">
            <v>838.20829000000003</v>
          </cell>
        </row>
        <row r="24">
          <cell r="A24" t="str">
            <v>Information Technologies</v>
          </cell>
          <cell r="B24">
            <v>73.599999999999994</v>
          </cell>
          <cell r="C24">
            <v>133.05726000000001</v>
          </cell>
          <cell r="D24">
            <v>17.475000000000001</v>
          </cell>
          <cell r="E24">
            <v>150.53226000000001</v>
          </cell>
          <cell r="G24">
            <v>150.53226000000001</v>
          </cell>
          <cell r="H24">
            <v>0</v>
          </cell>
          <cell r="I24">
            <v>150.53226000000001</v>
          </cell>
          <cell r="J24">
            <v>0</v>
          </cell>
          <cell r="K24">
            <v>150.53226000000001</v>
          </cell>
        </row>
        <row r="25">
          <cell r="A25" t="str">
            <v>Rent, Maint., &amp; Utilities</v>
          </cell>
          <cell r="B25">
            <v>1594.181</v>
          </cell>
          <cell r="C25">
            <v>1105.23936</v>
          </cell>
          <cell r="D25">
            <v>392.17700000000002</v>
          </cell>
          <cell r="E25">
            <v>1497.4163600000002</v>
          </cell>
          <cell r="F25">
            <v>-62</v>
          </cell>
          <cell r="G25">
            <v>1435.4163600000002</v>
          </cell>
          <cell r="H25">
            <v>0</v>
          </cell>
          <cell r="I25">
            <v>1435.4163600000002</v>
          </cell>
          <cell r="J25">
            <v>0</v>
          </cell>
          <cell r="K25">
            <v>1435.4163600000002</v>
          </cell>
        </row>
        <row r="26">
          <cell r="A26" t="str">
            <v>Directors &amp; Shareholders &amp;PR</v>
          </cell>
          <cell r="B26">
            <v>48.04</v>
          </cell>
          <cell r="C26">
            <v>52.576269999999994</v>
          </cell>
          <cell r="D26">
            <v>11.11</v>
          </cell>
          <cell r="E26">
            <v>63.686269999999993</v>
          </cell>
          <cell r="F26">
            <v>-2</v>
          </cell>
          <cell r="G26">
            <v>61.686269999999993</v>
          </cell>
          <cell r="H26">
            <v>0</v>
          </cell>
          <cell r="I26">
            <v>61.686269999999993</v>
          </cell>
          <cell r="J26">
            <v>0</v>
          </cell>
          <cell r="K26">
            <v>61.686269999999993</v>
          </cell>
        </row>
        <row r="27">
          <cell r="A27" t="str">
            <v>Telecom</v>
          </cell>
          <cell r="B27">
            <v>493.13400000000001</v>
          </cell>
          <cell r="C27">
            <v>323.30475999999999</v>
          </cell>
          <cell r="D27">
            <v>123.27800000000001</v>
          </cell>
          <cell r="E27">
            <v>446.58276000000001</v>
          </cell>
          <cell r="F27">
            <v>-36</v>
          </cell>
          <cell r="G27">
            <v>410.58276000000001</v>
          </cell>
          <cell r="H27">
            <v>0</v>
          </cell>
          <cell r="I27">
            <v>410.58276000000001</v>
          </cell>
          <cell r="J27">
            <v>0</v>
          </cell>
          <cell r="K27">
            <v>410.58276000000001</v>
          </cell>
        </row>
        <row r="28">
          <cell r="A28" t="str">
            <v>Travel &amp; Entertainment</v>
          </cell>
          <cell r="B28">
            <v>416.90600000000001</v>
          </cell>
          <cell r="C28">
            <v>457.30959999999999</v>
          </cell>
          <cell r="D28">
            <v>103.893</v>
          </cell>
          <cell r="E28">
            <v>561.20259999999996</v>
          </cell>
          <cell r="G28">
            <v>561.20259999999996</v>
          </cell>
          <cell r="H28">
            <v>0</v>
          </cell>
          <cell r="I28">
            <v>561.20259999999996</v>
          </cell>
          <cell r="J28">
            <v>0</v>
          </cell>
          <cell r="K28">
            <v>561.20259999999996</v>
          </cell>
        </row>
        <row r="29">
          <cell r="A29" t="str">
            <v>Dues &amp; Donations</v>
          </cell>
          <cell r="B29">
            <v>222.608</v>
          </cell>
          <cell r="C29">
            <v>166.59023000000002</v>
          </cell>
          <cell r="D29">
            <v>36.881999999999998</v>
          </cell>
          <cell r="E29">
            <v>203.47223000000002</v>
          </cell>
          <cell r="G29">
            <v>203.47223000000002</v>
          </cell>
          <cell r="H29">
            <v>0</v>
          </cell>
          <cell r="I29">
            <v>203.47223000000002</v>
          </cell>
          <cell r="J29">
            <v>0</v>
          </cell>
          <cell r="K29">
            <v>203.47223000000002</v>
          </cell>
        </row>
        <row r="30">
          <cell r="A30" t="str">
            <v>Training</v>
          </cell>
          <cell r="B30">
            <v>191.20699999999999</v>
          </cell>
          <cell r="C30">
            <v>119.9579</v>
          </cell>
          <cell r="D30">
            <v>32.639000000000003</v>
          </cell>
          <cell r="E30">
            <v>152.59690000000001</v>
          </cell>
          <cell r="F30">
            <v>-18</v>
          </cell>
          <cell r="G30">
            <v>134.59690000000001</v>
          </cell>
          <cell r="H30">
            <v>0</v>
          </cell>
          <cell r="I30">
            <v>134.59690000000001</v>
          </cell>
          <cell r="J30">
            <v>0</v>
          </cell>
          <cell r="K30">
            <v>134.59690000000001</v>
          </cell>
        </row>
        <row r="31">
          <cell r="A31" t="str">
            <v>Outside Services</v>
          </cell>
          <cell r="B31">
            <v>4806.7129999999997</v>
          </cell>
          <cell r="C31">
            <v>4115.9186200000004</v>
          </cell>
          <cell r="D31">
            <v>1192.1569999999999</v>
          </cell>
          <cell r="E31">
            <v>5308.0756200000005</v>
          </cell>
          <cell r="G31">
            <v>5308.0756200000005</v>
          </cell>
          <cell r="H31">
            <v>0</v>
          </cell>
          <cell r="I31">
            <v>5308.0756200000005</v>
          </cell>
          <cell r="J31">
            <v>0</v>
          </cell>
          <cell r="K31">
            <v>5308.0756200000005</v>
          </cell>
        </row>
        <row r="32">
          <cell r="A32" t="str">
            <v>Provision for Bad Debt</v>
          </cell>
          <cell r="B32">
            <v>2153.5218799999998</v>
          </cell>
          <cell r="C32">
            <v>220.773</v>
          </cell>
          <cell r="D32">
            <v>192.23860999999988</v>
          </cell>
          <cell r="E32">
            <v>413.01160999999991</v>
          </cell>
          <cell r="G32">
            <v>413.01160999999991</v>
          </cell>
          <cell r="H32">
            <v>0</v>
          </cell>
          <cell r="I32">
            <v>413.01160999999991</v>
          </cell>
          <cell r="J32">
            <v>0</v>
          </cell>
          <cell r="K32">
            <v>413.01160999999991</v>
          </cell>
        </row>
        <row r="33">
          <cell r="A33" t="str">
            <v>Miscellaneous</v>
          </cell>
          <cell r="B33">
            <v>1802.01783</v>
          </cell>
          <cell r="C33">
            <v>1540.11419</v>
          </cell>
          <cell r="D33">
            <v>84.766360000000105</v>
          </cell>
          <cell r="E33">
            <v>1624.8805500000001</v>
          </cell>
          <cell r="F33">
            <v>-329.55599999999998</v>
          </cell>
          <cell r="G33">
            <v>1295.32455</v>
          </cell>
          <cell r="H33">
            <v>0</v>
          </cell>
          <cell r="I33">
            <v>1295.32455</v>
          </cell>
          <cell r="J33">
            <v>0</v>
          </cell>
          <cell r="K33">
            <v>1295.32455</v>
          </cell>
        </row>
        <row r="34">
          <cell r="A34" t="str">
            <v>Expense Billings</v>
          </cell>
          <cell r="B34">
            <v>8236.6820000000007</v>
          </cell>
          <cell r="C34">
            <v>5976.8437900000008</v>
          </cell>
          <cell r="D34">
            <v>1980.51</v>
          </cell>
          <cell r="E34">
            <v>7957.353790000001</v>
          </cell>
          <cell r="F34">
            <v>-150</v>
          </cell>
          <cell r="G34">
            <v>7807.353790000001</v>
          </cell>
          <cell r="H34">
            <v>0</v>
          </cell>
          <cell r="I34">
            <v>7807.353790000001</v>
          </cell>
          <cell r="J34">
            <v>0</v>
          </cell>
          <cell r="K34">
            <v>7807.353790000001</v>
          </cell>
        </row>
        <row r="35">
          <cell r="A35" t="str">
            <v xml:space="preserve">                            Total O&amp;M Expense</v>
          </cell>
          <cell r="B35">
            <v>40861.875379999998</v>
          </cell>
          <cell r="C35">
            <v>29536.305710000008</v>
          </cell>
          <cell r="D35">
            <v>8865.3442899999991</v>
          </cell>
          <cell r="E35">
            <v>38401.650000000009</v>
          </cell>
          <cell r="F35">
            <v>-1384.556</v>
          </cell>
          <cell r="G35">
            <v>37017.093999999997</v>
          </cell>
          <cell r="H35">
            <v>0</v>
          </cell>
          <cell r="I35">
            <v>37017.093999999997</v>
          </cell>
          <cell r="J35">
            <v>0</v>
          </cell>
          <cell r="K35">
            <v>37017.093999999997</v>
          </cell>
        </row>
        <row r="37">
          <cell r="A37" t="str">
            <v>Depreciation and Amortization</v>
          </cell>
          <cell r="B37">
            <v>24332.618640000001</v>
          </cell>
          <cell r="C37">
            <v>17588.720069999999</v>
          </cell>
          <cell r="D37">
            <v>6284.5490899999995</v>
          </cell>
          <cell r="E37">
            <v>23873.26916</v>
          </cell>
          <cell r="F37">
            <v>-150</v>
          </cell>
          <cell r="G37">
            <v>23723.26916</v>
          </cell>
          <cell r="H37">
            <v>0</v>
          </cell>
          <cell r="I37">
            <v>23723.26916</v>
          </cell>
          <cell r="J37">
            <v>0</v>
          </cell>
          <cell r="K37">
            <v>23723.26916</v>
          </cell>
        </row>
        <row r="38">
          <cell r="A38" t="str">
            <v>Total Taxes - Other Than Income Taxes</v>
          </cell>
          <cell r="B38">
            <v>11759.88499</v>
          </cell>
          <cell r="C38">
            <v>9578.3156400000007</v>
          </cell>
          <cell r="D38">
            <v>2458.6329999999998</v>
          </cell>
          <cell r="E38">
            <v>12036.948640000001</v>
          </cell>
          <cell r="F38">
            <v>58</v>
          </cell>
          <cell r="G38">
            <v>12094.948640000001</v>
          </cell>
          <cell r="H38">
            <v>0</v>
          </cell>
          <cell r="I38">
            <v>12094.948640000001</v>
          </cell>
          <cell r="J38">
            <v>0</v>
          </cell>
          <cell r="K38">
            <v>12094.948640000001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-12655.9</v>
          </cell>
          <cell r="C40">
            <v>-9353.5677500000002</v>
          </cell>
          <cell r="D40">
            <v>-3202.4</v>
          </cell>
          <cell r="E40">
            <v>-12555.96775</v>
          </cell>
          <cell r="F40">
            <v>72.7</v>
          </cell>
          <cell r="G40">
            <v>-12483.267749999999</v>
          </cell>
          <cell r="H40">
            <v>0</v>
          </cell>
          <cell r="I40">
            <v>-12483.267749999999</v>
          </cell>
          <cell r="J40">
            <v>0</v>
          </cell>
          <cell r="K40">
            <v>-12483.267749999999</v>
          </cell>
        </row>
        <row r="41">
          <cell r="A41" t="str">
            <v xml:space="preserve">   Other Misc. Income (Expense)</v>
          </cell>
          <cell r="B41">
            <v>1657.50667</v>
          </cell>
          <cell r="C41">
            <v>877.30419999999992</v>
          </cell>
          <cell r="D41">
            <v>204.77901</v>
          </cell>
          <cell r="E41">
            <v>1082.08321</v>
          </cell>
          <cell r="F41">
            <v>0</v>
          </cell>
          <cell r="G41">
            <v>1082.08321</v>
          </cell>
          <cell r="H41">
            <v>0</v>
          </cell>
          <cell r="I41">
            <v>1082.08321</v>
          </cell>
          <cell r="J41">
            <v>0</v>
          </cell>
          <cell r="K41">
            <v>1082.08321</v>
          </cell>
        </row>
        <row r="43">
          <cell r="A43" t="str">
            <v>Income (Loss) Before Income Taxes</v>
          </cell>
          <cell r="B43">
            <v>28479.566139999992</v>
          </cell>
          <cell r="C43">
            <v>28966.58775999998</v>
          </cell>
          <cell r="D43">
            <v>-4959.7466700000114</v>
          </cell>
          <cell r="E43">
            <v>24006.841089999969</v>
          </cell>
          <cell r="F43">
            <v>1314.2560000000001</v>
          </cell>
          <cell r="G43">
            <v>25321.097089999985</v>
          </cell>
          <cell r="H43">
            <v>0</v>
          </cell>
          <cell r="I43">
            <v>25321.097089999985</v>
          </cell>
          <cell r="J43">
            <v>0</v>
          </cell>
          <cell r="K43">
            <v>25321.097089999985</v>
          </cell>
        </row>
        <row r="44">
          <cell r="A44" t="str">
            <v>Provision (Benefit) for Income Taxes</v>
          </cell>
          <cell r="B44">
            <v>10753.884089999998</v>
          </cell>
          <cell r="C44">
            <v>10792.6</v>
          </cell>
          <cell r="D44">
            <v>-1872.8003600000013</v>
          </cell>
          <cell r="E44">
            <v>8919.7996399999993</v>
          </cell>
          <cell r="F44">
            <v>471.7952706809956</v>
          </cell>
          <cell r="G44">
            <v>9391.5949106809949</v>
          </cell>
          <cell r="H44">
            <v>0</v>
          </cell>
          <cell r="I44">
            <v>9391.5949106809949</v>
          </cell>
          <cell r="J44">
            <v>0</v>
          </cell>
          <cell r="K44">
            <v>9391.5949106809949</v>
          </cell>
        </row>
        <row r="45">
          <cell r="A45" t="str">
            <v xml:space="preserve">                         Net Income (Loss)</v>
          </cell>
          <cell r="B45">
            <v>17725.682049999996</v>
          </cell>
          <cell r="C45">
            <v>18173.987759999982</v>
          </cell>
          <cell r="D45">
            <v>-3086.9463100000103</v>
          </cell>
          <cell r="E45">
            <v>15087.041449999972</v>
          </cell>
          <cell r="F45">
            <v>842.46072931900449</v>
          </cell>
          <cell r="G45">
            <v>15929.50217931899</v>
          </cell>
          <cell r="H45">
            <v>0</v>
          </cell>
          <cell r="I45">
            <v>15929.50217931899</v>
          </cell>
          <cell r="J45">
            <v>0</v>
          </cell>
          <cell r="K45">
            <v>15929.50217931899</v>
          </cell>
        </row>
        <row r="47">
          <cell r="A47" t="str">
            <v>Tax rate</v>
          </cell>
          <cell r="B47">
            <v>0.37759999703422453</v>
          </cell>
          <cell r="C47">
            <v>0.37258789642125273</v>
          </cell>
          <cell r="D47">
            <v>0.37760000350985606</v>
          </cell>
          <cell r="E47">
            <v>0.37155240902209058</v>
          </cell>
          <cell r="F47">
            <v>0.37090000000000001</v>
          </cell>
          <cell r="G47">
            <v>0.37090000000000001</v>
          </cell>
          <cell r="H47">
            <v>0.37090000000000001</v>
          </cell>
          <cell r="I47">
            <v>0.37090000000000001</v>
          </cell>
          <cell r="J47">
            <v>0.37090000000000001</v>
          </cell>
          <cell r="K47">
            <v>0.37090000000000001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-MGO-CK"/>
      <sheetName val="B-MGO-CK"/>
      <sheetName val="A-OM-CK"/>
      <sheetName val="B-OM-CK"/>
      <sheetName val="A-MGO-LA"/>
      <sheetName val="B-MGO-LA"/>
      <sheetName val="A-OM-LA"/>
      <sheetName val="B-OM-LA"/>
      <sheetName val="A-MGO-KMD"/>
      <sheetName val="B-MGO-KMD"/>
      <sheetName val="A-OM-KMD"/>
      <sheetName val="B-OM-KMD"/>
      <sheetName val="A-MGO-MS"/>
      <sheetName val="B-MGO-MS"/>
      <sheetName val="A-OM-MS"/>
      <sheetName val="B-OM-MS"/>
      <sheetName val="A-MGO-WTX"/>
      <sheetName val="B-MGO-WTX"/>
      <sheetName val="A-OM-WTX"/>
      <sheetName val="B-OM-WTX"/>
      <sheetName val="A-MGO-MTX"/>
      <sheetName val="B-MGO-MTX"/>
      <sheetName val="A-OM-MTX"/>
      <sheetName val="B-OM-MTX"/>
      <sheetName val="A-MGO-APT"/>
      <sheetName val="B-MGO-APT"/>
      <sheetName val="A-OM-APT"/>
      <sheetName val="B-OM-APT"/>
      <sheetName val="A-MGO-AEH"/>
      <sheetName val="B-MGO-AEH"/>
      <sheetName val="A-OM-AEH"/>
      <sheetName val="B-OM-AEH"/>
      <sheetName val="A-MGO-SS-Elim"/>
      <sheetName val="B-MGO-SS-Elim"/>
      <sheetName val="OM-SS"/>
      <sheetName val="A-OM-SS"/>
      <sheetName val="B-OM-SS"/>
    </sheetNames>
    <sheetDataSet>
      <sheetData sheetId="0"/>
      <sheetData sheetId="1">
        <row r="8">
          <cell r="C8" t="str">
            <v>Colorado Divisions No 24 - COLODV</v>
          </cell>
        </row>
      </sheetData>
      <sheetData sheetId="2">
        <row r="8">
          <cell r="C8" t="str">
            <v>Colorado Divisions No 24 - COLODV</v>
          </cell>
        </row>
      </sheetData>
      <sheetData sheetId="3">
        <row r="8">
          <cell r="B8">
            <v>0</v>
          </cell>
        </row>
      </sheetData>
      <sheetData sheetId="4">
        <row r="8">
          <cell r="B8">
            <v>0</v>
          </cell>
        </row>
      </sheetData>
      <sheetData sheetId="5">
        <row r="8">
          <cell r="C8" t="str">
            <v>Trans La Division - 007DIV</v>
          </cell>
        </row>
      </sheetData>
      <sheetData sheetId="6">
        <row r="8">
          <cell r="C8" t="str">
            <v>Trans La Division - 007DIV</v>
          </cell>
        </row>
      </sheetData>
      <sheetData sheetId="7">
        <row r="8">
          <cell r="B8">
            <v>0</v>
          </cell>
        </row>
      </sheetData>
      <sheetData sheetId="8">
        <row r="8">
          <cell r="B8">
            <v>0</v>
          </cell>
        </row>
      </sheetData>
      <sheetData sheetId="9">
        <row r="8">
          <cell r="C8" t="str">
            <v>Kentucky Division - 009DIV</v>
          </cell>
        </row>
      </sheetData>
      <sheetData sheetId="10">
        <row r="8">
          <cell r="C8" t="str">
            <v>Kentucky Division - 009DIV</v>
          </cell>
        </row>
      </sheetData>
      <sheetData sheetId="11">
        <row r="8">
          <cell r="B8">
            <v>0</v>
          </cell>
        </row>
      </sheetData>
      <sheetData sheetId="12">
        <row r="8">
          <cell r="B8">
            <v>0</v>
          </cell>
        </row>
      </sheetData>
      <sheetData sheetId="13">
        <row r="8">
          <cell r="C8" t="str">
            <v>Atmos Energy-Mississippi</v>
          </cell>
        </row>
      </sheetData>
      <sheetData sheetId="14">
        <row r="8">
          <cell r="C8" t="str">
            <v>Atmos Energy-Mississippi</v>
          </cell>
        </row>
      </sheetData>
      <sheetData sheetId="15">
        <row r="8">
          <cell r="C8" t="str">
            <v>Atmos Energy-Mississippi</v>
          </cell>
        </row>
      </sheetData>
      <sheetData sheetId="16">
        <row r="8">
          <cell r="C8" t="str">
            <v>Atmos Energy-Mississippi</v>
          </cell>
        </row>
      </sheetData>
      <sheetData sheetId="17">
        <row r="8">
          <cell r="C8" t="str">
            <v>Fritch &amp; Sanford City Plant Division - 004DIV</v>
          </cell>
        </row>
      </sheetData>
      <sheetData sheetId="18">
        <row r="8">
          <cell r="C8" t="str">
            <v>Fritch &amp; Sanford City Plant Division - 004DIV</v>
          </cell>
        </row>
      </sheetData>
      <sheetData sheetId="19">
        <row r="8">
          <cell r="C8" t="str">
            <v>Fritch &amp; Sanford City Plant Division - 004DIV</v>
          </cell>
        </row>
      </sheetData>
      <sheetData sheetId="20">
        <row r="7">
          <cell r="C7" t="str">
            <v>Total Year</v>
          </cell>
        </row>
      </sheetData>
      <sheetData sheetId="21">
        <row r="8">
          <cell r="C8" t="str">
            <v>Atmos Energy-Mid-Tex</v>
          </cell>
        </row>
      </sheetData>
      <sheetData sheetId="22">
        <row r="8">
          <cell r="C8" t="str">
            <v>Atmos Energy-Mid-Tex</v>
          </cell>
        </row>
      </sheetData>
      <sheetData sheetId="23">
        <row r="8">
          <cell r="C8" t="str">
            <v>Atmos Energy-Mid-Tex</v>
          </cell>
        </row>
      </sheetData>
      <sheetData sheetId="24">
        <row r="8">
          <cell r="C8" t="str">
            <v>Atmos Energy-Mid-Tex</v>
          </cell>
        </row>
      </sheetData>
      <sheetData sheetId="25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144002712.41</v>
          </cell>
          <cell r="D10">
            <v>22410627.150000002</v>
          </cell>
          <cell r="E10">
            <v>23336509.900000002</v>
          </cell>
          <cell r="F10">
            <v>25260282.630000006</v>
          </cell>
          <cell r="G10">
            <v>23601135.060000002</v>
          </cell>
          <cell r="H10">
            <v>24242976.889999993</v>
          </cell>
          <cell r="I10">
            <v>25151180.780000001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953759.59</v>
          </cell>
          <cell r="D12">
            <v>68830.45</v>
          </cell>
          <cell r="E12">
            <v>86770.92</v>
          </cell>
          <cell r="F12">
            <v>177989.09</v>
          </cell>
          <cell r="G12">
            <v>167266.39999999997</v>
          </cell>
          <cell r="H12">
            <v>208912.44</v>
          </cell>
          <cell r="I12">
            <v>243990.29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Total Operating Revenues</v>
          </cell>
          <cell r="C13">
            <v>144956472</v>
          </cell>
          <cell r="D13">
            <v>22479457.600000001</v>
          </cell>
          <cell r="E13">
            <v>23423280.820000004</v>
          </cell>
          <cell r="F13">
            <v>25438271.720000006</v>
          </cell>
          <cell r="G13">
            <v>23768401.460000001</v>
          </cell>
          <cell r="H13">
            <v>24451889.329999994</v>
          </cell>
          <cell r="I13">
            <v>25395171.07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144002712.41</v>
          </cell>
          <cell r="D21">
            <v>22410627.150000002</v>
          </cell>
          <cell r="E21">
            <v>23336509.900000002</v>
          </cell>
          <cell r="F21">
            <v>25260282.630000006</v>
          </cell>
          <cell r="G21">
            <v>23601135.060000002</v>
          </cell>
          <cell r="H21">
            <v>24242976.889999993</v>
          </cell>
          <cell r="I21">
            <v>25151180.780000001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Gross Profit</v>
          </cell>
          <cell r="C22">
            <v>144956472</v>
          </cell>
          <cell r="D22">
            <v>22479457.600000001</v>
          </cell>
          <cell r="E22">
            <v>23423280.820000004</v>
          </cell>
          <cell r="F22">
            <v>25438271.720000006</v>
          </cell>
          <cell r="G22">
            <v>23768401.460000001</v>
          </cell>
          <cell r="H22">
            <v>24451889.329999994</v>
          </cell>
          <cell r="I22">
            <v>25395171.07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28996041.309999995</v>
          </cell>
          <cell r="D24">
            <v>5349443.5900000008</v>
          </cell>
          <cell r="E24">
            <v>4808095.8800000008</v>
          </cell>
          <cell r="F24">
            <v>4650227.209999999</v>
          </cell>
          <cell r="G24">
            <v>4823639.8199999966</v>
          </cell>
          <cell r="H24">
            <v>4460222.17</v>
          </cell>
          <cell r="I24">
            <v>4904412.6399999969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4883024.76</v>
          </cell>
          <cell r="D27">
            <v>1100596.8299999996</v>
          </cell>
          <cell r="E27">
            <v>526707.90999999992</v>
          </cell>
          <cell r="F27">
            <v>859507.14000000013</v>
          </cell>
          <cell r="G27">
            <v>849423.0399999998</v>
          </cell>
          <cell r="H27">
            <v>738065.49</v>
          </cell>
          <cell r="I27">
            <v>808724.34999999974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</row>
        <row r="28">
          <cell r="B28" t="str">
            <v>SSU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Total Operation &amp; Maintenance Exp - Excl Bad Debt</v>
          </cell>
          <cell r="C29">
            <v>33879066.069999993</v>
          </cell>
          <cell r="D29">
            <v>6450040.4199999999</v>
          </cell>
          <cell r="E29">
            <v>5334803.790000001</v>
          </cell>
          <cell r="F29">
            <v>5509734.3499999996</v>
          </cell>
          <cell r="G29">
            <v>5673062.8599999966</v>
          </cell>
          <cell r="H29">
            <v>5198287.66</v>
          </cell>
          <cell r="I29">
            <v>5713136.9899999965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Bad Debt Expense</v>
          </cell>
          <cell r="C30">
            <v>15829.09</v>
          </cell>
          <cell r="D30" t="str">
            <v>0</v>
          </cell>
          <cell r="E30" t="str">
            <v>0</v>
          </cell>
          <cell r="F30">
            <v>5179.59</v>
          </cell>
          <cell r="G30">
            <v>0</v>
          </cell>
          <cell r="H30">
            <v>0</v>
          </cell>
          <cell r="I30">
            <v>10649.5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1163268.29</v>
          </cell>
          <cell r="D32">
            <v>193344.59</v>
          </cell>
          <cell r="E32">
            <v>190422.69</v>
          </cell>
          <cell r="F32">
            <v>196801.8</v>
          </cell>
          <cell r="G32">
            <v>194825.75</v>
          </cell>
          <cell r="H32">
            <v>194602.82</v>
          </cell>
          <cell r="I32">
            <v>193270.64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19942019.899999999</v>
          </cell>
          <cell r="D35">
            <v>3193542.24</v>
          </cell>
          <cell r="E35">
            <v>3212821.2</v>
          </cell>
          <cell r="F35">
            <v>3379972.52</v>
          </cell>
          <cell r="G35">
            <v>3382548.76</v>
          </cell>
          <cell r="H35">
            <v>3384575.439999999</v>
          </cell>
          <cell r="I35">
            <v>3388559.74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  <row r="36">
          <cell r="B36" t="str">
            <v>SSU Depreciation</v>
          </cell>
          <cell r="C36">
            <v>1163268.29</v>
          </cell>
          <cell r="D36">
            <v>193344.59</v>
          </cell>
          <cell r="E36">
            <v>190422.69</v>
          </cell>
          <cell r="F36">
            <v>196801.8</v>
          </cell>
          <cell r="G36">
            <v>194825.75</v>
          </cell>
          <cell r="H36">
            <v>194602.82</v>
          </cell>
          <cell r="I36">
            <v>193270.64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Direct Depreciation</v>
          </cell>
          <cell r="C37">
            <v>18778751.609999999</v>
          </cell>
          <cell r="D37">
            <v>3000197.6500000004</v>
          </cell>
          <cell r="E37">
            <v>3022398.5100000002</v>
          </cell>
          <cell r="F37">
            <v>3183170.72</v>
          </cell>
          <cell r="G37">
            <v>3187723.01</v>
          </cell>
          <cell r="H37">
            <v>3189972.6199999992</v>
          </cell>
          <cell r="I37">
            <v>3195289.1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790873.32000000007</v>
          </cell>
          <cell r="D39">
            <v>128444.49000000002</v>
          </cell>
          <cell r="E39">
            <v>190820.84</v>
          </cell>
          <cell r="F39">
            <v>112930.18999999999</v>
          </cell>
          <cell r="G39">
            <v>67986.98000000001</v>
          </cell>
          <cell r="H39">
            <v>44472.5</v>
          </cell>
          <cell r="I39">
            <v>246218.32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</row>
        <row r="40">
          <cell r="B40" t="str">
            <v>Ad Valorem</v>
          </cell>
          <cell r="C40">
            <v>7059259</v>
          </cell>
          <cell r="D40">
            <v>1015709</v>
          </cell>
          <cell r="E40">
            <v>1015709</v>
          </cell>
          <cell r="F40">
            <v>1303542</v>
          </cell>
          <cell r="G40">
            <v>1241433</v>
          </cell>
          <cell r="H40">
            <v>1241433</v>
          </cell>
          <cell r="I40">
            <v>1241433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</row>
        <row r="41">
          <cell r="B41" t="str">
            <v>Franchise Taxes</v>
          </cell>
          <cell r="C41">
            <v>379378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64043</v>
          </cell>
          <cell r="I41">
            <v>64043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172460.74</v>
          </cell>
          <cell r="D43">
            <v>30248.81</v>
          </cell>
          <cell r="E43">
            <v>72578.789999999994</v>
          </cell>
          <cell r="F43">
            <v>-39486.93</v>
          </cell>
          <cell r="G43">
            <v>44322.28</v>
          </cell>
          <cell r="H43">
            <v>31766.080000000002</v>
          </cell>
          <cell r="I43">
            <v>33031.71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3431597.4400000009</v>
          </cell>
          <cell r="D46">
            <v>1440854.89</v>
          </cell>
          <cell r="E46">
            <v>1584206.33</v>
          </cell>
          <cell r="F46">
            <v>1637690.3599999999</v>
          </cell>
          <cell r="G46">
            <v>1620752.1099999999</v>
          </cell>
          <cell r="H46">
            <v>1643866.08</v>
          </cell>
          <cell r="I46">
            <v>-4495772.3299999991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</row>
        <row r="47">
          <cell r="B47" t="str">
            <v>Revenue Related Taxes</v>
          </cell>
          <cell r="C47">
            <v>379378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64043</v>
          </cell>
          <cell r="I47">
            <v>64043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Other Direct Taxes</v>
          </cell>
          <cell r="C48">
            <v>2879758.7000000011</v>
          </cell>
          <cell r="D48">
            <v>1347783.0799999998</v>
          </cell>
          <cell r="E48">
            <v>1448804.54</v>
          </cell>
          <cell r="F48">
            <v>1614354.2899999998</v>
          </cell>
          <cell r="G48">
            <v>1513606.8299999998</v>
          </cell>
          <cell r="H48">
            <v>1548057</v>
          </cell>
          <cell r="I48">
            <v>-4592847.0399999991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SSU  Taxes</v>
          </cell>
          <cell r="C49">
            <v>172460.74</v>
          </cell>
          <cell r="D49">
            <v>30248.81</v>
          </cell>
          <cell r="E49">
            <v>72578.789999999994</v>
          </cell>
          <cell r="F49">
            <v>-39486.93</v>
          </cell>
          <cell r="G49">
            <v>44322.28</v>
          </cell>
          <cell r="H49">
            <v>31766.080000000002</v>
          </cell>
          <cell r="I49">
            <v>33031.71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57268512.5</v>
          </cell>
          <cell r="D51">
            <v>11084437.550000001</v>
          </cell>
          <cell r="E51">
            <v>10131831.320000002</v>
          </cell>
          <cell r="F51">
            <v>10532576.819999998</v>
          </cell>
          <cell r="G51">
            <v>10676363.729999997</v>
          </cell>
          <cell r="H51">
            <v>10226729.18</v>
          </cell>
          <cell r="I51">
            <v>4616573.8999999976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</row>
        <row r="52">
          <cell r="B52" t="str">
            <v>Operating Income (Loss)</v>
          </cell>
          <cell r="C52">
            <v>87687959.5</v>
          </cell>
          <cell r="D52">
            <v>11395020.050000001</v>
          </cell>
          <cell r="E52">
            <v>13291449.500000002</v>
          </cell>
          <cell r="F52">
            <v>14905694.900000008</v>
          </cell>
          <cell r="G52">
            <v>13092037.730000004</v>
          </cell>
          <cell r="H52">
            <v>14225160.149999995</v>
          </cell>
          <cell r="I52">
            <v>20778597.170000002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510396.38</v>
          </cell>
          <cell r="D54">
            <v>49897.11</v>
          </cell>
          <cell r="E54">
            <v>46871.53</v>
          </cell>
          <cell r="F54">
            <v>103379.93000000001</v>
          </cell>
          <cell r="G54">
            <v>44085.13</v>
          </cell>
          <cell r="H54">
            <v>48086.01</v>
          </cell>
          <cell r="I54">
            <v>218076.66999999998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</row>
        <row r="55">
          <cell r="B55" t="str">
            <v>Total Non-Operating Income</v>
          </cell>
          <cell r="C55">
            <v>-1582100.13</v>
          </cell>
          <cell r="D55">
            <v>-304757.2</v>
          </cell>
          <cell r="E55">
            <v>-304417.96999999997</v>
          </cell>
          <cell r="F55">
            <v>-249590.65000000002</v>
          </cell>
          <cell r="G55">
            <v>-306537.48</v>
          </cell>
          <cell r="H55">
            <v>-293389.5</v>
          </cell>
          <cell r="I55">
            <v>-123407.33000000002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17951851.199999999</v>
          </cell>
          <cell r="D57">
            <v>2991975.1999999997</v>
          </cell>
          <cell r="E57">
            <v>2991975.1999999997</v>
          </cell>
          <cell r="F57">
            <v>2991975.1999999997</v>
          </cell>
          <cell r="G57">
            <v>2991975.1999999997</v>
          </cell>
          <cell r="H57">
            <v>2991975.1999999997</v>
          </cell>
          <cell r="I57">
            <v>2991975.1999999997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>
            <v>-401361.76999999996</v>
          </cell>
          <cell r="D61">
            <v>-152945.76999999999</v>
          </cell>
          <cell r="E61">
            <v>-136450.96</v>
          </cell>
          <cell r="F61">
            <v>-22262.05</v>
          </cell>
          <cell r="G61">
            <v>-24971.74</v>
          </cell>
          <cell r="H61">
            <v>-27616.38</v>
          </cell>
          <cell r="I61">
            <v>-37114.870000000003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160488.74</v>
          </cell>
          <cell r="D62">
            <v>-57986.01999999999</v>
          </cell>
          <cell r="E62">
            <v>-37448.28</v>
          </cell>
          <cell r="F62">
            <v>76825.849999999991</v>
          </cell>
          <cell r="G62">
            <v>68013.659999999989</v>
          </cell>
          <cell r="H62">
            <v>43127.209999999992</v>
          </cell>
          <cell r="I62">
            <v>67956.320000000007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</row>
        <row r="63">
          <cell r="B63" t="str">
            <v>ShortTerm Interest Exp. - Division</v>
          </cell>
          <cell r="C63">
            <v>-401361.76999999996</v>
          </cell>
          <cell r="D63">
            <v>-152945.76999999999</v>
          </cell>
          <cell r="E63">
            <v>-136450.96</v>
          </cell>
          <cell r="F63">
            <v>-22262.05</v>
          </cell>
          <cell r="G63">
            <v>-24971.74</v>
          </cell>
          <cell r="H63">
            <v>-27616.38</v>
          </cell>
          <cell r="I63">
            <v>-37114.870000000003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561850.51</v>
          </cell>
          <cell r="D64">
            <v>94959.75</v>
          </cell>
          <cell r="E64">
            <v>99002.68</v>
          </cell>
          <cell r="F64">
            <v>99087.9</v>
          </cell>
          <cell r="G64">
            <v>92985.4</v>
          </cell>
          <cell r="H64">
            <v>70743.59</v>
          </cell>
          <cell r="I64">
            <v>105071.19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Total Interest Expense</v>
          </cell>
          <cell r="C65">
            <v>18112339.939999998</v>
          </cell>
          <cell r="D65">
            <v>2933989.1799999997</v>
          </cell>
          <cell r="E65">
            <v>2954526.92</v>
          </cell>
          <cell r="F65">
            <v>3068801.05</v>
          </cell>
          <cell r="G65">
            <v>3059988.86</v>
          </cell>
          <cell r="H65">
            <v>3035102.4099999997</v>
          </cell>
          <cell r="I65">
            <v>3059931.5199999996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18791551.719999999</v>
          </cell>
          <cell r="D67">
            <v>3039174.2099999995</v>
          </cell>
          <cell r="E67">
            <v>3043116.78</v>
          </cell>
          <cell r="F67">
            <v>3196880.4299999997</v>
          </cell>
          <cell r="G67">
            <v>3216241.47</v>
          </cell>
          <cell r="H67">
            <v>3170701.3999999994</v>
          </cell>
          <cell r="I67">
            <v>3125437.4299999997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</row>
        <row r="68">
          <cell r="B68" t="str">
            <v>Total Other Non-Operating Income/Expense</v>
          </cell>
          <cell r="C68">
            <v>20373651.850000001</v>
          </cell>
          <cell r="D68">
            <v>3343931.4099999997</v>
          </cell>
          <cell r="E68">
            <v>3347534.75</v>
          </cell>
          <cell r="F68">
            <v>3446471.0799999996</v>
          </cell>
          <cell r="G68">
            <v>3522778.95</v>
          </cell>
          <cell r="H68">
            <v>3464090.8999999994</v>
          </cell>
          <cell r="I68">
            <v>3248844.76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</row>
        <row r="69">
          <cell r="B69" t="str">
            <v>Other Non-Operating Income/(Expense)</v>
          </cell>
          <cell r="C69">
            <v>-2771708.2899999991</v>
          </cell>
          <cell r="D69">
            <v>-459839.33999999985</v>
          </cell>
          <cell r="E69">
            <v>-439879.35999999987</v>
          </cell>
          <cell r="F69">
            <v>-481049.95999999996</v>
          </cell>
          <cell r="G69">
            <v>-506875.2200000002</v>
          </cell>
          <cell r="H69">
            <v>-477074.49999999953</v>
          </cell>
          <cell r="I69">
            <v>-406989.91000000015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67314307.650000006</v>
          </cell>
          <cell r="D71">
            <v>8051088.6400000006</v>
          </cell>
          <cell r="E71">
            <v>9943914.7500000019</v>
          </cell>
          <cell r="F71">
            <v>11459223.820000008</v>
          </cell>
          <cell r="G71">
            <v>9569258.7800000049</v>
          </cell>
          <cell r="H71">
            <v>10761069.249999996</v>
          </cell>
          <cell r="I71">
            <v>17529752.410000004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</row>
        <row r="72">
          <cell r="B72" t="str">
            <v>Total Provision (Benefit) for Inc Tax</v>
          </cell>
          <cell r="C72">
            <v>23758802.910000004</v>
          </cell>
          <cell r="D72">
            <v>2847669.83</v>
          </cell>
          <cell r="E72">
            <v>3517162.69</v>
          </cell>
          <cell r="F72">
            <v>3642893.1700000004</v>
          </cell>
          <cell r="G72">
            <v>3654518.35</v>
          </cell>
          <cell r="H72">
            <v>3798657.4400000004</v>
          </cell>
          <cell r="I72">
            <v>6297901.4300000016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</row>
        <row r="73">
          <cell r="B73" t="str">
            <v>Income (Loss), Before Cumulative Effect</v>
          </cell>
          <cell r="C73">
            <v>43555504.740000017</v>
          </cell>
          <cell r="D73">
            <v>5203418.8100000005</v>
          </cell>
          <cell r="E73">
            <v>6426752.0600000024</v>
          </cell>
          <cell r="F73">
            <v>7816330.6500000078</v>
          </cell>
          <cell r="G73">
            <v>5914740.4300000053</v>
          </cell>
          <cell r="H73">
            <v>6962411.8099999959</v>
          </cell>
          <cell r="I73">
            <v>11231850.980000002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</row>
        <row r="74">
          <cell r="B74" t="str">
            <v>Income Statement - Net Income (Loss)</v>
          </cell>
          <cell r="C74">
            <v>43555504.740000017</v>
          </cell>
          <cell r="D74">
            <v>5203418.8100000005</v>
          </cell>
          <cell r="E74">
            <v>6426752.0600000024</v>
          </cell>
          <cell r="F74">
            <v>7816330.6500000078</v>
          </cell>
          <cell r="G74">
            <v>5914740.4300000053</v>
          </cell>
          <cell r="H74">
            <v>6962411.8099999959</v>
          </cell>
          <cell r="I74">
            <v>11231850.980000002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6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298120060</v>
          </cell>
          <cell r="D10">
            <v>22664663</v>
          </cell>
          <cell r="E10">
            <v>22564490</v>
          </cell>
          <cell r="F10">
            <v>22881282</v>
          </cell>
          <cell r="G10">
            <v>23078052</v>
          </cell>
          <cell r="H10">
            <v>22748201</v>
          </cell>
          <cell r="I10">
            <v>23466821</v>
          </cell>
          <cell r="J10">
            <v>23547535</v>
          </cell>
          <cell r="K10">
            <v>27064047</v>
          </cell>
          <cell r="L10">
            <v>27929920</v>
          </cell>
          <cell r="M10">
            <v>27193872</v>
          </cell>
          <cell r="N10">
            <v>26949683</v>
          </cell>
          <cell r="O10">
            <v>28031494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1284000</v>
          </cell>
          <cell r="D12">
            <v>107000</v>
          </cell>
          <cell r="E12">
            <v>107000</v>
          </cell>
          <cell r="F12">
            <v>107000</v>
          </cell>
          <cell r="G12">
            <v>107000</v>
          </cell>
          <cell r="H12">
            <v>107000</v>
          </cell>
          <cell r="I12">
            <v>107000</v>
          </cell>
          <cell r="J12">
            <v>107000</v>
          </cell>
          <cell r="K12">
            <v>107000</v>
          </cell>
          <cell r="L12">
            <v>107000</v>
          </cell>
          <cell r="M12">
            <v>107000</v>
          </cell>
          <cell r="N12">
            <v>107000</v>
          </cell>
          <cell r="O12">
            <v>107000</v>
          </cell>
        </row>
        <row r="13">
          <cell r="B13" t="str">
            <v>Total Operating Revenues</v>
          </cell>
          <cell r="C13">
            <v>299404060</v>
          </cell>
          <cell r="D13">
            <v>22771663</v>
          </cell>
          <cell r="E13">
            <v>22671490</v>
          </cell>
          <cell r="F13">
            <v>22988282</v>
          </cell>
          <cell r="G13">
            <v>23185052</v>
          </cell>
          <cell r="H13">
            <v>22855201</v>
          </cell>
          <cell r="I13">
            <v>23573821</v>
          </cell>
          <cell r="J13">
            <v>23654535</v>
          </cell>
          <cell r="K13">
            <v>27171047</v>
          </cell>
          <cell r="L13">
            <v>28036920</v>
          </cell>
          <cell r="M13">
            <v>27300872</v>
          </cell>
          <cell r="N13">
            <v>27056683</v>
          </cell>
          <cell r="O13">
            <v>28138494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298120060</v>
          </cell>
          <cell r="D21">
            <v>22664663</v>
          </cell>
          <cell r="E21">
            <v>22564490</v>
          </cell>
          <cell r="F21">
            <v>22881282</v>
          </cell>
          <cell r="G21">
            <v>23078052</v>
          </cell>
          <cell r="H21">
            <v>22748201</v>
          </cell>
          <cell r="I21">
            <v>23466821</v>
          </cell>
          <cell r="J21">
            <v>23547535</v>
          </cell>
          <cell r="K21">
            <v>27064047</v>
          </cell>
          <cell r="L21">
            <v>27929920</v>
          </cell>
          <cell r="M21">
            <v>27193872</v>
          </cell>
          <cell r="N21">
            <v>26949683</v>
          </cell>
          <cell r="O21">
            <v>28031494</v>
          </cell>
        </row>
        <row r="22">
          <cell r="B22" t="str">
            <v>Gross Profit</v>
          </cell>
          <cell r="C22">
            <v>299404060</v>
          </cell>
          <cell r="D22">
            <v>22771663</v>
          </cell>
          <cell r="E22">
            <v>22671490</v>
          </cell>
          <cell r="F22">
            <v>22988282</v>
          </cell>
          <cell r="G22">
            <v>23185052</v>
          </cell>
          <cell r="H22">
            <v>22855201</v>
          </cell>
          <cell r="I22">
            <v>23573821</v>
          </cell>
          <cell r="J22">
            <v>23654535</v>
          </cell>
          <cell r="K22">
            <v>27171047</v>
          </cell>
          <cell r="L22">
            <v>28036920</v>
          </cell>
          <cell r="M22">
            <v>27300872</v>
          </cell>
          <cell r="N22">
            <v>27056683</v>
          </cell>
          <cell r="O22">
            <v>28138494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66330541.789999999</v>
          </cell>
          <cell r="D24">
            <v>5523785.2199999997</v>
          </cell>
          <cell r="E24">
            <v>5356308.58</v>
          </cell>
          <cell r="F24">
            <v>4830447.57</v>
          </cell>
          <cell r="G24">
            <v>4841433.0199999996</v>
          </cell>
          <cell r="H24">
            <v>4323494.74</v>
          </cell>
          <cell r="I24">
            <v>4662354.45</v>
          </cell>
          <cell r="J24">
            <v>5341455.3</v>
          </cell>
          <cell r="K24">
            <v>6290365.0599999996</v>
          </cell>
          <cell r="L24">
            <v>7110671.0599999996</v>
          </cell>
          <cell r="M24">
            <v>6369546.1100000003</v>
          </cell>
          <cell r="N24">
            <v>5705257.6399999997</v>
          </cell>
          <cell r="O24">
            <v>5975423.04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9374823.9000000022</v>
          </cell>
          <cell r="D27">
            <v>1401330.7500000002</v>
          </cell>
          <cell r="E27">
            <v>409508.94999999995</v>
          </cell>
          <cell r="F27">
            <v>884553.78</v>
          </cell>
          <cell r="G27">
            <v>914741.78</v>
          </cell>
          <cell r="H27">
            <v>714373.81</v>
          </cell>
          <cell r="I27">
            <v>798429.7100000002</v>
          </cell>
          <cell r="J27">
            <v>645540.7100000002</v>
          </cell>
          <cell r="K27">
            <v>1049901.7100000002</v>
          </cell>
          <cell r="L27">
            <v>630999.7100000002</v>
          </cell>
          <cell r="M27">
            <v>656407.7100000002</v>
          </cell>
          <cell r="N27">
            <v>608437.7100000002</v>
          </cell>
          <cell r="O27">
            <v>660597.57000000007</v>
          </cell>
        </row>
        <row r="28">
          <cell r="B28" t="str">
            <v>SSU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Total Operation &amp; Maintenance Exp - Excl Bad Debt</v>
          </cell>
          <cell r="C29">
            <v>75705365.689999998</v>
          </cell>
          <cell r="D29">
            <v>6925115.9699999997</v>
          </cell>
          <cell r="E29">
            <v>5765817.5300000003</v>
          </cell>
          <cell r="F29">
            <v>5715001.3500000006</v>
          </cell>
          <cell r="G29">
            <v>5756174.7999999998</v>
          </cell>
          <cell r="H29">
            <v>5037868.5500000007</v>
          </cell>
          <cell r="I29">
            <v>5460784.1600000001</v>
          </cell>
          <cell r="J29">
            <v>5986996.0099999998</v>
          </cell>
          <cell r="K29">
            <v>7340266.7699999996</v>
          </cell>
          <cell r="L29">
            <v>7741670.7699999996</v>
          </cell>
          <cell r="M29">
            <v>7025953.8200000003</v>
          </cell>
          <cell r="N29">
            <v>6313695.3499999996</v>
          </cell>
          <cell r="O29">
            <v>6636020.6100000003</v>
          </cell>
        </row>
        <row r="30">
          <cell r="B30" t="str">
            <v>Bad Debt Expense</v>
          </cell>
          <cell r="C30">
            <v>60000</v>
          </cell>
          <cell r="D30">
            <v>5000</v>
          </cell>
          <cell r="E30">
            <v>5000</v>
          </cell>
          <cell r="F30">
            <v>5000</v>
          </cell>
          <cell r="G30">
            <v>5000</v>
          </cell>
          <cell r="H30">
            <v>5000</v>
          </cell>
          <cell r="I30">
            <v>5000</v>
          </cell>
          <cell r="J30">
            <v>5000</v>
          </cell>
          <cell r="K30">
            <v>5000</v>
          </cell>
          <cell r="L30">
            <v>5000</v>
          </cell>
          <cell r="M30">
            <v>5000</v>
          </cell>
          <cell r="N30">
            <v>5000</v>
          </cell>
          <cell r="O30">
            <v>5000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2584406.2399999998</v>
          </cell>
          <cell r="D32">
            <v>208914.76</v>
          </cell>
          <cell r="E32">
            <v>209554.67</v>
          </cell>
          <cell r="F32">
            <v>210258.57</v>
          </cell>
          <cell r="G32">
            <v>211040.69</v>
          </cell>
          <cell r="H32">
            <v>211920.56</v>
          </cell>
          <cell r="I32">
            <v>212926.13</v>
          </cell>
          <cell r="J32">
            <v>214099.3</v>
          </cell>
          <cell r="K32">
            <v>215507.1</v>
          </cell>
          <cell r="L32">
            <v>217266.86</v>
          </cell>
          <cell r="M32">
            <v>219613.19</v>
          </cell>
          <cell r="N32">
            <v>223132.7</v>
          </cell>
          <cell r="O32">
            <v>230171.71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42963050.159999996</v>
          </cell>
          <cell r="D35">
            <v>3310719.0199999996</v>
          </cell>
          <cell r="E35">
            <v>3333367.8</v>
          </cell>
          <cell r="F35">
            <v>3355045.21</v>
          </cell>
          <cell r="G35">
            <v>3376551.56</v>
          </cell>
          <cell r="H35">
            <v>3400300.22</v>
          </cell>
          <cell r="I35">
            <v>3450924.58</v>
          </cell>
          <cell r="J35">
            <v>3494307.54</v>
          </cell>
          <cell r="K35">
            <v>3547147.96</v>
          </cell>
          <cell r="L35">
            <v>3621507.4299999997</v>
          </cell>
          <cell r="M35">
            <v>3740988.51</v>
          </cell>
          <cell r="N35">
            <v>3946833.46</v>
          </cell>
          <cell r="O35">
            <v>4385356.87</v>
          </cell>
        </row>
        <row r="36">
          <cell r="B36" t="str">
            <v>SSU Depreciation</v>
          </cell>
          <cell r="C36">
            <v>2584406.2399999998</v>
          </cell>
          <cell r="D36">
            <v>208914.76</v>
          </cell>
          <cell r="E36">
            <v>209554.67</v>
          </cell>
          <cell r="F36">
            <v>210258.57</v>
          </cell>
          <cell r="G36">
            <v>211040.69</v>
          </cell>
          <cell r="H36">
            <v>211920.56</v>
          </cell>
          <cell r="I36">
            <v>212926.13</v>
          </cell>
          <cell r="J36">
            <v>214099.3</v>
          </cell>
          <cell r="K36">
            <v>215507.1</v>
          </cell>
          <cell r="L36">
            <v>217266.86</v>
          </cell>
          <cell r="M36">
            <v>219613.19</v>
          </cell>
          <cell r="N36">
            <v>223132.7</v>
          </cell>
          <cell r="O36">
            <v>230171.71</v>
          </cell>
        </row>
        <row r="37">
          <cell r="B37" t="str">
            <v>Direct Depreciation</v>
          </cell>
          <cell r="C37">
            <v>40378643.919999994</v>
          </cell>
          <cell r="D37">
            <v>3101804.26</v>
          </cell>
          <cell r="E37">
            <v>3123813.13</v>
          </cell>
          <cell r="F37">
            <v>3144786.64</v>
          </cell>
          <cell r="G37">
            <v>3165510.87</v>
          </cell>
          <cell r="H37">
            <v>3188379.66</v>
          </cell>
          <cell r="I37">
            <v>3237998.45</v>
          </cell>
          <cell r="J37">
            <v>3280208.24</v>
          </cell>
          <cell r="K37">
            <v>3331640.86</v>
          </cell>
          <cell r="L37">
            <v>3404240.57</v>
          </cell>
          <cell r="M37">
            <v>3521375.32</v>
          </cell>
          <cell r="N37">
            <v>3723700.76</v>
          </cell>
          <cell r="O37">
            <v>4155185.16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1673256</v>
          </cell>
          <cell r="D39">
            <v>139438</v>
          </cell>
          <cell r="E39">
            <v>139438</v>
          </cell>
          <cell r="F39">
            <v>139438</v>
          </cell>
          <cell r="G39">
            <v>139438</v>
          </cell>
          <cell r="H39">
            <v>139438</v>
          </cell>
          <cell r="I39">
            <v>139438</v>
          </cell>
          <cell r="J39">
            <v>139438</v>
          </cell>
          <cell r="K39">
            <v>139438</v>
          </cell>
          <cell r="L39">
            <v>139438</v>
          </cell>
          <cell r="M39">
            <v>139438</v>
          </cell>
          <cell r="N39">
            <v>139438</v>
          </cell>
          <cell r="O39">
            <v>139438</v>
          </cell>
        </row>
        <row r="40">
          <cell r="B40" t="str">
            <v>Ad Valorem</v>
          </cell>
          <cell r="C40">
            <v>14220024</v>
          </cell>
          <cell r="D40">
            <v>1016252</v>
          </cell>
          <cell r="E40">
            <v>1016252</v>
          </cell>
          <cell r="F40">
            <v>1016252</v>
          </cell>
          <cell r="G40">
            <v>1241252</v>
          </cell>
          <cell r="H40">
            <v>1241252</v>
          </cell>
          <cell r="I40">
            <v>1241252</v>
          </cell>
          <cell r="J40">
            <v>1241252</v>
          </cell>
          <cell r="K40">
            <v>1241252</v>
          </cell>
          <cell r="L40">
            <v>1241252</v>
          </cell>
          <cell r="M40">
            <v>1241252</v>
          </cell>
          <cell r="N40">
            <v>1241252</v>
          </cell>
          <cell r="O40">
            <v>1241252</v>
          </cell>
        </row>
        <row r="41">
          <cell r="B41" t="str">
            <v>Franchise Taxes</v>
          </cell>
          <cell r="C41">
            <v>753876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62823</v>
          </cell>
          <cell r="I41">
            <v>62823</v>
          </cell>
          <cell r="J41">
            <v>62823</v>
          </cell>
          <cell r="K41">
            <v>62823</v>
          </cell>
          <cell r="L41">
            <v>62823</v>
          </cell>
          <cell r="M41">
            <v>62823</v>
          </cell>
          <cell r="N41">
            <v>62823</v>
          </cell>
          <cell r="O41">
            <v>62823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522218.39999999997</v>
          </cell>
          <cell r="D43">
            <v>43518.2</v>
          </cell>
          <cell r="E43">
            <v>43518.2</v>
          </cell>
          <cell r="F43">
            <v>43518.2</v>
          </cell>
          <cell r="G43">
            <v>43518.2</v>
          </cell>
          <cell r="H43">
            <v>43518.2</v>
          </cell>
          <cell r="I43">
            <v>43518.2</v>
          </cell>
          <cell r="J43">
            <v>43518.2</v>
          </cell>
          <cell r="K43">
            <v>43518.2</v>
          </cell>
          <cell r="L43">
            <v>43518.2</v>
          </cell>
          <cell r="M43">
            <v>43518.2</v>
          </cell>
          <cell r="N43">
            <v>43518.2</v>
          </cell>
          <cell r="O43">
            <v>43518.2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20026929.399999999</v>
          </cell>
          <cell r="D46">
            <v>1488117.2</v>
          </cell>
          <cell r="E46">
            <v>1487612.2</v>
          </cell>
          <cell r="F46">
            <v>1489185.2</v>
          </cell>
          <cell r="G46">
            <v>1715185.2</v>
          </cell>
          <cell r="H46">
            <v>1713595.2</v>
          </cell>
          <cell r="I46">
            <v>1717187.2</v>
          </cell>
          <cell r="J46">
            <v>1717588.2</v>
          </cell>
          <cell r="K46">
            <v>1736467.2</v>
          </cell>
          <cell r="L46">
            <v>1742515.2</v>
          </cell>
          <cell r="M46">
            <v>1738836.2</v>
          </cell>
          <cell r="N46">
            <v>1737615.2</v>
          </cell>
          <cell r="O46">
            <v>1743025.2</v>
          </cell>
        </row>
        <row r="47">
          <cell r="B47" t="str">
            <v>Revenue Related Taxes</v>
          </cell>
          <cell r="C47">
            <v>753876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62823</v>
          </cell>
          <cell r="I47">
            <v>62823</v>
          </cell>
          <cell r="J47">
            <v>62823</v>
          </cell>
          <cell r="K47">
            <v>62823</v>
          </cell>
          <cell r="L47">
            <v>62823</v>
          </cell>
          <cell r="M47">
            <v>62823</v>
          </cell>
          <cell r="N47">
            <v>62823</v>
          </cell>
          <cell r="O47">
            <v>62823</v>
          </cell>
        </row>
        <row r="48">
          <cell r="B48" t="str">
            <v>Other Direct Taxes</v>
          </cell>
          <cell r="C48">
            <v>18750835</v>
          </cell>
          <cell r="D48">
            <v>1381776</v>
          </cell>
          <cell r="E48">
            <v>1381271</v>
          </cell>
          <cell r="F48">
            <v>1382844</v>
          </cell>
          <cell r="G48">
            <v>1608844</v>
          </cell>
          <cell r="H48">
            <v>1607254</v>
          </cell>
          <cell r="I48">
            <v>1610846</v>
          </cell>
          <cell r="J48">
            <v>1611247</v>
          </cell>
          <cell r="K48">
            <v>1630126</v>
          </cell>
          <cell r="L48">
            <v>1636174</v>
          </cell>
          <cell r="M48">
            <v>1632495</v>
          </cell>
          <cell r="N48">
            <v>1631274</v>
          </cell>
          <cell r="O48">
            <v>1636684</v>
          </cell>
        </row>
        <row r="49">
          <cell r="B49" t="str">
            <v>SSU  Taxes</v>
          </cell>
          <cell r="C49">
            <v>522218.39999999997</v>
          </cell>
          <cell r="D49">
            <v>43518.2</v>
          </cell>
          <cell r="E49">
            <v>43518.2</v>
          </cell>
          <cell r="F49">
            <v>43518.2</v>
          </cell>
          <cell r="G49">
            <v>43518.2</v>
          </cell>
          <cell r="H49">
            <v>43518.2</v>
          </cell>
          <cell r="I49">
            <v>43518.2</v>
          </cell>
          <cell r="J49">
            <v>43518.2</v>
          </cell>
          <cell r="K49">
            <v>43518.2</v>
          </cell>
          <cell r="L49">
            <v>43518.2</v>
          </cell>
          <cell r="M49">
            <v>43518.2</v>
          </cell>
          <cell r="N49">
            <v>43518.2</v>
          </cell>
          <cell r="O49">
            <v>43518.2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138755345.25</v>
          </cell>
          <cell r="D51">
            <v>11728952.189999998</v>
          </cell>
          <cell r="E51">
            <v>10591797.529999999</v>
          </cell>
          <cell r="F51">
            <v>10564231.76</v>
          </cell>
          <cell r="G51">
            <v>10852911.559999999</v>
          </cell>
          <cell r="H51">
            <v>10156763.970000001</v>
          </cell>
          <cell r="I51">
            <v>10633895.939999999</v>
          </cell>
          <cell r="J51">
            <v>11203891.75</v>
          </cell>
          <cell r="K51">
            <v>12628881.93</v>
          </cell>
          <cell r="L51">
            <v>13110693.399999999</v>
          </cell>
          <cell r="M51">
            <v>12510778.529999999</v>
          </cell>
          <cell r="N51">
            <v>12003144.009999998</v>
          </cell>
          <cell r="O51">
            <v>12769402.68</v>
          </cell>
        </row>
        <row r="52">
          <cell r="B52" t="str">
            <v>Operating Income (Loss)</v>
          </cell>
          <cell r="C52">
            <v>160648714.75</v>
          </cell>
          <cell r="D52">
            <v>11042710.810000002</v>
          </cell>
          <cell r="E52">
            <v>12079692.470000001</v>
          </cell>
          <cell r="F52">
            <v>12424050.24</v>
          </cell>
          <cell r="G52">
            <v>12332140.440000001</v>
          </cell>
          <cell r="H52">
            <v>12698437.029999999</v>
          </cell>
          <cell r="I52">
            <v>12939925.060000001</v>
          </cell>
          <cell r="J52">
            <v>12450643.25</v>
          </cell>
          <cell r="K52">
            <v>14542165.07</v>
          </cell>
          <cell r="L52">
            <v>14926226.600000001</v>
          </cell>
          <cell r="M52">
            <v>14790093.470000001</v>
          </cell>
          <cell r="N52">
            <v>15053538.990000002</v>
          </cell>
          <cell r="O52">
            <v>15369091.32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588286.82999999996</v>
          </cell>
          <cell r="D54">
            <v>42111.37</v>
          </cell>
          <cell r="E54">
            <v>42450.720000000001</v>
          </cell>
          <cell r="F54">
            <v>56130.13</v>
          </cell>
          <cell r="G54">
            <v>43160.47</v>
          </cell>
          <cell r="H54">
            <v>43479.63</v>
          </cell>
          <cell r="I54">
            <v>57274.239999999998</v>
          </cell>
          <cell r="J54">
            <v>44556.3</v>
          </cell>
          <cell r="K54">
            <v>45085</v>
          </cell>
          <cell r="L54">
            <v>59212.57</v>
          </cell>
          <cell r="M54">
            <v>46740.09</v>
          </cell>
          <cell r="N54">
            <v>47178.44</v>
          </cell>
          <cell r="O54">
            <v>60907.87</v>
          </cell>
        </row>
        <row r="55">
          <cell r="B55" t="str">
            <v>Total Non-Operating Income</v>
          </cell>
          <cell r="C55">
            <v>588286.82999999996</v>
          </cell>
          <cell r="D55">
            <v>42111.37</v>
          </cell>
          <cell r="E55">
            <v>42450.720000000001</v>
          </cell>
          <cell r="F55">
            <v>56130.13</v>
          </cell>
          <cell r="G55">
            <v>43160.47</v>
          </cell>
          <cell r="H55">
            <v>43479.63</v>
          </cell>
          <cell r="I55">
            <v>57274.239999999998</v>
          </cell>
          <cell r="J55">
            <v>44556.3</v>
          </cell>
          <cell r="K55">
            <v>45085</v>
          </cell>
          <cell r="L55">
            <v>59212.57</v>
          </cell>
          <cell r="M55">
            <v>46740.09</v>
          </cell>
          <cell r="N55">
            <v>47178.44</v>
          </cell>
          <cell r="O55">
            <v>60907.87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35988507.719999999</v>
          </cell>
          <cell r="D57">
            <v>2999042.31</v>
          </cell>
          <cell r="E57">
            <v>2999042.31</v>
          </cell>
          <cell r="F57">
            <v>2999042.31</v>
          </cell>
          <cell r="G57">
            <v>2999042.31</v>
          </cell>
          <cell r="H57">
            <v>2999042.31</v>
          </cell>
          <cell r="I57">
            <v>2999042.31</v>
          </cell>
          <cell r="J57">
            <v>2999042.31</v>
          </cell>
          <cell r="K57">
            <v>2999042.31</v>
          </cell>
          <cell r="L57">
            <v>2999042.31</v>
          </cell>
          <cell r="M57">
            <v>2999042.31</v>
          </cell>
          <cell r="N57">
            <v>2999042.31</v>
          </cell>
          <cell r="O57">
            <v>2999042.31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602052.81000000006</v>
          </cell>
          <cell r="D62">
            <v>29832.36</v>
          </cell>
          <cell r="E62">
            <v>55577.62</v>
          </cell>
          <cell r="F62">
            <v>90820.31</v>
          </cell>
          <cell r="G62">
            <v>104555.86</v>
          </cell>
          <cell r="H62">
            <v>72902.87</v>
          </cell>
          <cell r="I62">
            <v>56985.9</v>
          </cell>
          <cell r="J62">
            <v>37097.35</v>
          </cell>
          <cell r="K62">
            <v>31001.38</v>
          </cell>
          <cell r="L62">
            <v>31149.85</v>
          </cell>
          <cell r="M62">
            <v>41723.58</v>
          </cell>
          <cell r="N62">
            <v>22688.37</v>
          </cell>
          <cell r="O62">
            <v>27717.360000000001</v>
          </cell>
        </row>
        <row r="63">
          <cell r="B63" t="str">
            <v>ShortTerm Interest Exp. - Division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602052.81000000006</v>
          </cell>
          <cell r="D64">
            <v>29832.36</v>
          </cell>
          <cell r="E64">
            <v>55577.62</v>
          </cell>
          <cell r="F64">
            <v>90820.31</v>
          </cell>
          <cell r="G64">
            <v>104555.86</v>
          </cell>
          <cell r="H64">
            <v>72902.87</v>
          </cell>
          <cell r="I64">
            <v>56985.9</v>
          </cell>
          <cell r="J64">
            <v>37097.35</v>
          </cell>
          <cell r="K64">
            <v>31001.38</v>
          </cell>
          <cell r="L64">
            <v>31149.85</v>
          </cell>
          <cell r="M64">
            <v>41723.58</v>
          </cell>
          <cell r="N64">
            <v>22688.37</v>
          </cell>
          <cell r="O64">
            <v>27717.360000000001</v>
          </cell>
        </row>
        <row r="65">
          <cell r="B65" t="str">
            <v>Total Interest Expense</v>
          </cell>
          <cell r="C65">
            <v>36590560.530000001</v>
          </cell>
          <cell r="D65">
            <v>3028874.67</v>
          </cell>
          <cell r="E65">
            <v>3054619.93</v>
          </cell>
          <cell r="F65">
            <v>3089862.62</v>
          </cell>
          <cell r="G65">
            <v>3103598.17</v>
          </cell>
          <cell r="H65">
            <v>3071945.18</v>
          </cell>
          <cell r="I65">
            <v>3056028.21</v>
          </cell>
          <cell r="J65">
            <v>3036139.66</v>
          </cell>
          <cell r="K65">
            <v>3030043.69</v>
          </cell>
          <cell r="L65">
            <v>3030192.16</v>
          </cell>
          <cell r="M65">
            <v>3040765.89</v>
          </cell>
          <cell r="N65">
            <v>3021730.68</v>
          </cell>
          <cell r="O65">
            <v>3026759.67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40392982.549999997</v>
          </cell>
          <cell r="D67">
            <v>3515968.17</v>
          </cell>
          <cell r="E67">
            <v>3480499.43</v>
          </cell>
          <cell r="F67">
            <v>3515694.12</v>
          </cell>
          <cell r="G67">
            <v>3517711.67</v>
          </cell>
          <cell r="H67">
            <v>3488700.68</v>
          </cell>
          <cell r="I67">
            <v>3473152.71</v>
          </cell>
          <cell r="J67">
            <v>3476530.16</v>
          </cell>
          <cell r="K67">
            <v>3465020.19</v>
          </cell>
          <cell r="L67">
            <v>3104702.66</v>
          </cell>
          <cell r="M67">
            <v>3135489.39</v>
          </cell>
          <cell r="N67">
            <v>3105203.18</v>
          </cell>
          <cell r="O67">
            <v>3114310.19</v>
          </cell>
        </row>
        <row r="68">
          <cell r="B68" t="str">
            <v>Total Other Non-Operating Income/Expense</v>
          </cell>
          <cell r="C68">
            <v>39804695.719999999</v>
          </cell>
          <cell r="D68">
            <v>3473856.8</v>
          </cell>
          <cell r="E68">
            <v>3438048.71</v>
          </cell>
          <cell r="F68">
            <v>3459563.99</v>
          </cell>
          <cell r="G68">
            <v>3474551.1999999997</v>
          </cell>
          <cell r="H68">
            <v>3445221.0500000003</v>
          </cell>
          <cell r="I68">
            <v>3415878.4699999997</v>
          </cell>
          <cell r="J68">
            <v>3431973.8600000003</v>
          </cell>
          <cell r="K68">
            <v>3419935.19</v>
          </cell>
          <cell r="L68">
            <v>3045490.0900000003</v>
          </cell>
          <cell r="M68">
            <v>3088749.3000000003</v>
          </cell>
          <cell r="N68">
            <v>3058024.74</v>
          </cell>
          <cell r="O68">
            <v>3053402.32</v>
          </cell>
        </row>
        <row r="69">
          <cell r="B69" t="str">
            <v>Other Non-Operating Income/(Expense)</v>
          </cell>
          <cell r="C69">
            <v>-3802422.0199999958</v>
          </cell>
          <cell r="D69">
            <v>-487093.5</v>
          </cell>
          <cell r="E69">
            <v>-425879.5</v>
          </cell>
          <cell r="F69">
            <v>-425831.5</v>
          </cell>
          <cell r="G69">
            <v>-414113.5</v>
          </cell>
          <cell r="H69">
            <v>-416755.5</v>
          </cell>
          <cell r="I69">
            <v>-417124.5</v>
          </cell>
          <cell r="J69">
            <v>-440390.5</v>
          </cell>
          <cell r="K69">
            <v>-434976.5</v>
          </cell>
          <cell r="L69">
            <v>-74510.5</v>
          </cell>
          <cell r="M69">
            <v>-94723.5</v>
          </cell>
          <cell r="N69">
            <v>-83472.5</v>
          </cell>
          <cell r="O69">
            <v>-87550.520000000019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120844019.03</v>
          </cell>
          <cell r="D71">
            <v>7568854.0100000026</v>
          </cell>
          <cell r="E71">
            <v>8641643.7600000016</v>
          </cell>
          <cell r="F71">
            <v>8964486.25</v>
          </cell>
          <cell r="G71">
            <v>8857589.2400000021</v>
          </cell>
          <cell r="H71">
            <v>9253215.9799999986</v>
          </cell>
          <cell r="I71">
            <v>9524046.5899999999</v>
          </cell>
          <cell r="J71">
            <v>9018669.3900000006</v>
          </cell>
          <cell r="K71">
            <v>11122229.880000001</v>
          </cell>
          <cell r="L71">
            <v>11880736.510000002</v>
          </cell>
          <cell r="M71">
            <v>11701344.17</v>
          </cell>
          <cell r="N71">
            <v>11995514.250000002</v>
          </cell>
          <cell r="O71">
            <v>12315689</v>
          </cell>
        </row>
        <row r="72">
          <cell r="B72" t="str">
            <v>Total Provision (Benefit) for Inc Tax</v>
          </cell>
          <cell r="C72">
            <v>42742529.560000002</v>
          </cell>
          <cell r="D72">
            <v>2677103.66</v>
          </cell>
          <cell r="E72">
            <v>3056549.4</v>
          </cell>
          <cell r="F72">
            <v>3170738.78</v>
          </cell>
          <cell r="G72">
            <v>3132929.32</v>
          </cell>
          <cell r="H72">
            <v>3272862.49</v>
          </cell>
          <cell r="I72">
            <v>3368655.28</v>
          </cell>
          <cell r="J72">
            <v>3189903.37</v>
          </cell>
          <cell r="K72">
            <v>3933932.71</v>
          </cell>
          <cell r="L72">
            <v>4202216.51</v>
          </cell>
          <cell r="M72">
            <v>4138765.44</v>
          </cell>
          <cell r="N72">
            <v>4242813.4000000004</v>
          </cell>
          <cell r="O72">
            <v>4356059.2</v>
          </cell>
        </row>
        <row r="73">
          <cell r="B73" t="str">
            <v>Income (Loss), Before Cumulative Effect</v>
          </cell>
          <cell r="C73">
            <v>78101489.470000014</v>
          </cell>
          <cell r="D73">
            <v>4891750.3500000024</v>
          </cell>
          <cell r="E73">
            <v>5585094.3600000013</v>
          </cell>
          <cell r="F73">
            <v>5793747.4700000007</v>
          </cell>
          <cell r="G73">
            <v>5724659.9200000018</v>
          </cell>
          <cell r="H73">
            <v>5980353.4899999984</v>
          </cell>
          <cell r="I73">
            <v>6155391.3100000005</v>
          </cell>
          <cell r="J73">
            <v>5828766.0200000005</v>
          </cell>
          <cell r="K73">
            <v>7188297.1700000009</v>
          </cell>
          <cell r="L73">
            <v>7678520.0000000019</v>
          </cell>
          <cell r="M73">
            <v>7562578.7300000004</v>
          </cell>
          <cell r="N73">
            <v>7752700.8500000015</v>
          </cell>
          <cell r="O73">
            <v>7959629.7999999998</v>
          </cell>
        </row>
        <row r="74">
          <cell r="B74" t="str">
            <v>Income Statement - Net Income (Loss)</v>
          </cell>
          <cell r="C74">
            <v>78101489.470000014</v>
          </cell>
          <cell r="D74">
            <v>4891750.3500000024</v>
          </cell>
          <cell r="E74">
            <v>5585094.3600000013</v>
          </cell>
          <cell r="F74">
            <v>5793747.4700000007</v>
          </cell>
          <cell r="G74">
            <v>5724659.9200000018</v>
          </cell>
          <cell r="H74">
            <v>5980353.4899999984</v>
          </cell>
          <cell r="I74">
            <v>6155391.3100000005</v>
          </cell>
          <cell r="J74">
            <v>5828766.0200000005</v>
          </cell>
          <cell r="K74">
            <v>7188297.1700000009</v>
          </cell>
          <cell r="L74">
            <v>7678520.0000000019</v>
          </cell>
          <cell r="M74">
            <v>7562578.7300000004</v>
          </cell>
          <cell r="N74">
            <v>7752700.8500000015</v>
          </cell>
          <cell r="O74">
            <v>7959629.7999999998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7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10359145.920000002</v>
          </cell>
          <cell r="D9">
            <v>1907631.1699999997</v>
          </cell>
          <cell r="E9">
            <v>1567200.6400000006</v>
          </cell>
          <cell r="F9">
            <v>1841661.7300000002</v>
          </cell>
          <cell r="G9">
            <v>1789277.4800000002</v>
          </cell>
          <cell r="H9">
            <v>1613292.2700000005</v>
          </cell>
          <cell r="I9">
            <v>1640082.6300000001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Benefits</v>
          </cell>
          <cell r="C10">
            <v>2988694.5500000003</v>
          </cell>
          <cell r="D10">
            <v>564504.10000000009</v>
          </cell>
          <cell r="E10">
            <v>438874.03</v>
          </cell>
          <cell r="F10">
            <v>542625.87</v>
          </cell>
          <cell r="G10">
            <v>495993.9</v>
          </cell>
          <cell r="H10">
            <v>469494.58000000013</v>
          </cell>
          <cell r="I10">
            <v>477202.07000000007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Employee Welfare</v>
          </cell>
          <cell r="C11">
            <v>897018.02</v>
          </cell>
          <cell r="D11">
            <v>95264.36</v>
          </cell>
          <cell r="E11">
            <v>160804.05999999997</v>
          </cell>
          <cell r="F11">
            <v>295875.52999999997</v>
          </cell>
          <cell r="G11">
            <v>206875.64000000007</v>
          </cell>
          <cell r="H11">
            <v>93046.469999999987</v>
          </cell>
          <cell r="I11">
            <v>45151.959999999992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Insurance</v>
          </cell>
          <cell r="C12">
            <v>261888.26999999996</v>
          </cell>
          <cell r="D12">
            <v>24291.479999999996</v>
          </cell>
          <cell r="E12">
            <v>79811.539999999994</v>
          </cell>
          <cell r="F12">
            <v>46363.5</v>
          </cell>
          <cell r="G12">
            <v>33767.859999999993</v>
          </cell>
          <cell r="H12">
            <v>28223.009999999995</v>
          </cell>
          <cell r="I12">
            <v>49430.87999999999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Rent, Maint., &amp; Utilities</v>
          </cell>
          <cell r="C13">
            <v>1075094.6599999999</v>
          </cell>
          <cell r="D13">
            <v>181149.56000000008</v>
          </cell>
          <cell r="E13">
            <v>141011.31</v>
          </cell>
          <cell r="F13">
            <v>177625.73999999993</v>
          </cell>
          <cell r="G13">
            <v>185869.03999999986</v>
          </cell>
          <cell r="H13">
            <v>203461.42999999996</v>
          </cell>
          <cell r="I13">
            <v>185977.57999999996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 t="str">
            <v>Vehicles &amp; Equip</v>
          </cell>
          <cell r="C14">
            <v>1146733.0699999998</v>
          </cell>
          <cell r="D14">
            <v>198641.68000000014</v>
          </cell>
          <cell r="E14">
            <v>192737.14999999994</v>
          </cell>
          <cell r="F14">
            <v>203079.08</v>
          </cell>
          <cell r="G14">
            <v>189706.62</v>
          </cell>
          <cell r="H14">
            <v>155384.27000000002</v>
          </cell>
          <cell r="I14">
            <v>207184.26999999981</v>
          </cell>
          <cell r="J14" t="str">
            <v>0</v>
          </cell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</row>
        <row r="15">
          <cell r="B15" t="str">
            <v>Materials &amp; Supplies</v>
          </cell>
          <cell r="C15">
            <v>1659525.86</v>
          </cell>
          <cell r="D15">
            <v>283147.72000000003</v>
          </cell>
          <cell r="E15">
            <v>178304.73999999996</v>
          </cell>
          <cell r="F15">
            <v>304567.84000000003</v>
          </cell>
          <cell r="G15">
            <v>194195.05999999997</v>
          </cell>
          <cell r="H15">
            <v>284808.12000000005</v>
          </cell>
          <cell r="I15">
            <v>414502.38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Information Technologies</v>
          </cell>
          <cell r="C16">
            <v>178977.07</v>
          </cell>
          <cell r="D16">
            <v>58265.969999999994</v>
          </cell>
          <cell r="E16">
            <v>18272.460000000003</v>
          </cell>
          <cell r="F16">
            <v>23766.420000000002</v>
          </cell>
          <cell r="G16">
            <v>51832.920000000006</v>
          </cell>
          <cell r="H16">
            <v>10658.279999999999</v>
          </cell>
          <cell r="I16">
            <v>16181.02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Telecom</v>
          </cell>
          <cell r="C17">
            <v>392711.97</v>
          </cell>
          <cell r="D17">
            <v>64034.06</v>
          </cell>
          <cell r="E17">
            <v>58535.370000000024</v>
          </cell>
          <cell r="F17">
            <v>65408.430000000022</v>
          </cell>
          <cell r="G17">
            <v>81168.709999999992</v>
          </cell>
          <cell r="H17">
            <v>51290.270000000019</v>
          </cell>
          <cell r="I17">
            <v>72275.129999999946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Marketing</v>
          </cell>
          <cell r="C18">
            <v>74468.829999999987</v>
          </cell>
          <cell r="D18">
            <v>14602.899999999998</v>
          </cell>
          <cell r="E18">
            <v>11257.57</v>
          </cell>
          <cell r="F18">
            <v>36013.799999999996</v>
          </cell>
          <cell r="G18">
            <v>580.63000000000045</v>
          </cell>
          <cell r="H18">
            <v>2280.66</v>
          </cell>
          <cell r="I18">
            <v>9733.2699999999986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Directors &amp; Shareholders &amp;PR</v>
          </cell>
          <cell r="C19">
            <v>184.01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>
            <v>184.01</v>
          </cell>
          <cell r="I19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118856.79999999999</v>
          </cell>
          <cell r="D20">
            <v>13525.27</v>
          </cell>
          <cell r="E20">
            <v>17198.79</v>
          </cell>
          <cell r="F20">
            <v>18087.649999999998</v>
          </cell>
          <cell r="G20">
            <v>34505.050000000003</v>
          </cell>
          <cell r="H20">
            <v>15299.65</v>
          </cell>
          <cell r="I20">
            <v>20240.39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</row>
        <row r="21">
          <cell r="B21" t="str">
            <v>Print &amp; Postages</v>
          </cell>
          <cell r="C21">
            <v>36734.369999999995</v>
          </cell>
          <cell r="D21">
            <v>4896.74</v>
          </cell>
          <cell r="E21">
            <v>6229.7999999999993</v>
          </cell>
          <cell r="F21">
            <v>6303.51</v>
          </cell>
          <cell r="G21">
            <v>8171.45</v>
          </cell>
          <cell r="H21">
            <v>6278.1900000000005</v>
          </cell>
          <cell r="I21">
            <v>4854.6800000000012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</row>
        <row r="22">
          <cell r="B22" t="str">
            <v>Travel &amp; Entertainment</v>
          </cell>
          <cell r="C22">
            <v>555771.13</v>
          </cell>
          <cell r="D22">
            <v>59195.33</v>
          </cell>
          <cell r="E22">
            <v>151822.02000000002</v>
          </cell>
          <cell r="F22">
            <v>96696.639999999985</v>
          </cell>
          <cell r="G22">
            <v>87035.47</v>
          </cell>
          <cell r="H22">
            <v>80234.509999999995</v>
          </cell>
          <cell r="I22">
            <v>80787.16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 t="str">
            <v>Training</v>
          </cell>
          <cell r="C23">
            <v>110886.97</v>
          </cell>
          <cell r="D23">
            <v>12115.609999999999</v>
          </cell>
          <cell r="E23">
            <v>19512.98</v>
          </cell>
          <cell r="F23">
            <v>10784.169999999998</v>
          </cell>
          <cell r="G23">
            <v>27616.370000000003</v>
          </cell>
          <cell r="H23">
            <v>18979.04</v>
          </cell>
          <cell r="I23">
            <v>21878.799999999999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</row>
        <row r="24">
          <cell r="B24" t="str">
            <v>Outside Services</v>
          </cell>
          <cell r="C24">
            <v>12081887.489999998</v>
          </cell>
          <cell r="D24">
            <v>1869443.1799999997</v>
          </cell>
          <cell r="E24">
            <v>1796482.7399999998</v>
          </cell>
          <cell r="F24">
            <v>3849183.4199999995</v>
          </cell>
          <cell r="G24">
            <v>1423316.23</v>
          </cell>
          <cell r="H24">
            <v>1451081.2099999995</v>
          </cell>
          <cell r="I24">
            <v>1692380.7099999997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Miscellaneous</v>
          </cell>
          <cell r="C25">
            <v>-3358320.72</v>
          </cell>
          <cell r="D25">
            <v>-73778.819999999992</v>
          </cell>
          <cell r="E25">
            <v>-85758.86</v>
          </cell>
          <cell r="F25">
            <v>-2940410.83</v>
          </cell>
          <cell r="G25">
            <v>-66683.13</v>
          </cell>
          <cell r="H25">
            <v>-101578.96</v>
          </cell>
          <cell r="I25">
            <v>-90110.12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Total BU Direct Expense</v>
          </cell>
          <cell r="C26">
            <v>28580258.27</v>
          </cell>
          <cell r="D26">
            <v>5276930.3099999996</v>
          </cell>
          <cell r="E26">
            <v>4752296.3399999989</v>
          </cell>
          <cell r="F26">
            <v>4577632.4999999981</v>
          </cell>
          <cell r="G26">
            <v>4743229.3000000007</v>
          </cell>
          <cell r="H26">
            <v>4382417.01</v>
          </cell>
          <cell r="I26">
            <v>4847752.8099999996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4883024.76</v>
          </cell>
          <cell r="D30">
            <v>1100596.8299999996</v>
          </cell>
          <cell r="E30">
            <v>526707.90999999992</v>
          </cell>
          <cell r="F30">
            <v>859507.14000000013</v>
          </cell>
          <cell r="G30">
            <v>849423.0399999998</v>
          </cell>
          <cell r="H30">
            <v>738065.49</v>
          </cell>
          <cell r="I30">
            <v>808724.34999999974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Provision for Bad Debt</v>
          </cell>
          <cell r="C31">
            <v>15829.09</v>
          </cell>
          <cell r="D31" t="str">
            <v>0</v>
          </cell>
          <cell r="E31" t="str">
            <v>0</v>
          </cell>
          <cell r="F31">
            <v>5179.59</v>
          </cell>
          <cell r="G31">
            <v>0</v>
          </cell>
          <cell r="H31">
            <v>0</v>
          </cell>
          <cell r="I31">
            <v>10649.5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</row>
        <row r="32">
          <cell r="B32" t="str">
            <v>O&amp;M - Total Operation &amp; Maintenance Expense</v>
          </cell>
          <cell r="C32">
            <v>33894895.159999996</v>
          </cell>
          <cell r="D32">
            <v>6450040.4199999999</v>
          </cell>
          <cell r="E32">
            <v>5334803.79</v>
          </cell>
          <cell r="F32">
            <v>5514913.9399999995</v>
          </cell>
          <cell r="G32">
            <v>5673062.8600000003</v>
          </cell>
          <cell r="H32">
            <v>5198287.66</v>
          </cell>
          <cell r="I32">
            <v>5723786.4900000002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415783.04</v>
          </cell>
          <cell r="D34">
            <v>72513.279999999999</v>
          </cell>
          <cell r="E34">
            <v>55799.539999999994</v>
          </cell>
          <cell r="F34">
            <v>72594.709999999992</v>
          </cell>
          <cell r="G34">
            <v>80410.52</v>
          </cell>
          <cell r="H34">
            <v>77805.16</v>
          </cell>
          <cell r="I34">
            <v>56659.83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SSU Direct Charges</v>
          </cell>
          <cell r="C35">
            <v>415783.04</v>
          </cell>
          <cell r="D35">
            <v>72513.279999999999</v>
          </cell>
          <cell r="E35">
            <v>55799.539999999994</v>
          </cell>
          <cell r="F35">
            <v>72594.709999999992</v>
          </cell>
          <cell r="G35">
            <v>80410.52</v>
          </cell>
          <cell r="H35">
            <v>77805.16</v>
          </cell>
          <cell r="I35">
            <v>56659.83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</sheetData>
      <sheetData sheetId="28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20500108.890000001</v>
          </cell>
          <cell r="D9">
            <v>1793880.8900000006</v>
          </cell>
          <cell r="E9">
            <v>1648580.88</v>
          </cell>
          <cell r="F9">
            <v>1777975.9700000002</v>
          </cell>
          <cell r="G9">
            <v>1793880.8900000006</v>
          </cell>
          <cell r="H9">
            <v>1575930.8399999999</v>
          </cell>
          <cell r="I9">
            <v>1650761.99</v>
          </cell>
          <cell r="J9">
            <v>1721230.85</v>
          </cell>
          <cell r="K9">
            <v>1721230.85</v>
          </cell>
          <cell r="L9">
            <v>1650761.99</v>
          </cell>
          <cell r="M9">
            <v>1793880.8900000006</v>
          </cell>
          <cell r="N9">
            <v>1648580.8800000001</v>
          </cell>
          <cell r="O9">
            <v>1723411.9700000002</v>
          </cell>
        </row>
        <row r="10">
          <cell r="B10" t="str">
            <v>Benefits</v>
          </cell>
          <cell r="C10">
            <v>7568165.2599999988</v>
          </cell>
          <cell r="D10">
            <v>667952.03999999969</v>
          </cell>
          <cell r="E10">
            <v>604640.80999999994</v>
          </cell>
          <cell r="F10">
            <v>661021.72</v>
          </cell>
          <cell r="G10">
            <v>667952.03999999969</v>
          </cell>
          <cell r="H10">
            <v>572985.4800000001</v>
          </cell>
          <cell r="I10">
            <v>605591.16</v>
          </cell>
          <cell r="J10">
            <v>636296.38</v>
          </cell>
          <cell r="K10">
            <v>636296.38</v>
          </cell>
          <cell r="L10">
            <v>605591.16</v>
          </cell>
          <cell r="M10">
            <v>667952.03999999969</v>
          </cell>
          <cell r="N10">
            <v>604640.80999999994</v>
          </cell>
          <cell r="O10">
            <v>637245.24000000011</v>
          </cell>
        </row>
        <row r="11">
          <cell r="B11" t="str">
            <v>Employee Welfare</v>
          </cell>
          <cell r="C11">
            <v>1124440.6999999997</v>
          </cell>
          <cell r="D11">
            <v>130548.42999999996</v>
          </cell>
          <cell r="E11">
            <v>162975.21999999994</v>
          </cell>
          <cell r="F11">
            <v>157778.25999999995</v>
          </cell>
          <cell r="G11">
            <v>177559.8900000001</v>
          </cell>
          <cell r="H11">
            <v>99435.999999999985</v>
          </cell>
          <cell r="I11">
            <v>34347.37999999999</v>
          </cell>
          <cell r="J11">
            <v>34080.46</v>
          </cell>
          <cell r="K11">
            <v>172763.32999999996</v>
          </cell>
          <cell r="L11">
            <v>35762.99</v>
          </cell>
          <cell r="M11">
            <v>44051.23000000001</v>
          </cell>
          <cell r="N11">
            <v>32674.519999999997</v>
          </cell>
          <cell r="O11">
            <v>42462.989999999983</v>
          </cell>
        </row>
        <row r="12">
          <cell r="B12" t="str">
            <v>Insurance</v>
          </cell>
          <cell r="C12">
            <v>415554</v>
          </cell>
          <cell r="D12">
            <v>33864</v>
          </cell>
          <cell r="E12">
            <v>33864</v>
          </cell>
          <cell r="F12">
            <v>33864</v>
          </cell>
          <cell r="G12">
            <v>33864</v>
          </cell>
          <cell r="H12">
            <v>33864</v>
          </cell>
          <cell r="I12">
            <v>33863</v>
          </cell>
          <cell r="J12">
            <v>35376</v>
          </cell>
          <cell r="K12">
            <v>35491</v>
          </cell>
          <cell r="L12">
            <v>35376</v>
          </cell>
          <cell r="M12">
            <v>35376</v>
          </cell>
          <cell r="N12">
            <v>35376</v>
          </cell>
          <cell r="O12">
            <v>35376</v>
          </cell>
        </row>
        <row r="13">
          <cell r="B13" t="str">
            <v>Rent, Maint., &amp; Utilities</v>
          </cell>
          <cell r="C13">
            <v>1917540.35</v>
          </cell>
          <cell r="D13">
            <v>161011.67000000004</v>
          </cell>
          <cell r="E13">
            <v>157837.5</v>
          </cell>
          <cell r="F13">
            <v>161373.5</v>
          </cell>
          <cell r="G13">
            <v>159931.82</v>
          </cell>
          <cell r="H13">
            <v>160087.05000000005</v>
          </cell>
          <cell r="I13">
            <v>159948.69</v>
          </cell>
          <cell r="J13">
            <v>160221.24</v>
          </cell>
          <cell r="K13">
            <v>159834.92000000004</v>
          </cell>
          <cell r="L13">
            <v>160761.92000000004</v>
          </cell>
          <cell r="M13">
            <v>159629.24</v>
          </cell>
          <cell r="N13">
            <v>158586.92000000001</v>
          </cell>
          <cell r="O13">
            <v>158315.88</v>
          </cell>
        </row>
        <row r="14">
          <cell r="B14" t="str">
            <v>Vehicles &amp; Equip</v>
          </cell>
          <cell r="C14">
            <v>2466293.1800000006</v>
          </cell>
          <cell r="D14">
            <v>199500.32</v>
          </cell>
          <cell r="E14">
            <v>199497.63999999998</v>
          </cell>
          <cell r="F14">
            <v>199497.63000000003</v>
          </cell>
          <cell r="G14">
            <v>199533.33</v>
          </cell>
          <cell r="H14">
            <v>199497.63000000003</v>
          </cell>
          <cell r="I14">
            <v>266430.86000000004</v>
          </cell>
          <cell r="J14">
            <v>201526.07</v>
          </cell>
          <cell r="K14">
            <v>200214.71999999997</v>
          </cell>
          <cell r="L14">
            <v>200220.12000000002</v>
          </cell>
          <cell r="M14">
            <v>200220.12000000002</v>
          </cell>
          <cell r="N14">
            <v>200220.12000000002</v>
          </cell>
          <cell r="O14">
            <v>199934.62000000002</v>
          </cell>
        </row>
        <row r="15">
          <cell r="B15" t="str">
            <v>Materials &amp; Supplies</v>
          </cell>
          <cell r="C15">
            <v>4463050.9800000004</v>
          </cell>
          <cell r="D15">
            <v>372413.8</v>
          </cell>
          <cell r="E15">
            <v>375330.38</v>
          </cell>
          <cell r="F15">
            <v>370096.38</v>
          </cell>
          <cell r="G15">
            <v>376846.38</v>
          </cell>
          <cell r="H15">
            <v>382929.38</v>
          </cell>
          <cell r="I15">
            <v>356412.38</v>
          </cell>
          <cell r="J15">
            <v>358820.38</v>
          </cell>
          <cell r="K15">
            <v>380511.38</v>
          </cell>
          <cell r="L15">
            <v>385721.38</v>
          </cell>
          <cell r="M15">
            <v>358505.38</v>
          </cell>
          <cell r="N15">
            <v>377471.38</v>
          </cell>
          <cell r="O15">
            <v>367992.38</v>
          </cell>
        </row>
        <row r="16">
          <cell r="B16" t="str">
            <v>Information Technologies</v>
          </cell>
          <cell r="C16">
            <v>500282</v>
          </cell>
          <cell r="D16">
            <v>68231</v>
          </cell>
          <cell r="E16">
            <v>30181</v>
          </cell>
          <cell r="F16">
            <v>9981</v>
          </cell>
          <cell r="G16">
            <v>9981</v>
          </cell>
          <cell r="H16">
            <v>54981</v>
          </cell>
          <cell r="I16">
            <v>84031</v>
          </cell>
          <cell r="J16">
            <v>9981</v>
          </cell>
          <cell r="K16">
            <v>9981</v>
          </cell>
          <cell r="L16">
            <v>13981</v>
          </cell>
          <cell r="M16">
            <v>90302</v>
          </cell>
          <cell r="N16">
            <v>56870</v>
          </cell>
          <cell r="O16">
            <v>61781</v>
          </cell>
        </row>
        <row r="17">
          <cell r="B17" t="str">
            <v>Telecom</v>
          </cell>
          <cell r="C17">
            <v>794586.70000000007</v>
          </cell>
          <cell r="D17">
            <v>66272.260000000009</v>
          </cell>
          <cell r="E17">
            <v>67728.350000000006</v>
          </cell>
          <cell r="F17">
            <v>65426.800000000017</v>
          </cell>
          <cell r="G17">
            <v>65670</v>
          </cell>
          <cell r="H17">
            <v>65476.450000000012</v>
          </cell>
          <cell r="I17">
            <v>65554.700000000012</v>
          </cell>
          <cell r="J17">
            <v>65462.600000000006</v>
          </cell>
          <cell r="K17">
            <v>68374.580000000016</v>
          </cell>
          <cell r="L17">
            <v>68249.100000000006</v>
          </cell>
          <cell r="M17">
            <v>65564.72</v>
          </cell>
          <cell r="N17">
            <v>65469.570000000007</v>
          </cell>
          <cell r="O17">
            <v>65337.570000000007</v>
          </cell>
        </row>
        <row r="18">
          <cell r="B18" t="str">
            <v>Marketing</v>
          </cell>
          <cell r="C18">
            <v>96894</v>
          </cell>
          <cell r="D18">
            <v>3434</v>
          </cell>
          <cell r="E18">
            <v>6321</v>
          </cell>
          <cell r="F18">
            <v>9221</v>
          </cell>
          <cell r="G18">
            <v>10934</v>
          </cell>
          <cell r="H18">
            <v>12821</v>
          </cell>
          <cell r="I18">
            <v>16521</v>
          </cell>
          <cell r="J18">
            <v>10944</v>
          </cell>
          <cell r="K18">
            <v>3621</v>
          </cell>
          <cell r="L18">
            <v>8221</v>
          </cell>
          <cell r="M18">
            <v>3314</v>
          </cell>
          <cell r="N18">
            <v>3321</v>
          </cell>
          <cell r="O18">
            <v>8221</v>
          </cell>
        </row>
        <row r="19">
          <cell r="B19" t="str">
            <v>Directors &amp; Shareholders &amp;PR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228752</v>
          </cell>
          <cell r="D20">
            <v>25162</v>
          </cell>
          <cell r="E20">
            <v>22185</v>
          </cell>
          <cell r="F20">
            <v>15035</v>
          </cell>
          <cell r="G20">
            <v>28265</v>
          </cell>
          <cell r="H20">
            <v>14253</v>
          </cell>
          <cell r="I20">
            <v>15075</v>
          </cell>
          <cell r="J20">
            <v>28210</v>
          </cell>
          <cell r="K20">
            <v>14220</v>
          </cell>
          <cell r="L20">
            <v>14770</v>
          </cell>
          <cell r="M20">
            <v>18930</v>
          </cell>
          <cell r="N20">
            <v>13380</v>
          </cell>
          <cell r="O20">
            <v>19267</v>
          </cell>
        </row>
        <row r="21">
          <cell r="B21" t="str">
            <v>Print &amp; Postages</v>
          </cell>
          <cell r="C21">
            <v>74774.42</v>
          </cell>
          <cell r="D21">
            <v>6418.5599999999995</v>
          </cell>
          <cell r="E21">
            <v>6109.2099999999991</v>
          </cell>
          <cell r="F21">
            <v>6754.65</v>
          </cell>
          <cell r="G21">
            <v>6132.7099999999991</v>
          </cell>
          <cell r="H21">
            <v>6136</v>
          </cell>
          <cell r="I21">
            <v>6156.2099999999991</v>
          </cell>
          <cell r="J21">
            <v>6685.9</v>
          </cell>
          <cell r="K21">
            <v>6111.66</v>
          </cell>
          <cell r="L21">
            <v>6161.3799999999992</v>
          </cell>
          <cell r="M21">
            <v>6078.19</v>
          </cell>
          <cell r="N21">
            <v>6021.32</v>
          </cell>
          <cell r="O21">
            <v>6008.63</v>
          </cell>
        </row>
        <row r="22">
          <cell r="B22" t="str">
            <v>Travel &amp; Entertainment</v>
          </cell>
          <cell r="C22">
            <v>1294711</v>
          </cell>
          <cell r="D22">
            <v>152176.5</v>
          </cell>
          <cell r="E22">
            <v>133750.5</v>
          </cell>
          <cell r="F22">
            <v>92077.5</v>
          </cell>
          <cell r="G22">
            <v>96392.5</v>
          </cell>
          <cell r="H22">
            <v>118559.5</v>
          </cell>
          <cell r="I22">
            <v>91914.5</v>
          </cell>
          <cell r="J22">
            <v>92045.5</v>
          </cell>
          <cell r="K22">
            <v>135278.5</v>
          </cell>
          <cell r="L22">
            <v>86183.5</v>
          </cell>
          <cell r="M22">
            <v>90345.5</v>
          </cell>
          <cell r="N22">
            <v>84380.5</v>
          </cell>
          <cell r="O22">
            <v>121606.5</v>
          </cell>
        </row>
        <row r="23">
          <cell r="B23" t="str">
            <v>Training</v>
          </cell>
          <cell r="C23">
            <v>297561</v>
          </cell>
          <cell r="D23">
            <v>50922</v>
          </cell>
          <cell r="E23">
            <v>20016</v>
          </cell>
          <cell r="F23">
            <v>17095</v>
          </cell>
          <cell r="G23">
            <v>33453</v>
          </cell>
          <cell r="H23">
            <v>19934</v>
          </cell>
          <cell r="I23">
            <v>27588</v>
          </cell>
          <cell r="J23">
            <v>37699</v>
          </cell>
          <cell r="K23">
            <v>21843</v>
          </cell>
          <cell r="L23">
            <v>18967</v>
          </cell>
          <cell r="M23">
            <v>17821</v>
          </cell>
          <cell r="N23">
            <v>13646</v>
          </cell>
          <cell r="O23">
            <v>18577</v>
          </cell>
        </row>
        <row r="24">
          <cell r="B24" t="str">
            <v>Outside Services</v>
          </cell>
          <cell r="C24">
            <v>24226435.400000002</v>
          </cell>
          <cell r="D24">
            <v>1774069.95</v>
          </cell>
          <cell r="E24">
            <v>1860444.95</v>
          </cell>
          <cell r="F24">
            <v>1227522.95</v>
          </cell>
          <cell r="G24">
            <v>1148683.95</v>
          </cell>
          <cell r="H24">
            <v>990358.95</v>
          </cell>
          <cell r="I24">
            <v>1220522.95</v>
          </cell>
          <cell r="J24">
            <v>1929247.95</v>
          </cell>
          <cell r="K24">
            <v>2654874.9500000002</v>
          </cell>
          <cell r="L24">
            <v>3794050.95</v>
          </cell>
          <cell r="M24">
            <v>2791471.95</v>
          </cell>
          <cell r="N24">
            <v>2385021.9500000002</v>
          </cell>
          <cell r="O24">
            <v>2450163.9500000002</v>
          </cell>
        </row>
        <row r="25">
          <cell r="B25" t="str">
            <v>Miscellaneous</v>
          </cell>
          <cell r="C25">
            <v>-658978</v>
          </cell>
          <cell r="D25">
            <v>-64504</v>
          </cell>
          <cell r="E25">
            <v>-50376</v>
          </cell>
          <cell r="F25">
            <v>-54081</v>
          </cell>
          <cell r="G25">
            <v>-50081</v>
          </cell>
          <cell r="H25">
            <v>-58331</v>
          </cell>
          <cell r="I25">
            <v>-50081</v>
          </cell>
          <cell r="J25">
            <v>-66174</v>
          </cell>
          <cell r="K25">
            <v>-50081</v>
          </cell>
          <cell r="L25">
            <v>-51281</v>
          </cell>
          <cell r="M25">
            <v>-56326</v>
          </cell>
          <cell r="N25">
            <v>-57581</v>
          </cell>
          <cell r="O25">
            <v>-50081</v>
          </cell>
        </row>
        <row r="26">
          <cell r="B26" t="str">
            <v>Total BU Direct Expense</v>
          </cell>
          <cell r="C26">
            <v>65310171.88000001</v>
          </cell>
          <cell r="D26">
            <v>5441353.4199999999</v>
          </cell>
          <cell r="E26">
            <v>5279086.4399999995</v>
          </cell>
          <cell r="F26">
            <v>4750640.3599999994</v>
          </cell>
          <cell r="G26">
            <v>4758999.51</v>
          </cell>
          <cell r="H26">
            <v>4248919.28</v>
          </cell>
          <cell r="I26">
            <v>4584637.8199999994</v>
          </cell>
          <cell r="J26">
            <v>5261653.3299999991</v>
          </cell>
          <cell r="K26">
            <v>6170566.2700000005</v>
          </cell>
          <cell r="L26">
            <v>7033498.4900000002</v>
          </cell>
          <cell r="M26">
            <v>6287116.2600000007</v>
          </cell>
          <cell r="N26">
            <v>5628079.9699999997</v>
          </cell>
          <cell r="O26">
            <v>5865620.7300000004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9374823.9000000022</v>
          </cell>
          <cell r="D30">
            <v>1401330.7500000002</v>
          </cell>
          <cell r="E30">
            <v>409508.94999999995</v>
          </cell>
          <cell r="F30">
            <v>884553.78</v>
          </cell>
          <cell r="G30">
            <v>914741.78</v>
          </cell>
          <cell r="H30">
            <v>714373.81</v>
          </cell>
          <cell r="I30">
            <v>798429.7100000002</v>
          </cell>
          <cell r="J30">
            <v>645540.7100000002</v>
          </cell>
          <cell r="K30">
            <v>1049901.7100000002</v>
          </cell>
          <cell r="L30">
            <v>630999.7100000002</v>
          </cell>
          <cell r="M30">
            <v>656407.7100000002</v>
          </cell>
          <cell r="N30">
            <v>608437.7100000002</v>
          </cell>
          <cell r="O30">
            <v>660597.57000000007</v>
          </cell>
        </row>
        <row r="31">
          <cell r="B31" t="str">
            <v>Provision for Bad Debt</v>
          </cell>
          <cell r="C31">
            <v>60000</v>
          </cell>
          <cell r="D31">
            <v>5000</v>
          </cell>
          <cell r="E31">
            <v>5000</v>
          </cell>
          <cell r="F31">
            <v>5000</v>
          </cell>
          <cell r="G31">
            <v>5000</v>
          </cell>
          <cell r="H31">
            <v>5000</v>
          </cell>
          <cell r="I31">
            <v>5000</v>
          </cell>
          <cell r="J31">
            <v>5000</v>
          </cell>
          <cell r="K31">
            <v>5000</v>
          </cell>
          <cell r="L31">
            <v>5000</v>
          </cell>
          <cell r="M31">
            <v>5000</v>
          </cell>
          <cell r="N31">
            <v>5000</v>
          </cell>
          <cell r="O31">
            <v>5000</v>
          </cell>
        </row>
        <row r="32">
          <cell r="B32" t="str">
            <v>O&amp;M - Total Operation &amp; Maintenance Expense</v>
          </cell>
          <cell r="C32">
            <v>75765365.080000013</v>
          </cell>
          <cell r="D32">
            <v>6930116.0100000007</v>
          </cell>
          <cell r="E32">
            <v>5770817.4300000006</v>
          </cell>
          <cell r="F32">
            <v>5720001.2999999998</v>
          </cell>
          <cell r="G32">
            <v>5761174.830000001</v>
          </cell>
          <cell r="H32">
            <v>5042868.59</v>
          </cell>
          <cell r="I32">
            <v>5465784.0099999998</v>
          </cell>
          <cell r="J32">
            <v>5991995.96</v>
          </cell>
          <cell r="K32">
            <v>7345266.7100000009</v>
          </cell>
          <cell r="L32">
            <v>7746670.6399999997</v>
          </cell>
          <cell r="M32">
            <v>7030953.830000001</v>
          </cell>
          <cell r="N32">
            <v>6318695.1699999999</v>
          </cell>
          <cell r="O32">
            <v>6641020.5999999996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1020369.2999999998</v>
          </cell>
          <cell r="D34">
            <v>82431.839999999982</v>
          </cell>
          <cell r="E34">
            <v>77222.039999999994</v>
          </cell>
          <cell r="F34">
            <v>79807.159999999989</v>
          </cell>
          <cell r="G34">
            <v>82433.539999999994</v>
          </cell>
          <cell r="H34">
            <v>74575.5</v>
          </cell>
          <cell r="I34">
            <v>77716.48000000001</v>
          </cell>
          <cell r="J34">
            <v>79801.919999999984</v>
          </cell>
          <cell r="K34">
            <v>119798.72999999998</v>
          </cell>
          <cell r="L34">
            <v>77172.439999999988</v>
          </cell>
          <cell r="M34">
            <v>82429.859999999986</v>
          </cell>
          <cell r="N34">
            <v>77177.489999999991</v>
          </cell>
          <cell r="O34">
            <v>109802.29999999999</v>
          </cell>
        </row>
        <row r="35">
          <cell r="B35" t="str">
            <v>SSU Direct Charges</v>
          </cell>
          <cell r="C35">
            <v>1020369.2999999998</v>
          </cell>
          <cell r="D35">
            <v>82431.839999999982</v>
          </cell>
          <cell r="E35">
            <v>77222.039999999994</v>
          </cell>
          <cell r="F35">
            <v>79807.159999999989</v>
          </cell>
          <cell r="G35">
            <v>82433.539999999994</v>
          </cell>
          <cell r="H35">
            <v>74575.5</v>
          </cell>
          <cell r="I35">
            <v>77716.48000000001</v>
          </cell>
          <cell r="J35">
            <v>79801.919999999984</v>
          </cell>
          <cell r="K35">
            <v>119798.72999999998</v>
          </cell>
          <cell r="L35">
            <v>77172.439999999988</v>
          </cell>
          <cell r="M35">
            <v>82429.859999999986</v>
          </cell>
          <cell r="N35">
            <v>77177.489999999991</v>
          </cell>
          <cell r="O35">
            <v>109802.29999999999</v>
          </cell>
        </row>
      </sheetData>
      <sheetData sheetId="29">
        <row r="8">
          <cell r="C8" t="str">
            <v>Atmos Energy Marketing Group</v>
          </cell>
        </row>
      </sheetData>
      <sheetData sheetId="30">
        <row r="8">
          <cell r="C8" t="str">
            <v>Atmos Energy Marketing Group</v>
          </cell>
        </row>
      </sheetData>
      <sheetData sheetId="31">
        <row r="8">
          <cell r="B8">
            <v>0</v>
          </cell>
        </row>
      </sheetData>
      <sheetData sheetId="32">
        <row r="8">
          <cell r="B8">
            <v>0</v>
          </cell>
        </row>
      </sheetData>
      <sheetData sheetId="33">
        <row r="8">
          <cell r="C8" t="str">
            <v>SS Rollup w Blueflame</v>
          </cell>
        </row>
      </sheetData>
      <sheetData sheetId="34">
        <row r="8">
          <cell r="C8" t="str">
            <v>SS Rollup w Blueflame</v>
          </cell>
        </row>
      </sheetData>
      <sheetData sheetId="35"/>
      <sheetData sheetId="36"/>
      <sheetData sheetId="3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Customer Costs Excl Lgl &amp;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4">
          <cell r="B4" t="str">
            <v>May</v>
          </cell>
        </row>
        <row r="5">
          <cell r="B5" t="str">
            <v>April</v>
          </cell>
        </row>
        <row r="6">
          <cell r="B6" t="str">
            <v>March</v>
          </cell>
        </row>
        <row r="7">
          <cell r="B7" t="str">
            <v>February</v>
          </cell>
        </row>
        <row r="8">
          <cell r="B8" t="str">
            <v>January</v>
          </cell>
        </row>
        <row r="9">
          <cell r="B9" t="str">
            <v>December</v>
          </cell>
        </row>
        <row r="10">
          <cell r="B10" t="str">
            <v>November</v>
          </cell>
        </row>
        <row r="11">
          <cell r="B11" t="str">
            <v>October</v>
          </cell>
        </row>
        <row r="12">
          <cell r="B12" t="str">
            <v>September</v>
          </cell>
        </row>
        <row r="13">
          <cell r="B13" t="str">
            <v>August</v>
          </cell>
        </row>
        <row r="14">
          <cell r="B14" t="str">
            <v>July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ssissippi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95626.881999999998</v>
          </cell>
          <cell r="C13">
            <v>79516.888110000014</v>
          </cell>
          <cell r="D13">
            <v>12265.800999999999</v>
          </cell>
          <cell r="E13">
            <v>91782.689110000007</v>
          </cell>
          <cell r="F13">
            <v>-138.68911000000662</v>
          </cell>
          <cell r="G13">
            <v>91644</v>
          </cell>
          <cell r="H13">
            <v>0</v>
          </cell>
          <cell r="I13">
            <v>91644</v>
          </cell>
          <cell r="J13">
            <v>0</v>
          </cell>
          <cell r="K13">
            <v>91644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16711.750130000004</v>
          </cell>
          <cell r="C16">
            <v>12525.105519999999</v>
          </cell>
          <cell r="D16">
            <v>4124.1327100000008</v>
          </cell>
          <cell r="E16">
            <v>16649.238229999999</v>
          </cell>
          <cell r="F16">
            <v>-225.23822999999902</v>
          </cell>
          <cell r="G16">
            <v>16424</v>
          </cell>
          <cell r="H16">
            <v>0</v>
          </cell>
          <cell r="I16">
            <v>16424</v>
          </cell>
          <cell r="J16">
            <v>0</v>
          </cell>
          <cell r="K16">
            <v>16424</v>
          </cell>
        </row>
        <row r="17">
          <cell r="A17" t="str">
            <v>Benefits</v>
          </cell>
          <cell r="B17">
            <v>5832.4006500000005</v>
          </cell>
          <cell r="C17">
            <v>4309.8542099999995</v>
          </cell>
          <cell r="D17">
            <v>1439.3222499999999</v>
          </cell>
          <cell r="E17">
            <v>5749.1764599999997</v>
          </cell>
          <cell r="F17">
            <v>-83.176459999999679</v>
          </cell>
          <cell r="G17">
            <v>5666</v>
          </cell>
          <cell r="H17">
            <v>0</v>
          </cell>
          <cell r="I17">
            <v>5666</v>
          </cell>
          <cell r="J17">
            <v>0</v>
          </cell>
          <cell r="K17">
            <v>5666</v>
          </cell>
        </row>
        <row r="18">
          <cell r="A18" t="str">
            <v>Materials &amp; Supplies</v>
          </cell>
          <cell r="B18">
            <v>1539.0197499999999</v>
          </cell>
          <cell r="C18">
            <v>978.28306999999995</v>
          </cell>
          <cell r="D18">
            <v>382.86025000000001</v>
          </cell>
          <cell r="E18">
            <v>1361.1433199999999</v>
          </cell>
          <cell r="F18">
            <v>-30.143319999999903</v>
          </cell>
          <cell r="G18">
            <v>1331</v>
          </cell>
          <cell r="H18">
            <v>0</v>
          </cell>
          <cell r="I18">
            <v>1331</v>
          </cell>
          <cell r="J18">
            <v>0</v>
          </cell>
          <cell r="K18">
            <v>1331</v>
          </cell>
        </row>
        <row r="19">
          <cell r="A19" t="str">
            <v>Vehicles &amp; Equip</v>
          </cell>
          <cell r="B19">
            <v>2061.6840000000002</v>
          </cell>
          <cell r="C19">
            <v>1512.2137700000001</v>
          </cell>
          <cell r="D19">
            <v>510.71600000000001</v>
          </cell>
          <cell r="E19">
            <v>2022.9297700000002</v>
          </cell>
          <cell r="F19">
            <v>7.0229999999810389E-2</v>
          </cell>
          <cell r="G19">
            <v>2023</v>
          </cell>
          <cell r="H19">
            <v>0</v>
          </cell>
          <cell r="I19">
            <v>2023</v>
          </cell>
          <cell r="J19">
            <v>0</v>
          </cell>
          <cell r="K19">
            <v>2023</v>
          </cell>
        </row>
        <row r="20">
          <cell r="A20" t="str">
            <v>Print &amp; Postages</v>
          </cell>
          <cell r="B20">
            <v>55.831000000000003</v>
          </cell>
          <cell r="C20">
            <v>55.862989999999996</v>
          </cell>
          <cell r="D20">
            <v>13.776999999999999</v>
          </cell>
          <cell r="E20">
            <v>69.639989999999997</v>
          </cell>
          <cell r="F20">
            <v>0.36001000000000261</v>
          </cell>
          <cell r="G20">
            <v>70</v>
          </cell>
          <cell r="H20">
            <v>0</v>
          </cell>
          <cell r="I20">
            <v>70</v>
          </cell>
          <cell r="J20">
            <v>0</v>
          </cell>
          <cell r="K20">
            <v>70</v>
          </cell>
        </row>
        <row r="21">
          <cell r="A21" t="str">
            <v>Insurance</v>
          </cell>
          <cell r="B21">
            <v>903.83100000000002</v>
          </cell>
          <cell r="C21">
            <v>652.84433999999999</v>
          </cell>
          <cell r="D21">
            <v>119.67700000000001</v>
          </cell>
          <cell r="E21">
            <v>772.52134000000001</v>
          </cell>
          <cell r="F21">
            <v>-55.521340000000009</v>
          </cell>
          <cell r="G21">
            <v>717</v>
          </cell>
          <cell r="H21">
            <v>0</v>
          </cell>
          <cell r="I21">
            <v>717</v>
          </cell>
          <cell r="J21">
            <v>0</v>
          </cell>
          <cell r="K21">
            <v>717</v>
          </cell>
        </row>
        <row r="22">
          <cell r="A22" t="str">
            <v>Marketing</v>
          </cell>
          <cell r="B22">
            <v>866.77</v>
          </cell>
          <cell r="C22">
            <v>245.79329000000001</v>
          </cell>
          <cell r="D22">
            <v>175.81899999999999</v>
          </cell>
          <cell r="E22">
            <v>421.61229000000003</v>
          </cell>
          <cell r="F22">
            <v>-50.61229000000003</v>
          </cell>
          <cell r="G22">
            <v>371</v>
          </cell>
          <cell r="H22">
            <v>0</v>
          </cell>
          <cell r="I22">
            <v>371</v>
          </cell>
          <cell r="J22">
            <v>0</v>
          </cell>
          <cell r="K22">
            <v>371</v>
          </cell>
        </row>
        <row r="23">
          <cell r="A23" t="str">
            <v>Employee Welfare</v>
          </cell>
          <cell r="B23">
            <v>850.07591000000002</v>
          </cell>
          <cell r="C23">
            <v>704.43335999999999</v>
          </cell>
          <cell r="D23">
            <v>155.62700000000001</v>
          </cell>
          <cell r="E23">
            <v>860.06035999999995</v>
          </cell>
          <cell r="F23">
            <v>-50.060359999999946</v>
          </cell>
          <cell r="G23">
            <v>810</v>
          </cell>
          <cell r="H23">
            <v>0</v>
          </cell>
          <cell r="I23">
            <v>810</v>
          </cell>
          <cell r="J23">
            <v>0</v>
          </cell>
          <cell r="K23">
            <v>810</v>
          </cell>
        </row>
        <row r="24">
          <cell r="A24" t="str">
            <v>Information Technologies</v>
          </cell>
          <cell r="B24">
            <v>138.84</v>
          </cell>
          <cell r="C24">
            <v>194.61893000000001</v>
          </cell>
          <cell r="D24">
            <v>33.734999999999999</v>
          </cell>
          <cell r="E24">
            <v>228.35392999999999</v>
          </cell>
          <cell r="F24">
            <v>-0.3539299999999912</v>
          </cell>
          <cell r="G24">
            <v>228</v>
          </cell>
          <cell r="H24">
            <v>0</v>
          </cell>
          <cell r="I24">
            <v>228</v>
          </cell>
          <cell r="J24">
            <v>0</v>
          </cell>
          <cell r="K24">
            <v>228</v>
          </cell>
        </row>
        <row r="25">
          <cell r="A25" t="str">
            <v>Rent, Maint., &amp; Utilities</v>
          </cell>
          <cell r="B25">
            <v>1530.944</v>
          </cell>
          <cell r="C25">
            <v>1150.8578799999998</v>
          </cell>
          <cell r="D25">
            <v>387.697</v>
          </cell>
          <cell r="E25">
            <v>1538.5548799999997</v>
          </cell>
          <cell r="F25">
            <v>0.44512000000031549</v>
          </cell>
          <cell r="G25">
            <v>1539</v>
          </cell>
          <cell r="H25">
            <v>0</v>
          </cell>
          <cell r="I25">
            <v>1539</v>
          </cell>
          <cell r="J25">
            <v>0</v>
          </cell>
          <cell r="K25">
            <v>1539</v>
          </cell>
        </row>
        <row r="26">
          <cell r="A26" t="str">
            <v>Directors &amp; Shareholders &amp;PR</v>
          </cell>
          <cell r="B26">
            <v>2.6219999999999999</v>
          </cell>
          <cell r="C26">
            <v>3.8816100000000002</v>
          </cell>
          <cell r="D26">
            <v>0.66500000000000004</v>
          </cell>
          <cell r="E26">
            <v>4.5466100000000003</v>
          </cell>
          <cell r="F26">
            <v>0.45338999999999974</v>
          </cell>
          <cell r="G26">
            <v>5</v>
          </cell>
          <cell r="H26">
            <v>0</v>
          </cell>
          <cell r="I26">
            <v>5</v>
          </cell>
          <cell r="J26">
            <v>0</v>
          </cell>
          <cell r="K26">
            <v>5</v>
          </cell>
        </row>
        <row r="27">
          <cell r="A27" t="str">
            <v>Telecom</v>
          </cell>
          <cell r="B27">
            <v>957.99</v>
          </cell>
          <cell r="C27">
            <v>704.33877000000007</v>
          </cell>
          <cell r="D27">
            <v>239.637</v>
          </cell>
          <cell r="E27">
            <v>943.97577000000001</v>
          </cell>
          <cell r="F27">
            <v>2.422999999998865E-2</v>
          </cell>
          <cell r="G27">
            <v>944</v>
          </cell>
          <cell r="H27">
            <v>0</v>
          </cell>
          <cell r="I27">
            <v>944</v>
          </cell>
          <cell r="J27">
            <v>0</v>
          </cell>
          <cell r="K27">
            <v>944</v>
          </cell>
        </row>
        <row r="28">
          <cell r="A28" t="str">
            <v>Travel &amp; Entertainment</v>
          </cell>
          <cell r="B28">
            <v>620.71500000000003</v>
          </cell>
          <cell r="C28">
            <v>432.35760999999997</v>
          </cell>
          <cell r="D28">
            <v>142.92400000000001</v>
          </cell>
          <cell r="E28">
            <v>575.28161</v>
          </cell>
          <cell r="F28">
            <v>-0.28161000000000058</v>
          </cell>
          <cell r="G28">
            <v>575</v>
          </cell>
          <cell r="H28">
            <v>0</v>
          </cell>
          <cell r="I28">
            <v>575</v>
          </cell>
          <cell r="J28">
            <v>0</v>
          </cell>
          <cell r="K28">
            <v>575</v>
          </cell>
        </row>
        <row r="29">
          <cell r="A29" t="str">
            <v>Dues &amp; Donations</v>
          </cell>
          <cell r="B29">
            <v>176.24700000000001</v>
          </cell>
          <cell r="C29">
            <v>148.82046</v>
          </cell>
          <cell r="D29">
            <v>24.215</v>
          </cell>
          <cell r="E29">
            <v>173.03546</v>
          </cell>
          <cell r="F29">
            <v>-3.5460000000000491E-2</v>
          </cell>
          <cell r="G29">
            <v>173</v>
          </cell>
          <cell r="H29">
            <v>0</v>
          </cell>
          <cell r="I29">
            <v>173</v>
          </cell>
          <cell r="J29">
            <v>0</v>
          </cell>
          <cell r="K29">
            <v>173</v>
          </cell>
        </row>
        <row r="30">
          <cell r="A30" t="str">
            <v>Training</v>
          </cell>
          <cell r="B30">
            <v>208.767</v>
          </cell>
          <cell r="C30">
            <v>135.47973000000002</v>
          </cell>
          <cell r="D30">
            <v>50.215000000000003</v>
          </cell>
          <cell r="E30">
            <v>185.69473000000002</v>
          </cell>
          <cell r="F30">
            <v>0.30526999999997884</v>
          </cell>
          <cell r="G30">
            <v>186</v>
          </cell>
          <cell r="H30">
            <v>0</v>
          </cell>
          <cell r="I30">
            <v>186</v>
          </cell>
          <cell r="J30">
            <v>0</v>
          </cell>
          <cell r="K30">
            <v>186</v>
          </cell>
        </row>
        <row r="31">
          <cell r="A31" t="str">
            <v>Outside Services</v>
          </cell>
          <cell r="B31">
            <v>4221.3999999999996</v>
          </cell>
          <cell r="C31">
            <v>3028.54916</v>
          </cell>
          <cell r="D31">
            <v>977.22799999999995</v>
          </cell>
          <cell r="E31">
            <v>4005.7771600000001</v>
          </cell>
          <cell r="F31">
            <v>0.22283999999990556</v>
          </cell>
          <cell r="G31">
            <v>4006</v>
          </cell>
          <cell r="H31">
            <v>0</v>
          </cell>
          <cell r="I31">
            <v>4006</v>
          </cell>
          <cell r="J31">
            <v>0</v>
          </cell>
          <cell r="K31">
            <v>4006</v>
          </cell>
        </row>
        <row r="32">
          <cell r="A32" t="str">
            <v>Provision for Bad Debt</v>
          </cell>
          <cell r="B32">
            <v>1896.41632</v>
          </cell>
          <cell r="C32">
            <v>1530.2593999999999</v>
          </cell>
          <cell r="D32">
            <v>176.90424999999999</v>
          </cell>
          <cell r="E32">
            <v>1707.16365</v>
          </cell>
          <cell r="F32">
            <v>-0.16364999999996144</v>
          </cell>
          <cell r="G32">
            <v>1707</v>
          </cell>
          <cell r="H32">
            <v>0</v>
          </cell>
          <cell r="I32">
            <v>1707</v>
          </cell>
          <cell r="J32">
            <v>0</v>
          </cell>
          <cell r="K32">
            <v>1707</v>
          </cell>
        </row>
        <row r="33">
          <cell r="A33" t="str">
            <v>Miscellaneous</v>
          </cell>
          <cell r="B33">
            <v>4824.9110000000001</v>
          </cell>
          <cell r="C33">
            <v>3621.5149700000002</v>
          </cell>
          <cell r="D33">
            <v>2150.2220000000002</v>
          </cell>
          <cell r="E33">
            <v>5771.7369699999999</v>
          </cell>
          <cell r="F33">
            <v>-470.73696999999993</v>
          </cell>
          <cell r="G33">
            <v>5301</v>
          </cell>
          <cell r="H33">
            <v>0</v>
          </cell>
          <cell r="I33">
            <v>5301</v>
          </cell>
          <cell r="J33">
            <v>0</v>
          </cell>
          <cell r="K33">
            <v>5301</v>
          </cell>
        </row>
        <row r="34">
          <cell r="A34" t="str">
            <v>Expense Billings</v>
          </cell>
          <cell r="B34">
            <v>6873.6270000000004</v>
          </cell>
          <cell r="C34">
            <v>5153.67569</v>
          </cell>
          <cell r="D34">
            <v>1653.4580000000001</v>
          </cell>
          <cell r="E34">
            <v>6807.1336900000006</v>
          </cell>
          <cell r="F34">
            <v>-2.1336900000005699</v>
          </cell>
          <cell r="G34">
            <v>6805</v>
          </cell>
          <cell r="H34">
            <v>0</v>
          </cell>
          <cell r="I34">
            <v>6805</v>
          </cell>
          <cell r="J34">
            <v>0</v>
          </cell>
          <cell r="K34">
            <v>6805</v>
          </cell>
        </row>
        <row r="35">
          <cell r="A35" t="str">
            <v xml:space="preserve">                            Total O&amp;M Expense</v>
          </cell>
          <cell r="B35">
            <v>50273.841759999996</v>
          </cell>
          <cell r="C35">
            <v>37088.744759999994</v>
          </cell>
          <cell r="D35">
            <v>12758.831460000001</v>
          </cell>
          <cell r="E35">
            <v>49847.576219999995</v>
          </cell>
          <cell r="F35">
            <v>-966.57621999999901</v>
          </cell>
          <cell r="G35">
            <v>48881</v>
          </cell>
          <cell r="H35">
            <v>0</v>
          </cell>
          <cell r="I35">
            <v>48881</v>
          </cell>
          <cell r="J35">
            <v>0</v>
          </cell>
          <cell r="K35">
            <v>48881</v>
          </cell>
        </row>
        <row r="37">
          <cell r="A37" t="str">
            <v>Depreciation and Amortization</v>
          </cell>
          <cell r="B37">
            <v>13406.65</v>
          </cell>
          <cell r="C37">
            <v>7926.6365400000004</v>
          </cell>
          <cell r="D37">
            <v>3657.4749999999999</v>
          </cell>
          <cell r="E37">
            <v>11584.11154</v>
          </cell>
          <cell r="F37">
            <v>-868.11153999999988</v>
          </cell>
          <cell r="G37">
            <v>10716</v>
          </cell>
          <cell r="H37">
            <v>0</v>
          </cell>
          <cell r="I37">
            <v>10716</v>
          </cell>
          <cell r="J37">
            <v>0</v>
          </cell>
          <cell r="K37">
            <v>10716</v>
          </cell>
        </row>
        <row r="38">
          <cell r="A38" t="str">
            <v>Total Taxes - Other Than Income Taxes</v>
          </cell>
          <cell r="B38">
            <v>12509.688</v>
          </cell>
          <cell r="C38">
            <v>9840.7924699999985</v>
          </cell>
          <cell r="D38">
            <v>2404.4969999999998</v>
          </cell>
          <cell r="E38">
            <v>12245.289469999998</v>
          </cell>
          <cell r="F38">
            <v>187.71053000000211</v>
          </cell>
          <cell r="G38">
            <v>12433</v>
          </cell>
          <cell r="H38">
            <v>0</v>
          </cell>
          <cell r="I38">
            <v>12433</v>
          </cell>
          <cell r="J38">
            <v>0</v>
          </cell>
          <cell r="K38">
            <v>12433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-10851.4</v>
          </cell>
          <cell r="C40">
            <v>-8022.9650199999987</v>
          </cell>
          <cell r="D40">
            <v>-2764.1</v>
          </cell>
          <cell r="E40">
            <v>-10787.065019999998</v>
          </cell>
          <cell r="F40">
            <v>85.065019999998185</v>
          </cell>
          <cell r="G40">
            <v>-10702</v>
          </cell>
          <cell r="H40">
            <v>0</v>
          </cell>
          <cell r="I40">
            <v>-10702</v>
          </cell>
          <cell r="J40">
            <v>0</v>
          </cell>
          <cell r="K40">
            <v>-10702</v>
          </cell>
        </row>
        <row r="41">
          <cell r="A41" t="str">
            <v xml:space="preserve">   Other Misc. Income (Expense)</v>
          </cell>
          <cell r="B41">
            <v>-573.08699999999999</v>
          </cell>
          <cell r="C41">
            <v>-372.79739000000001</v>
          </cell>
          <cell r="D41">
            <v>-42.89</v>
          </cell>
          <cell r="E41">
            <v>-415.68738999999999</v>
          </cell>
          <cell r="F41">
            <v>-190.31261000000001</v>
          </cell>
          <cell r="G41">
            <v>-606</v>
          </cell>
          <cell r="H41">
            <v>0</v>
          </cell>
          <cell r="I41">
            <v>-606</v>
          </cell>
          <cell r="J41">
            <v>0</v>
          </cell>
          <cell r="K41">
            <v>-606</v>
          </cell>
        </row>
        <row r="43">
          <cell r="A43" t="str">
            <v>Income (Loss) Before Income Taxes</v>
          </cell>
          <cell r="B43">
            <v>8012.2152399999995</v>
          </cell>
          <cell r="C43">
            <v>16264.951930000021</v>
          </cell>
          <cell r="D43">
            <v>-9361.9924600000013</v>
          </cell>
          <cell r="E43">
            <v>6902.9594700000198</v>
          </cell>
          <cell r="F43">
            <v>1403.0405299999884</v>
          </cell>
          <cell r="G43">
            <v>8306</v>
          </cell>
          <cell r="H43">
            <v>0</v>
          </cell>
          <cell r="I43">
            <v>8306</v>
          </cell>
          <cell r="J43">
            <v>0</v>
          </cell>
          <cell r="K43">
            <v>8306</v>
          </cell>
        </row>
        <row r="44">
          <cell r="A44" t="str">
            <v>Provision (Benefit) for Income Taxes</v>
          </cell>
          <cell r="B44">
            <v>3316.2558799999997</v>
          </cell>
          <cell r="C44">
            <v>6547.0529999999999</v>
          </cell>
          <cell r="D44">
            <v>-3874.9286800000004</v>
          </cell>
          <cell r="E44">
            <v>2672.1243199999994</v>
          </cell>
          <cell r="F44">
            <v>573.86048000000028</v>
          </cell>
          <cell r="G44">
            <v>3245.9847999999997</v>
          </cell>
          <cell r="H44">
            <v>0</v>
          </cell>
          <cell r="I44">
            <v>3245.9847999999997</v>
          </cell>
          <cell r="J44">
            <v>0</v>
          </cell>
          <cell r="K44">
            <v>3245.9847999999997</v>
          </cell>
        </row>
        <row r="45">
          <cell r="A45" t="str">
            <v xml:space="preserve">                         Net Income (Loss)</v>
          </cell>
          <cell r="B45">
            <v>4695.9593599999998</v>
          </cell>
          <cell r="C45">
            <v>9717.8989300000212</v>
          </cell>
          <cell r="D45">
            <v>-5487.0637800000004</v>
          </cell>
          <cell r="E45">
            <v>4230.8351500000208</v>
          </cell>
          <cell r="F45">
            <v>829.18004999998811</v>
          </cell>
          <cell r="G45">
            <v>5060.0151999999998</v>
          </cell>
          <cell r="H45">
            <v>0</v>
          </cell>
          <cell r="I45">
            <v>5060.0151999999998</v>
          </cell>
          <cell r="J45">
            <v>0</v>
          </cell>
          <cell r="K45">
            <v>5060.0151999999998</v>
          </cell>
        </row>
        <row r="47">
          <cell r="A47" t="str">
            <v>Tax rate</v>
          </cell>
          <cell r="B47">
            <v>0.41389999902199331</v>
          </cell>
          <cell r="C47">
            <v>0.40252519824077904</v>
          </cell>
          <cell r="D47">
            <v>0.41390000008609279</v>
          </cell>
          <cell r="E47">
            <v>0.38709836434835559</v>
          </cell>
          <cell r="F47">
            <v>0.39079999999999998</v>
          </cell>
          <cell r="G47">
            <v>0.39079999999999998</v>
          </cell>
          <cell r="H47">
            <v>0.39079999999999998</v>
          </cell>
          <cell r="I47">
            <v>0.39079999999999998</v>
          </cell>
          <cell r="J47">
            <v>0.39079999999999998</v>
          </cell>
          <cell r="K47">
            <v>0.39079999999999998</v>
          </cell>
        </row>
      </sheetData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-Projection"/>
      <sheetName val="MS-Summary"/>
      <sheetName val="MS-Project"/>
      <sheetName val="Mississippi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6703005.0099999998</v>
          </cell>
          <cell r="C15">
            <v>252076.27</v>
          </cell>
          <cell r="D15">
            <v>253650.91</v>
          </cell>
          <cell r="F15">
            <v>417644.71</v>
          </cell>
          <cell r="H15">
            <v>195946.51</v>
          </cell>
          <cell r="J15">
            <v>233018.36</v>
          </cell>
          <cell r="L15">
            <v>400262.81</v>
          </cell>
          <cell r="N15">
            <v>237066.97</v>
          </cell>
          <cell r="P15">
            <v>485166.01</v>
          </cell>
          <cell r="Q15">
            <v>-150000</v>
          </cell>
          <cell r="R15">
            <v>479418.82</v>
          </cell>
          <cell r="S15">
            <v>-150000</v>
          </cell>
          <cell r="T15">
            <v>527845.35</v>
          </cell>
          <cell r="U15">
            <v>-200000</v>
          </cell>
          <cell r="V15">
            <v>516447.91</v>
          </cell>
          <cell r="W15">
            <v>-215000</v>
          </cell>
          <cell r="X15">
            <v>513607.67999999999</v>
          </cell>
          <cell r="Y15">
            <v>-215000</v>
          </cell>
          <cell r="Z15">
            <v>3582152.31</v>
          </cell>
        </row>
        <row r="16">
          <cell r="A16" t="str">
            <v>Equipment</v>
          </cell>
          <cell r="B16">
            <v>1808201.46</v>
          </cell>
          <cell r="C16">
            <v>30636.97</v>
          </cell>
          <cell r="D16">
            <v>16645.48</v>
          </cell>
          <cell r="F16">
            <v>5023.1400000000003</v>
          </cell>
          <cell r="H16">
            <v>1406.26</v>
          </cell>
          <cell r="J16">
            <v>217373.14</v>
          </cell>
          <cell r="L16">
            <v>65228.26</v>
          </cell>
          <cell r="N16">
            <v>2432.02</v>
          </cell>
          <cell r="P16">
            <v>357486.04</v>
          </cell>
          <cell r="Q16">
            <v>-50000</v>
          </cell>
          <cell r="R16">
            <v>169645.11</v>
          </cell>
          <cell r="T16">
            <v>291391.46000000002</v>
          </cell>
          <cell r="V16">
            <v>378240.77</v>
          </cell>
          <cell r="X16">
            <v>1188.83</v>
          </cell>
          <cell r="Z16">
            <v>1486697.4800000002</v>
          </cell>
        </row>
        <row r="18">
          <cell r="A18" t="str">
            <v>5002.Data Center Move: CB10.Data Center Move</v>
          </cell>
          <cell r="B18">
            <v>738212.5</v>
          </cell>
          <cell r="C18" t="str">
            <v xml:space="preserve"> 0</v>
          </cell>
          <cell r="D18" t="str">
            <v xml:space="preserve"> 0</v>
          </cell>
          <cell r="F18">
            <v>351007.41</v>
          </cell>
          <cell r="H18" t="str">
            <v xml:space="preserve"> 0</v>
          </cell>
          <cell r="J18">
            <v>5100.9399999999996</v>
          </cell>
          <cell r="L18">
            <v>-7795.24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348313.11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738212.5</v>
          </cell>
          <cell r="C20">
            <v>0</v>
          </cell>
          <cell r="D20">
            <v>0</v>
          </cell>
          <cell r="E20">
            <v>0</v>
          </cell>
          <cell r="F20">
            <v>351007.41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-7795.24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348313.11</v>
          </cell>
        </row>
        <row r="21">
          <cell r="A21" t="str">
            <v>5002.PC/MDT Replacement-Acker: CB10.PC / MDT Replacement - Acker</v>
          </cell>
          <cell r="B21">
            <v>427940.92</v>
          </cell>
          <cell r="C21" t="str">
            <v xml:space="preserve"> 0</v>
          </cell>
          <cell r="D21">
            <v>308.89999999999998</v>
          </cell>
          <cell r="F21">
            <v>48992.639999999999</v>
          </cell>
          <cell r="H21">
            <v>210.73</v>
          </cell>
          <cell r="J21">
            <v>59744.74</v>
          </cell>
          <cell r="L21">
            <v>14833.42</v>
          </cell>
          <cell r="N21" t="str">
            <v xml:space="preserve"> 0</v>
          </cell>
          <cell r="P21">
            <v>34270.879999999997</v>
          </cell>
          <cell r="R21">
            <v>34404.31</v>
          </cell>
          <cell r="T21">
            <v>34796.78</v>
          </cell>
          <cell r="V21">
            <v>34571.42</v>
          </cell>
          <cell r="X21">
            <v>36376.19</v>
          </cell>
          <cell r="Y21">
            <v>51710</v>
          </cell>
          <cell r="Z21">
            <v>350220.01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427940.92</v>
          </cell>
          <cell r="C23">
            <v>0</v>
          </cell>
          <cell r="D23">
            <v>308.89999999999998</v>
          </cell>
          <cell r="E23">
            <v>0</v>
          </cell>
          <cell r="F23">
            <v>48992.639999999999</v>
          </cell>
          <cell r="G23">
            <v>0</v>
          </cell>
          <cell r="H23">
            <v>210.73</v>
          </cell>
          <cell r="I23">
            <v>0</v>
          </cell>
          <cell r="J23">
            <v>59744.74</v>
          </cell>
          <cell r="K23">
            <v>0</v>
          </cell>
          <cell r="L23">
            <v>14833.42</v>
          </cell>
          <cell r="M23">
            <v>0</v>
          </cell>
          <cell r="N23">
            <v>0</v>
          </cell>
          <cell r="O23">
            <v>0</v>
          </cell>
          <cell r="P23">
            <v>34270.879999999997</v>
          </cell>
          <cell r="Q23">
            <v>0</v>
          </cell>
          <cell r="R23">
            <v>34404.31</v>
          </cell>
          <cell r="S23">
            <v>0</v>
          </cell>
          <cell r="T23">
            <v>34796.78</v>
          </cell>
          <cell r="U23">
            <v>0</v>
          </cell>
          <cell r="V23">
            <v>34571.42</v>
          </cell>
          <cell r="W23">
            <v>0</v>
          </cell>
          <cell r="X23">
            <v>36376.19</v>
          </cell>
          <cell r="Y23">
            <v>51710</v>
          </cell>
          <cell r="Z23">
            <v>350220.01</v>
          </cell>
        </row>
        <row r="24">
          <cell r="A24" t="str">
            <v>Information Technology-Other</v>
          </cell>
          <cell r="B24">
            <v>269633.00999999995</v>
          </cell>
          <cell r="C24">
            <v>22552.07</v>
          </cell>
          <cell r="D24">
            <v>11698.130000000001</v>
          </cell>
          <cell r="F24">
            <v>19771.190000000017</v>
          </cell>
          <cell r="H24">
            <v>60.390000000000015</v>
          </cell>
          <cell r="J24">
            <v>13769.620000000003</v>
          </cell>
          <cell r="L24">
            <v>4365.6200000000008</v>
          </cell>
          <cell r="N24">
            <v>30245.45</v>
          </cell>
          <cell r="P24">
            <v>22072.280000000006</v>
          </cell>
          <cell r="Q24">
            <v>20000</v>
          </cell>
          <cell r="R24">
            <v>0</v>
          </cell>
          <cell r="T24">
            <v>0</v>
          </cell>
          <cell r="V24">
            <v>0</v>
          </cell>
          <cell r="W24">
            <v>56561</v>
          </cell>
          <cell r="X24">
            <v>0</v>
          </cell>
          <cell r="Z24">
            <v>201095.75000000003</v>
          </cell>
        </row>
        <row r="25">
          <cell r="A25" t="str">
            <v>Information Technology</v>
          </cell>
          <cell r="B25">
            <v>1435786.43</v>
          </cell>
          <cell r="C25">
            <v>22552.07</v>
          </cell>
          <cell r="D25">
            <v>12007.03</v>
          </cell>
          <cell r="E25">
            <v>0</v>
          </cell>
          <cell r="F25">
            <v>419771.24</v>
          </cell>
          <cell r="G25">
            <v>0</v>
          </cell>
          <cell r="H25">
            <v>271.12</v>
          </cell>
          <cell r="I25">
            <v>0</v>
          </cell>
          <cell r="J25">
            <v>78615.3</v>
          </cell>
          <cell r="K25">
            <v>0</v>
          </cell>
          <cell r="L25">
            <v>11403.8</v>
          </cell>
          <cell r="M25">
            <v>0</v>
          </cell>
          <cell r="N25">
            <v>30245.45</v>
          </cell>
          <cell r="O25">
            <v>0</v>
          </cell>
          <cell r="P25">
            <v>56343.16</v>
          </cell>
          <cell r="Q25">
            <v>20000</v>
          </cell>
          <cell r="R25">
            <v>34404.31</v>
          </cell>
          <cell r="S25">
            <v>0</v>
          </cell>
          <cell r="T25">
            <v>34796.78</v>
          </cell>
          <cell r="U25">
            <v>0</v>
          </cell>
          <cell r="V25">
            <v>34571.42</v>
          </cell>
          <cell r="W25">
            <v>56561</v>
          </cell>
          <cell r="X25">
            <v>36376.19</v>
          </cell>
          <cell r="Y25">
            <v>51710</v>
          </cell>
          <cell r="Z25">
            <v>899628.87000000011</v>
          </cell>
        </row>
        <row r="27">
          <cell r="A27" t="str">
            <v>Misc</v>
          </cell>
          <cell r="B27" t="str">
            <v xml:space="preserve"> 0</v>
          </cell>
          <cell r="C27">
            <v>102312.89</v>
          </cell>
          <cell r="D27">
            <v>171918.73</v>
          </cell>
          <cell r="F27">
            <v>-368598.52</v>
          </cell>
          <cell r="H27">
            <v>113223.51</v>
          </cell>
          <cell r="J27">
            <v>178647.25</v>
          </cell>
          <cell r="L27">
            <v>-30559.64</v>
          </cell>
          <cell r="N27">
            <v>5073.8900000000003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172018.11</v>
          </cell>
        </row>
        <row r="28">
          <cell r="A28" t="str">
            <v>Overhead</v>
          </cell>
          <cell r="B28" t="str">
            <v xml:space="preserve"> 0</v>
          </cell>
          <cell r="C28">
            <v>122229.52</v>
          </cell>
          <cell r="D28">
            <v>119030.52</v>
          </cell>
          <cell r="F28">
            <v>-241260.04</v>
          </cell>
          <cell r="H28">
            <v>276845.59999999998</v>
          </cell>
          <cell r="J28">
            <v>198684.75</v>
          </cell>
          <cell r="L28">
            <v>-475530.35</v>
          </cell>
          <cell r="N28">
            <v>347244.64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347244.64</v>
          </cell>
        </row>
        <row r="29">
          <cell r="A29" t="str">
            <v>Pipeline Integrity Management</v>
          </cell>
          <cell r="B29">
            <v>118678.37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68768</v>
          </cell>
          <cell r="Z29">
            <v>68768</v>
          </cell>
        </row>
        <row r="30">
          <cell r="A30" t="str">
            <v>Public Improvements</v>
          </cell>
          <cell r="B30">
            <v>2638055.2400000002</v>
          </cell>
          <cell r="C30">
            <v>-20467.37</v>
          </cell>
          <cell r="D30">
            <v>365753.22</v>
          </cell>
          <cell r="F30">
            <v>268686.52</v>
          </cell>
          <cell r="H30">
            <v>120879.74</v>
          </cell>
          <cell r="J30">
            <v>116213.05</v>
          </cell>
          <cell r="L30">
            <v>180257.15</v>
          </cell>
          <cell r="N30">
            <v>57410.36</v>
          </cell>
          <cell r="P30">
            <v>287109.08</v>
          </cell>
          <cell r="R30">
            <v>196508.67</v>
          </cell>
          <cell r="T30">
            <v>217779.66</v>
          </cell>
          <cell r="V30">
            <v>437455.11</v>
          </cell>
          <cell r="X30">
            <v>374390.63</v>
          </cell>
          <cell r="Z30">
            <v>2601975.8199999998</v>
          </cell>
        </row>
        <row r="32">
          <cell r="A32" t="str">
            <v>Project XXX</v>
          </cell>
          <cell r="S32">
            <v>560000</v>
          </cell>
          <cell r="U32">
            <v>560000</v>
          </cell>
          <cell r="W32">
            <v>560000</v>
          </cell>
          <cell r="Z32">
            <v>1680000</v>
          </cell>
        </row>
        <row r="33">
          <cell r="Z33">
            <v>0</v>
          </cell>
        </row>
        <row r="34">
          <cell r="A34" t="str">
            <v>Clarksdale New Office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560000</v>
          </cell>
          <cell r="T34">
            <v>0</v>
          </cell>
          <cell r="U34">
            <v>560000</v>
          </cell>
          <cell r="V34">
            <v>0</v>
          </cell>
          <cell r="W34">
            <v>560000</v>
          </cell>
          <cell r="X34">
            <v>0</v>
          </cell>
          <cell r="Y34">
            <v>0</v>
          </cell>
          <cell r="Z34">
            <v>1680000</v>
          </cell>
        </row>
        <row r="35">
          <cell r="A35" t="str">
            <v>Structures-Other</v>
          </cell>
          <cell r="B35">
            <v>113289.64</v>
          </cell>
          <cell r="C35">
            <v>240.71</v>
          </cell>
          <cell r="D35">
            <v>33.270000000000003</v>
          </cell>
          <cell r="E35">
            <v>0</v>
          </cell>
          <cell r="F35">
            <v>6089.81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14042.54</v>
          </cell>
          <cell r="N35">
            <v>24128.26</v>
          </cell>
          <cell r="P35">
            <v>0</v>
          </cell>
          <cell r="R35">
            <v>29409</v>
          </cell>
          <cell r="T35">
            <v>24936.82</v>
          </cell>
          <cell r="V35">
            <v>12168.41</v>
          </cell>
          <cell r="X35">
            <v>0</v>
          </cell>
          <cell r="Z35">
            <v>111048.82</v>
          </cell>
        </row>
        <row r="36">
          <cell r="A36" t="str">
            <v>Structures</v>
          </cell>
          <cell r="B36">
            <v>113289.64</v>
          </cell>
          <cell r="C36">
            <v>240.71</v>
          </cell>
          <cell r="D36">
            <v>33.270000000000003</v>
          </cell>
          <cell r="F36">
            <v>6089.81</v>
          </cell>
          <cell r="H36" t="str">
            <v xml:space="preserve"> 0</v>
          </cell>
          <cell r="J36" t="str">
            <v xml:space="preserve"> 0</v>
          </cell>
          <cell r="L36">
            <v>14042.54</v>
          </cell>
          <cell r="M36">
            <v>0</v>
          </cell>
          <cell r="N36">
            <v>24128.26</v>
          </cell>
          <cell r="O36">
            <v>0</v>
          </cell>
          <cell r="P36" t="str">
            <v xml:space="preserve"> 0</v>
          </cell>
          <cell r="Q36">
            <v>0</v>
          </cell>
          <cell r="R36">
            <v>29409</v>
          </cell>
          <cell r="S36">
            <v>560000</v>
          </cell>
          <cell r="T36">
            <v>24936.82</v>
          </cell>
          <cell r="U36">
            <v>560000</v>
          </cell>
          <cell r="V36">
            <v>12168.41</v>
          </cell>
          <cell r="W36">
            <v>560000</v>
          </cell>
          <cell r="X36" t="str">
            <v xml:space="preserve"> 0</v>
          </cell>
          <cell r="Y36">
            <v>0</v>
          </cell>
          <cell r="Z36">
            <v>1791048.82</v>
          </cell>
        </row>
        <row r="38">
          <cell r="A38" t="str">
            <v>System Improvements</v>
          </cell>
          <cell r="B38">
            <v>842878.11</v>
          </cell>
          <cell r="C38">
            <v>76281.919999999998</v>
          </cell>
          <cell r="D38">
            <v>36294.019999999997</v>
          </cell>
          <cell r="F38">
            <v>92187.18</v>
          </cell>
          <cell r="H38">
            <v>-22171.09</v>
          </cell>
          <cell r="J38">
            <v>15324.75</v>
          </cell>
          <cell r="L38">
            <v>19513.7</v>
          </cell>
          <cell r="N38">
            <v>11927.92</v>
          </cell>
          <cell r="P38">
            <v>42786.15</v>
          </cell>
          <cell r="R38">
            <v>97519.9</v>
          </cell>
          <cell r="S38">
            <v>-15000</v>
          </cell>
          <cell r="T38">
            <v>71243.56</v>
          </cell>
          <cell r="V38">
            <v>37894.959999999999</v>
          </cell>
          <cell r="X38">
            <v>177862.27</v>
          </cell>
          <cell r="Y38">
            <v>-8608</v>
          </cell>
          <cell r="Z38">
            <v>633057.24000000011</v>
          </cell>
        </row>
        <row r="40">
          <cell r="A40" t="str">
            <v>5073.MERIDIAN:BARE STEEL: CB10.MERIDIAN:REPLCE BARE STEEL AND MAIN IN MERIDIAN</v>
          </cell>
          <cell r="B40">
            <v>2447012.0499999998</v>
          </cell>
          <cell r="C40">
            <v>83764.27</v>
          </cell>
          <cell r="D40">
            <v>195784.02</v>
          </cell>
          <cell r="F40">
            <v>174579.81</v>
          </cell>
          <cell r="H40">
            <v>167030.73000000001</v>
          </cell>
          <cell r="J40">
            <v>98197.96</v>
          </cell>
          <cell r="L40">
            <v>370846.83</v>
          </cell>
          <cell r="N40">
            <v>344081.78</v>
          </cell>
          <cell r="P40">
            <v>196007.04000000001</v>
          </cell>
          <cell r="R40">
            <v>196721.04</v>
          </cell>
          <cell r="T40">
            <v>198964.57</v>
          </cell>
          <cell r="V40">
            <v>197677.22</v>
          </cell>
          <cell r="X40">
            <v>207968.9</v>
          </cell>
          <cell r="Z40">
            <v>2431624.17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Meridian: Bare Steel Services and Main Replacement</v>
          </cell>
          <cell r="B44">
            <v>2447012.0499999998</v>
          </cell>
          <cell r="C44">
            <v>83764.27</v>
          </cell>
          <cell r="D44">
            <v>195784.02</v>
          </cell>
          <cell r="E44">
            <v>0</v>
          </cell>
          <cell r="F44">
            <v>174579.81</v>
          </cell>
          <cell r="G44">
            <v>0</v>
          </cell>
          <cell r="H44">
            <v>167030.73000000001</v>
          </cell>
          <cell r="I44">
            <v>0</v>
          </cell>
          <cell r="J44">
            <v>98197.96</v>
          </cell>
          <cell r="K44">
            <v>0</v>
          </cell>
          <cell r="L44">
            <v>370846.83</v>
          </cell>
          <cell r="M44">
            <v>0</v>
          </cell>
          <cell r="N44">
            <v>344081.78</v>
          </cell>
          <cell r="O44">
            <v>0</v>
          </cell>
          <cell r="P44">
            <v>196007.04000000001</v>
          </cell>
          <cell r="Q44">
            <v>0</v>
          </cell>
          <cell r="R44">
            <v>196721.04</v>
          </cell>
          <cell r="S44">
            <v>0</v>
          </cell>
          <cell r="T44">
            <v>198964.57</v>
          </cell>
          <cell r="U44">
            <v>0</v>
          </cell>
          <cell r="V44">
            <v>197677.22</v>
          </cell>
          <cell r="W44">
            <v>0</v>
          </cell>
          <cell r="X44">
            <v>207968.9</v>
          </cell>
          <cell r="Y44">
            <v>0</v>
          </cell>
          <cell r="Z44">
            <v>2431624.17</v>
          </cell>
        </row>
        <row r="45">
          <cell r="A45" t="str">
            <v>System Integrity-Other</v>
          </cell>
          <cell r="B45">
            <v>12310555.710000001</v>
          </cell>
          <cell r="C45">
            <v>832476.54999999993</v>
          </cell>
          <cell r="D45">
            <v>1078961.75</v>
          </cell>
          <cell r="F45">
            <v>1665039.69</v>
          </cell>
          <cell r="H45">
            <v>890807.39999999991</v>
          </cell>
          <cell r="J45">
            <v>1023244.96</v>
          </cell>
          <cell r="L45">
            <v>2037404.6400000001</v>
          </cell>
          <cell r="N45">
            <v>1011786.47</v>
          </cell>
          <cell r="P45">
            <v>1072858.55</v>
          </cell>
          <cell r="R45">
            <v>1271704.3499999999</v>
          </cell>
          <cell r="T45">
            <v>1054853.53</v>
          </cell>
          <cell r="V45">
            <v>957330.46</v>
          </cell>
          <cell r="X45">
            <v>990962.16</v>
          </cell>
          <cell r="Z45">
            <v>13887430.510000002</v>
          </cell>
        </row>
        <row r="46">
          <cell r="A46" t="str">
            <v>System Integrity</v>
          </cell>
          <cell r="B46">
            <v>14757567.76</v>
          </cell>
          <cell r="C46">
            <v>916240.82</v>
          </cell>
          <cell r="D46">
            <v>1274745.77</v>
          </cell>
          <cell r="E46">
            <v>0</v>
          </cell>
          <cell r="F46">
            <v>1839619.5</v>
          </cell>
          <cell r="G46">
            <v>0</v>
          </cell>
          <cell r="H46">
            <v>1057838.1299999999</v>
          </cell>
          <cell r="I46">
            <v>0</v>
          </cell>
          <cell r="J46">
            <v>1121442.92</v>
          </cell>
          <cell r="K46">
            <v>0</v>
          </cell>
          <cell r="L46">
            <v>2408251.4700000002</v>
          </cell>
          <cell r="M46">
            <v>0</v>
          </cell>
          <cell r="N46">
            <v>1355868.25</v>
          </cell>
          <cell r="O46">
            <v>0</v>
          </cell>
          <cell r="P46">
            <v>1268865.5900000001</v>
          </cell>
          <cell r="Q46">
            <v>0</v>
          </cell>
          <cell r="R46">
            <v>1468425.39</v>
          </cell>
          <cell r="S46">
            <v>0</v>
          </cell>
          <cell r="T46">
            <v>1253818.1000000001</v>
          </cell>
          <cell r="U46">
            <v>0</v>
          </cell>
          <cell r="V46">
            <v>1155007.68</v>
          </cell>
          <cell r="W46">
            <v>0</v>
          </cell>
          <cell r="X46">
            <v>1198931.06</v>
          </cell>
          <cell r="Y46">
            <v>0</v>
          </cell>
          <cell r="Z46">
            <v>16319054.68</v>
          </cell>
        </row>
        <row r="48">
          <cell r="A48" t="str">
            <v>Vehicles</v>
          </cell>
          <cell r="B48" t="str">
            <v xml:space="preserve"> 0</v>
          </cell>
          <cell r="C48">
            <v>172.54</v>
          </cell>
          <cell r="D48">
            <v>-7944.32</v>
          </cell>
          <cell r="F48">
            <v>46.68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>
            <v>-1455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-9180.0999999999985</v>
          </cell>
        </row>
        <row r="50">
          <cell r="A50" t="str">
            <v>NonGrowth</v>
          </cell>
          <cell r="B50">
            <v>21714457.009999998</v>
          </cell>
          <cell r="C50">
            <v>1250200.07</v>
          </cell>
          <cell r="D50">
            <v>1988483.72</v>
          </cell>
          <cell r="E50">
            <v>0</v>
          </cell>
          <cell r="F50">
            <v>2021565.51</v>
          </cell>
          <cell r="G50">
            <v>0</v>
          </cell>
          <cell r="H50">
            <v>1548293.27</v>
          </cell>
          <cell r="I50">
            <v>0</v>
          </cell>
          <cell r="J50">
            <v>1926301.16</v>
          </cell>
          <cell r="K50">
            <v>0</v>
          </cell>
          <cell r="L50">
            <v>2192606.9300000002</v>
          </cell>
          <cell r="M50">
            <v>0</v>
          </cell>
          <cell r="N50">
            <v>1832875.79</v>
          </cell>
          <cell r="O50">
            <v>0</v>
          </cell>
          <cell r="P50">
            <v>2012590.02</v>
          </cell>
          <cell r="Q50">
            <v>-30000</v>
          </cell>
          <cell r="R50">
            <v>1995912.38</v>
          </cell>
          <cell r="S50">
            <v>545000</v>
          </cell>
          <cell r="T50">
            <v>1893966.38</v>
          </cell>
          <cell r="U50">
            <v>560000</v>
          </cell>
          <cell r="V50">
            <v>2055338.35</v>
          </cell>
          <cell r="W50">
            <v>616561</v>
          </cell>
          <cell r="X50">
            <v>1788748.98</v>
          </cell>
          <cell r="Y50">
            <v>111870</v>
          </cell>
          <cell r="Z50">
            <v>24310313.559999999</v>
          </cell>
        </row>
        <row r="52">
          <cell r="A52" t="str">
            <v>Capital</v>
          </cell>
          <cell r="B52">
            <v>28417462.019999996</v>
          </cell>
          <cell r="C52">
            <v>1502276.34</v>
          </cell>
          <cell r="D52">
            <v>2242134.63</v>
          </cell>
          <cell r="E52">
            <v>0</v>
          </cell>
          <cell r="F52">
            <v>2439210.2200000002</v>
          </cell>
          <cell r="G52">
            <v>0</v>
          </cell>
          <cell r="H52">
            <v>1744239.78</v>
          </cell>
          <cell r="I52">
            <v>0</v>
          </cell>
          <cell r="J52">
            <v>2159319.52</v>
          </cell>
          <cell r="K52">
            <v>0</v>
          </cell>
          <cell r="L52">
            <v>2592869.7400000002</v>
          </cell>
          <cell r="M52">
            <v>0</v>
          </cell>
          <cell r="N52">
            <v>2069942.76</v>
          </cell>
          <cell r="O52">
            <v>0</v>
          </cell>
          <cell r="P52">
            <v>2497756.0299999998</v>
          </cell>
          <cell r="Q52">
            <v>-180000</v>
          </cell>
          <cell r="R52">
            <v>2475331.2000000002</v>
          </cell>
          <cell r="S52">
            <v>395000</v>
          </cell>
          <cell r="T52">
            <v>2421811.73</v>
          </cell>
          <cell r="U52">
            <v>360000</v>
          </cell>
          <cell r="V52">
            <v>2571786.2599999998</v>
          </cell>
          <cell r="W52">
            <v>401561</v>
          </cell>
          <cell r="X52">
            <v>2302356.66</v>
          </cell>
          <cell r="Y52">
            <v>-103130</v>
          </cell>
          <cell r="Z52">
            <v>27892465.870000001</v>
          </cell>
        </row>
      </sheetData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TX"/>
      <sheetName val="Reforecast-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427832.84760000004</v>
          </cell>
          <cell r="C13">
            <v>324541.99741000007</v>
          </cell>
          <cell r="D13">
            <v>76514.074999999997</v>
          </cell>
          <cell r="E13">
            <v>401056.07241000008</v>
          </cell>
          <cell r="F13">
            <v>-2418.0724100000807</v>
          </cell>
          <cell r="G13">
            <v>398638</v>
          </cell>
          <cell r="H13">
            <v>0</v>
          </cell>
          <cell r="I13">
            <v>398638</v>
          </cell>
          <cell r="J13">
            <v>0</v>
          </cell>
          <cell r="K13">
            <v>398638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38834.051650000001</v>
          </cell>
          <cell r="C16">
            <v>29863.018390000001</v>
          </cell>
          <cell r="D16">
            <v>9752.7668799999956</v>
          </cell>
          <cell r="E16">
            <v>39615.785269999993</v>
          </cell>
          <cell r="F16">
            <v>-2016.785269999993</v>
          </cell>
          <cell r="G16">
            <v>37599</v>
          </cell>
          <cell r="H16">
            <v>0</v>
          </cell>
          <cell r="I16">
            <v>37599</v>
          </cell>
          <cell r="J16">
            <v>0</v>
          </cell>
          <cell r="K16">
            <v>37599</v>
          </cell>
        </row>
        <row r="17">
          <cell r="A17" t="str">
            <v>Benefits</v>
          </cell>
          <cell r="B17">
            <v>11559.287360000002</v>
          </cell>
          <cell r="C17">
            <v>8375.5845400000017</v>
          </cell>
          <cell r="D17">
            <v>2889.1046400000023</v>
          </cell>
          <cell r="E17">
            <v>11264.689180000005</v>
          </cell>
          <cell r="F17">
            <v>235.31081999999515</v>
          </cell>
          <cell r="G17">
            <v>11500</v>
          </cell>
          <cell r="H17">
            <v>0</v>
          </cell>
          <cell r="I17">
            <v>11500</v>
          </cell>
          <cell r="J17">
            <v>0</v>
          </cell>
          <cell r="K17">
            <v>11500</v>
          </cell>
        </row>
        <row r="18">
          <cell r="A18" t="str">
            <v>Materials &amp; Supplies</v>
          </cell>
          <cell r="B18">
            <v>4218.3810000000003</v>
          </cell>
          <cell r="C18">
            <v>3046.1419300000002</v>
          </cell>
          <cell r="D18">
            <v>1001.9945299999998</v>
          </cell>
          <cell r="E18">
            <v>4048.1364600000002</v>
          </cell>
          <cell r="F18">
            <v>334.86353999999983</v>
          </cell>
          <cell r="G18">
            <v>4383</v>
          </cell>
          <cell r="H18">
            <v>0</v>
          </cell>
          <cell r="I18">
            <v>4383</v>
          </cell>
          <cell r="J18">
            <v>0</v>
          </cell>
          <cell r="K18">
            <v>4383</v>
          </cell>
        </row>
        <row r="19">
          <cell r="A19" t="str">
            <v>Vehicles &amp; Equip</v>
          </cell>
          <cell r="B19">
            <v>4885.4459999999999</v>
          </cell>
          <cell r="C19">
            <v>4063.4596200000001</v>
          </cell>
          <cell r="D19">
            <v>1221.4172599999997</v>
          </cell>
          <cell r="E19">
            <v>5284.8768799999998</v>
          </cell>
          <cell r="F19">
            <v>562.1231200000002</v>
          </cell>
          <cell r="G19">
            <v>5847</v>
          </cell>
          <cell r="H19">
            <v>0</v>
          </cell>
          <cell r="I19">
            <v>5847</v>
          </cell>
          <cell r="J19">
            <v>0</v>
          </cell>
          <cell r="K19">
            <v>5847</v>
          </cell>
        </row>
        <row r="20">
          <cell r="A20" t="str">
            <v>Print &amp; Postages</v>
          </cell>
          <cell r="B20">
            <v>11.954000000000001</v>
          </cell>
          <cell r="C20">
            <v>61.012129999999999</v>
          </cell>
          <cell r="D20">
            <v>3.0179999999999998</v>
          </cell>
          <cell r="E20">
            <v>64.03013</v>
          </cell>
          <cell r="F20">
            <v>8.9698700000000002</v>
          </cell>
          <cell r="G20">
            <v>73</v>
          </cell>
          <cell r="H20">
            <v>0</v>
          </cell>
          <cell r="I20">
            <v>73</v>
          </cell>
          <cell r="J20">
            <v>0</v>
          </cell>
          <cell r="K20">
            <v>73</v>
          </cell>
        </row>
        <row r="21">
          <cell r="A21" t="str">
            <v>Insurance</v>
          </cell>
          <cell r="B21">
            <v>1167.55304</v>
          </cell>
          <cell r="C21">
            <v>1077.2078700000002</v>
          </cell>
          <cell r="D21">
            <v>291.76326</v>
          </cell>
          <cell r="E21">
            <v>1368.9711300000001</v>
          </cell>
          <cell r="F21">
            <v>-36.97113000000013</v>
          </cell>
          <cell r="G21">
            <v>1332</v>
          </cell>
          <cell r="H21">
            <v>0</v>
          </cell>
          <cell r="I21">
            <v>1332</v>
          </cell>
          <cell r="J21">
            <v>0</v>
          </cell>
          <cell r="K21">
            <v>1332</v>
          </cell>
        </row>
        <row r="22">
          <cell r="A22" t="str">
            <v>Marketing</v>
          </cell>
          <cell r="B22">
            <v>881.5</v>
          </cell>
          <cell r="C22">
            <v>515.95929999999998</v>
          </cell>
          <cell r="D22">
            <v>27.844000000000001</v>
          </cell>
          <cell r="E22">
            <v>543.80330000000004</v>
          </cell>
          <cell r="F22">
            <v>72.196699999999964</v>
          </cell>
          <cell r="G22">
            <v>616</v>
          </cell>
          <cell r="H22">
            <v>0</v>
          </cell>
          <cell r="I22">
            <v>616</v>
          </cell>
          <cell r="J22">
            <v>0</v>
          </cell>
          <cell r="K22">
            <v>616</v>
          </cell>
        </row>
        <row r="23">
          <cell r="A23" t="str">
            <v>Employee Welfare</v>
          </cell>
          <cell r="B23">
            <v>1902.2470000000001</v>
          </cell>
          <cell r="C23">
            <v>1269.8774900000001</v>
          </cell>
          <cell r="D23">
            <v>257.31025</v>
          </cell>
          <cell r="E23">
            <v>1527.1877400000001</v>
          </cell>
          <cell r="F23">
            <v>79.812259999999924</v>
          </cell>
          <cell r="G23">
            <v>1607</v>
          </cell>
          <cell r="H23">
            <v>0</v>
          </cell>
          <cell r="I23">
            <v>1607</v>
          </cell>
          <cell r="J23">
            <v>0</v>
          </cell>
          <cell r="K23">
            <v>1607</v>
          </cell>
        </row>
        <row r="24">
          <cell r="A24" t="str">
            <v>Information Technologies</v>
          </cell>
          <cell r="B24">
            <v>235.846</v>
          </cell>
          <cell r="C24">
            <v>165.89596</v>
          </cell>
          <cell r="D24">
            <v>58.96</v>
          </cell>
          <cell r="E24">
            <v>224.85596000000001</v>
          </cell>
          <cell r="F24">
            <v>28.14403999999999</v>
          </cell>
          <cell r="G24">
            <v>253</v>
          </cell>
          <cell r="H24">
            <v>0</v>
          </cell>
          <cell r="I24">
            <v>253</v>
          </cell>
          <cell r="J24">
            <v>0</v>
          </cell>
          <cell r="K24">
            <v>253</v>
          </cell>
        </row>
        <row r="25">
          <cell r="A25" t="str">
            <v>Rent, Maint., &amp; Utilities</v>
          </cell>
          <cell r="B25">
            <v>4460.5149599999995</v>
          </cell>
          <cell r="C25">
            <v>1268.7948100000001</v>
          </cell>
          <cell r="D25">
            <v>1063.1201699999999</v>
          </cell>
          <cell r="E25">
            <v>2331.91498</v>
          </cell>
          <cell r="F25">
            <v>98.085019999999986</v>
          </cell>
          <cell r="G25">
            <v>2430</v>
          </cell>
          <cell r="H25">
            <v>0</v>
          </cell>
          <cell r="I25">
            <v>2430</v>
          </cell>
          <cell r="J25">
            <v>0</v>
          </cell>
          <cell r="K25">
            <v>2430</v>
          </cell>
        </row>
        <row r="26">
          <cell r="A26" t="str">
            <v>Directors &amp; Shareholders &amp;PR</v>
          </cell>
          <cell r="B26">
            <v>420</v>
          </cell>
          <cell r="C26">
            <v>471.87903999999997</v>
          </cell>
          <cell r="D26">
            <v>105</v>
          </cell>
          <cell r="E26">
            <v>576.87904000000003</v>
          </cell>
          <cell r="F26">
            <v>77.120959999999968</v>
          </cell>
          <cell r="G26">
            <v>654</v>
          </cell>
          <cell r="H26">
            <v>0</v>
          </cell>
          <cell r="I26">
            <v>654</v>
          </cell>
          <cell r="J26">
            <v>0</v>
          </cell>
          <cell r="K26">
            <v>654</v>
          </cell>
        </row>
        <row r="27">
          <cell r="A27" t="str">
            <v>Telecom</v>
          </cell>
          <cell r="B27">
            <v>511.03796</v>
          </cell>
          <cell r="C27">
            <v>770.01000999999997</v>
          </cell>
          <cell r="D27">
            <v>127.63771000000003</v>
          </cell>
          <cell r="E27">
            <v>897.64771999999994</v>
          </cell>
          <cell r="F27">
            <v>217.35228000000006</v>
          </cell>
          <cell r="G27">
            <v>1115</v>
          </cell>
          <cell r="H27">
            <v>0</v>
          </cell>
          <cell r="I27">
            <v>1115</v>
          </cell>
          <cell r="J27">
            <v>0</v>
          </cell>
          <cell r="K27">
            <v>1115</v>
          </cell>
        </row>
        <row r="28">
          <cell r="A28" t="str">
            <v>Travel &amp; Entertainment</v>
          </cell>
          <cell r="B28">
            <v>254.893</v>
          </cell>
          <cell r="C28">
            <v>287.72890999999998</v>
          </cell>
          <cell r="D28">
            <v>63.635510000000011</v>
          </cell>
          <cell r="E28">
            <v>351.36442</v>
          </cell>
          <cell r="F28">
            <v>148.63558</v>
          </cell>
          <cell r="G28">
            <v>500</v>
          </cell>
          <cell r="H28">
            <v>0</v>
          </cell>
          <cell r="I28">
            <v>500</v>
          </cell>
          <cell r="J28">
            <v>0</v>
          </cell>
          <cell r="K28">
            <v>500</v>
          </cell>
        </row>
        <row r="29">
          <cell r="A29" t="str">
            <v>Dues &amp; Donations</v>
          </cell>
          <cell r="B29">
            <v>804.202</v>
          </cell>
          <cell r="C29">
            <v>320.26409999999998</v>
          </cell>
          <cell r="D29">
            <v>196.11500000000001</v>
          </cell>
          <cell r="E29">
            <v>516.37909999999999</v>
          </cell>
          <cell r="F29">
            <v>203.62090000000001</v>
          </cell>
          <cell r="G29">
            <v>720</v>
          </cell>
          <cell r="H29">
            <v>0</v>
          </cell>
          <cell r="I29">
            <v>720</v>
          </cell>
          <cell r="J29">
            <v>0</v>
          </cell>
          <cell r="K29">
            <v>720</v>
          </cell>
        </row>
        <row r="30">
          <cell r="A30" t="str">
            <v>Training</v>
          </cell>
          <cell r="B30">
            <v>260.14800000000002</v>
          </cell>
          <cell r="C30">
            <v>110.83732000000001</v>
          </cell>
          <cell r="D30">
            <v>65.013510000000011</v>
          </cell>
          <cell r="E30">
            <v>175.85083000000003</v>
          </cell>
          <cell r="F30">
            <v>42.14916999999997</v>
          </cell>
          <cell r="G30">
            <v>218</v>
          </cell>
          <cell r="H30">
            <v>0</v>
          </cell>
          <cell r="I30">
            <v>218</v>
          </cell>
          <cell r="J30">
            <v>0</v>
          </cell>
          <cell r="K30">
            <v>218</v>
          </cell>
        </row>
        <row r="31">
          <cell r="A31" t="str">
            <v>Outside Services</v>
          </cell>
          <cell r="B31">
            <v>53006.3986</v>
          </cell>
          <cell r="C31">
            <v>36241.460270000003</v>
          </cell>
          <cell r="D31">
            <v>11880.191329999998</v>
          </cell>
          <cell r="E31">
            <v>48121.651599999997</v>
          </cell>
          <cell r="F31">
            <v>556.34840000000258</v>
          </cell>
          <cell r="G31">
            <v>48678</v>
          </cell>
          <cell r="H31">
            <v>0</v>
          </cell>
          <cell r="I31">
            <v>48678</v>
          </cell>
          <cell r="J31">
            <v>0</v>
          </cell>
          <cell r="K31">
            <v>48678</v>
          </cell>
        </row>
        <row r="32">
          <cell r="A32" t="str">
            <v>Provision for Bad Debt</v>
          </cell>
          <cell r="B32">
            <v>14981.811</v>
          </cell>
          <cell r="C32">
            <v>8549.1010700000043</v>
          </cell>
          <cell r="D32">
            <v>1762.4159999999999</v>
          </cell>
          <cell r="E32">
            <v>10311.517070000004</v>
          </cell>
          <cell r="F32">
            <v>-471.51707000000351</v>
          </cell>
          <cell r="G32">
            <v>9840</v>
          </cell>
          <cell r="H32">
            <v>0</v>
          </cell>
          <cell r="I32">
            <v>9840</v>
          </cell>
          <cell r="J32">
            <v>0</v>
          </cell>
          <cell r="K32">
            <v>9840</v>
          </cell>
        </row>
        <row r="33">
          <cell r="A33" t="str">
            <v>Miscellaneous</v>
          </cell>
          <cell r="B33">
            <v>6890.5926999999992</v>
          </cell>
          <cell r="C33">
            <v>-1198.16677</v>
          </cell>
          <cell r="D33">
            <v>3290.7287899999992</v>
          </cell>
          <cell r="E33">
            <v>2092.5620199999994</v>
          </cell>
          <cell r="F33">
            <v>-2172.5620199999994</v>
          </cell>
          <cell r="G33">
            <v>-80</v>
          </cell>
          <cell r="H33">
            <v>0</v>
          </cell>
          <cell r="I33">
            <v>-80</v>
          </cell>
          <cell r="J33">
            <v>0</v>
          </cell>
          <cell r="K33">
            <v>-80</v>
          </cell>
        </row>
        <row r="34">
          <cell r="A34" t="str">
            <v>Expense Billings</v>
          </cell>
          <cell r="B34">
            <v>15226.584679999996</v>
          </cell>
          <cell r="C34">
            <v>14959.23524</v>
          </cell>
          <cell r="D34">
            <v>3454.7418699999971</v>
          </cell>
          <cell r="E34">
            <v>18413.977109999996</v>
          </cell>
          <cell r="F34">
            <v>3820.0228900000038</v>
          </cell>
          <cell r="G34">
            <v>22234</v>
          </cell>
          <cell r="H34">
            <v>0</v>
          </cell>
          <cell r="I34">
            <v>22234</v>
          </cell>
          <cell r="J34">
            <v>0</v>
          </cell>
          <cell r="K34">
            <v>22234</v>
          </cell>
        </row>
        <row r="35">
          <cell r="A35" t="str">
            <v xml:space="preserve">                            Total O&amp;M Expense</v>
          </cell>
          <cell r="B35">
            <v>160512.44894999999</v>
          </cell>
          <cell r="C35">
            <v>110219.30123000001</v>
          </cell>
          <cell r="D35">
            <v>37512.778709999991</v>
          </cell>
          <cell r="E35">
            <v>147732.07994</v>
          </cell>
          <cell r="F35">
            <v>1786.9200600000054</v>
          </cell>
          <cell r="G35">
            <v>149519</v>
          </cell>
          <cell r="H35">
            <v>0</v>
          </cell>
          <cell r="I35">
            <v>149519</v>
          </cell>
          <cell r="J35">
            <v>0</v>
          </cell>
          <cell r="K35">
            <v>149519</v>
          </cell>
        </row>
        <row r="37">
          <cell r="A37" t="str">
            <v>Depreciation and Amortization</v>
          </cell>
          <cell r="B37">
            <v>66661.895999999993</v>
          </cell>
          <cell r="C37">
            <v>48326.707329999997</v>
          </cell>
          <cell r="D37">
            <v>16352.412</v>
          </cell>
          <cell r="E37">
            <v>64679.119330000001</v>
          </cell>
          <cell r="F37">
            <v>-918.11933000000136</v>
          </cell>
          <cell r="G37">
            <v>63761</v>
          </cell>
          <cell r="H37">
            <v>0</v>
          </cell>
          <cell r="I37">
            <v>63761</v>
          </cell>
          <cell r="J37">
            <v>0</v>
          </cell>
          <cell r="K37">
            <v>63761</v>
          </cell>
        </row>
        <row r="38">
          <cell r="A38" t="str">
            <v>Total Taxes - Other Than Income Taxes</v>
          </cell>
          <cell r="B38">
            <v>105003.07972000001</v>
          </cell>
          <cell r="C38">
            <v>83993.762180000005</v>
          </cell>
          <cell r="D38">
            <v>20814.934930000007</v>
          </cell>
          <cell r="E38">
            <v>104808.69711000001</v>
          </cell>
          <cell r="F38">
            <v>-2244.6971100000083</v>
          </cell>
          <cell r="G38">
            <v>102564</v>
          </cell>
          <cell r="H38">
            <v>0</v>
          </cell>
          <cell r="I38">
            <v>102564</v>
          </cell>
          <cell r="J38">
            <v>0</v>
          </cell>
          <cell r="K38">
            <v>102564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-43911.5</v>
          </cell>
          <cell r="C40">
            <v>-32980.856319999999</v>
          </cell>
          <cell r="D40">
            <v>-11111.6</v>
          </cell>
          <cell r="E40">
            <v>-44092.456319999998</v>
          </cell>
          <cell r="F40">
            <v>-0.54368000000249594</v>
          </cell>
          <cell r="G40">
            <v>-44093</v>
          </cell>
          <cell r="H40">
            <v>0</v>
          </cell>
          <cell r="I40">
            <v>-44093</v>
          </cell>
          <cell r="J40">
            <v>0</v>
          </cell>
          <cell r="K40">
            <v>-44093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-271.56736999999998</v>
          </cell>
          <cell r="D41">
            <v>0</v>
          </cell>
          <cell r="E41">
            <v>-271.56736999999998</v>
          </cell>
          <cell r="F41">
            <v>-0.43263000000001739</v>
          </cell>
          <cell r="G41">
            <v>-272</v>
          </cell>
          <cell r="H41">
            <v>0</v>
          </cell>
          <cell r="I41">
            <v>-272</v>
          </cell>
          <cell r="J41">
            <v>0</v>
          </cell>
          <cell r="K41">
            <v>-272</v>
          </cell>
        </row>
        <row r="43">
          <cell r="A43" t="str">
            <v>Income (Loss) Before Income Taxes</v>
          </cell>
          <cell r="B43">
            <v>51743.92293000003</v>
          </cell>
          <cell r="C43">
            <v>48749.802980000051</v>
          </cell>
          <cell r="D43">
            <v>-9277.6506400000017</v>
          </cell>
          <cell r="E43">
            <v>39472.152340000051</v>
          </cell>
          <cell r="F43">
            <v>-1043.1523400000794</v>
          </cell>
          <cell r="G43">
            <v>38429</v>
          </cell>
          <cell r="H43">
            <v>0</v>
          </cell>
          <cell r="I43">
            <v>38429</v>
          </cell>
          <cell r="J43">
            <v>0</v>
          </cell>
          <cell r="K43">
            <v>38429</v>
          </cell>
        </row>
        <row r="44">
          <cell r="A44" t="str">
            <v>Provision (Benefit) for Income Taxes</v>
          </cell>
          <cell r="B44">
            <v>18838.413900000003</v>
          </cell>
          <cell r="C44">
            <v>17102.198</v>
          </cell>
          <cell r="D44">
            <v>-3398.3719800000003</v>
          </cell>
          <cell r="E44">
            <v>13703.82602</v>
          </cell>
          <cell r="F44">
            <v>-288.26211999999941</v>
          </cell>
          <cell r="G44">
            <v>13415.563900000001</v>
          </cell>
          <cell r="H44">
            <v>0</v>
          </cell>
          <cell r="I44">
            <v>13415.563900000001</v>
          </cell>
          <cell r="J44">
            <v>0</v>
          </cell>
          <cell r="K44">
            <v>13415.563900000001</v>
          </cell>
        </row>
        <row r="45">
          <cell r="A45" t="str">
            <v xml:space="preserve">                         Net Income (Loss)</v>
          </cell>
          <cell r="B45">
            <v>32905.50903000003</v>
          </cell>
          <cell r="C45">
            <v>31647.604980000051</v>
          </cell>
          <cell r="D45">
            <v>-5879.2786600000018</v>
          </cell>
          <cell r="E45">
            <v>25768.326320000051</v>
          </cell>
          <cell r="F45">
            <v>-754.89022000008003</v>
          </cell>
          <cell r="G45">
            <v>25013.436099999999</v>
          </cell>
          <cell r="H45">
            <v>0</v>
          </cell>
          <cell r="I45">
            <v>25013.436099999999</v>
          </cell>
          <cell r="J45">
            <v>0</v>
          </cell>
          <cell r="K45">
            <v>25013.436099999999</v>
          </cell>
        </row>
        <row r="47">
          <cell r="A47" t="str">
            <v>Tax rate</v>
          </cell>
          <cell r="B47">
            <v>0.36407007496290722</v>
          </cell>
          <cell r="C47">
            <v>0.35081573574802544</v>
          </cell>
          <cell r="D47">
            <v>0.36629661019441012</v>
          </cell>
          <cell r="E47">
            <v>0.34717706554129046</v>
          </cell>
          <cell r="F47">
            <v>0.34910000000000002</v>
          </cell>
          <cell r="G47">
            <v>0.34910000000000002</v>
          </cell>
          <cell r="H47">
            <v>0.34910000000000002</v>
          </cell>
          <cell r="I47">
            <v>0.34910000000000002</v>
          </cell>
          <cell r="J47">
            <v>0.34910000000000002</v>
          </cell>
          <cell r="K47">
            <v>0.34910000000000002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cvr"/>
      <sheetName val="COVER"/>
      <sheetName val="BS"/>
      <sheetName val="97bs"/>
      <sheetName val="IS"/>
      <sheetName val="97isBBK"/>
      <sheetName val="97projis"/>
      <sheetName val="NOTES"/>
      <sheetName val="S2"/>
      <sheetName val="s1"/>
      <sheetName val="LOSSES"/>
      <sheetName val="s4"/>
      <sheetName val="g&amp;abgtqtr"/>
      <sheetName val="G&amp;Abugt"/>
      <sheetName val="PPDS"/>
      <sheetName val="ACCR"/>
      <sheetName val="Liq"/>
      <sheetName val="Solv"/>
      <sheetName val="MaxDiv"/>
      <sheetName val="Yie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-Projection"/>
      <sheetName val="MTX-Summary"/>
      <sheetName val="MTX-Project"/>
      <sheetName val="MTX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  <cell r="AA13" t="str">
            <v>Bud vs. Proj</v>
          </cell>
        </row>
        <row r="15">
          <cell r="A15" t="str">
            <v>Growth</v>
          </cell>
          <cell r="B15">
            <v>29363441.420000002</v>
          </cell>
          <cell r="C15">
            <v>1222110.06</v>
          </cell>
          <cell r="D15">
            <v>1811392.75</v>
          </cell>
          <cell r="F15">
            <v>3410408.12</v>
          </cell>
          <cell r="H15">
            <v>1930661.96</v>
          </cell>
          <cell r="J15">
            <v>1881684.29</v>
          </cell>
          <cell r="L15">
            <v>2543131.37</v>
          </cell>
          <cell r="N15">
            <v>1789237.77</v>
          </cell>
          <cell r="P15">
            <v>2057867.17</v>
          </cell>
          <cell r="Q15">
            <v>451426</v>
          </cell>
          <cell r="R15">
            <v>2388216.9900000002</v>
          </cell>
          <cell r="S15">
            <v>591381</v>
          </cell>
          <cell r="T15">
            <v>2730426.13</v>
          </cell>
          <cell r="U15">
            <v>206491</v>
          </cell>
          <cell r="V15">
            <v>2744002.49</v>
          </cell>
          <cell r="W15">
            <v>292692</v>
          </cell>
          <cell r="X15">
            <v>3330116.01</v>
          </cell>
          <cell r="Y15">
            <v>-17803.990000000002</v>
          </cell>
          <cell r="Z15">
            <v>29363441.120000001</v>
          </cell>
          <cell r="AA15">
            <v>0.30000000074505806</v>
          </cell>
        </row>
        <row r="17">
          <cell r="A17" t="str">
            <v>Equipment</v>
          </cell>
          <cell r="B17">
            <v>2667840.2000000002</v>
          </cell>
          <cell r="C17">
            <v>189070.93</v>
          </cell>
          <cell r="D17">
            <v>71038.880000000005</v>
          </cell>
          <cell r="F17">
            <v>60090.22</v>
          </cell>
          <cell r="H17">
            <v>51476.22</v>
          </cell>
          <cell r="J17">
            <v>111488.79</v>
          </cell>
          <cell r="L17">
            <v>87484.32</v>
          </cell>
          <cell r="N17">
            <v>412652.6</v>
          </cell>
          <cell r="P17">
            <v>222689.38</v>
          </cell>
          <cell r="Q17">
            <v>-90000</v>
          </cell>
          <cell r="R17">
            <v>215822.14</v>
          </cell>
          <cell r="S17">
            <v>178533</v>
          </cell>
          <cell r="T17">
            <v>216911.37</v>
          </cell>
          <cell r="U17">
            <v>253848</v>
          </cell>
          <cell r="V17">
            <v>224638.61</v>
          </cell>
          <cell r="W17">
            <v>177559</v>
          </cell>
          <cell r="X17">
            <v>217333.53</v>
          </cell>
          <cell r="Y17">
            <v>67203</v>
          </cell>
          <cell r="Z17">
            <v>2667839.9899999998</v>
          </cell>
          <cell r="AA17">
            <v>0.21000000042840838</v>
          </cell>
        </row>
        <row r="19">
          <cell r="A19" t="str">
            <v>CB10.4129.04.IT.190: Data Center Move</v>
          </cell>
          <cell r="B19">
            <v>1356550.28</v>
          </cell>
          <cell r="C19" t="str">
            <v xml:space="preserve"> 0</v>
          </cell>
          <cell r="D19" t="str">
            <v xml:space="preserve"> 0</v>
          </cell>
          <cell r="F19">
            <v>505048.06</v>
          </cell>
          <cell r="H19" t="str">
            <v xml:space="preserve"> 0</v>
          </cell>
          <cell r="J19">
            <v>11124.3</v>
          </cell>
          <cell r="L19">
            <v>-9107.14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507065.22</v>
          </cell>
          <cell r="AA19">
            <v>849485.06</v>
          </cell>
        </row>
        <row r="20">
          <cell r="Z20">
            <v>0</v>
          </cell>
          <cell r="AA20">
            <v>0</v>
          </cell>
        </row>
        <row r="21">
          <cell r="A21" t="str">
            <v>Data Center</v>
          </cell>
          <cell r="B21">
            <v>1356550.28</v>
          </cell>
          <cell r="C21">
            <v>0</v>
          </cell>
          <cell r="D21">
            <v>0</v>
          </cell>
          <cell r="E21">
            <v>0</v>
          </cell>
          <cell r="F21">
            <v>505048.06</v>
          </cell>
          <cell r="G21">
            <v>0</v>
          </cell>
          <cell r="H21">
            <v>0</v>
          </cell>
          <cell r="I21">
            <v>0</v>
          </cell>
          <cell r="J21">
            <v>11124.3</v>
          </cell>
          <cell r="K21">
            <v>0</v>
          </cell>
          <cell r="L21">
            <v>-9107.14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507065.22</v>
          </cell>
          <cell r="AA21">
            <v>849485.06</v>
          </cell>
        </row>
        <row r="22">
          <cell r="A22" t="str">
            <v>CB10.4129.05.IT.190: PC / MDT Replacement - Acker</v>
          </cell>
          <cell r="B22">
            <v>1129686.29</v>
          </cell>
          <cell r="C22" t="str">
            <v xml:space="preserve"> 0</v>
          </cell>
          <cell r="D22">
            <v>1401.59</v>
          </cell>
          <cell r="F22">
            <v>3558.87</v>
          </cell>
          <cell r="H22">
            <v>32306.36</v>
          </cell>
          <cell r="J22">
            <v>533395.18000000005</v>
          </cell>
          <cell r="L22">
            <v>110053.51</v>
          </cell>
          <cell r="N22">
            <v>38069.11</v>
          </cell>
          <cell r="P22">
            <v>94334.22</v>
          </cell>
          <cell r="R22">
            <v>91425.16</v>
          </cell>
          <cell r="S22">
            <v>90000</v>
          </cell>
          <cell r="T22">
            <v>91886.57</v>
          </cell>
          <cell r="U22">
            <v>165541</v>
          </cell>
          <cell r="V22">
            <v>95159.93</v>
          </cell>
          <cell r="W22">
            <v>122497</v>
          </cell>
          <cell r="X22">
            <v>92058.880000000005</v>
          </cell>
          <cell r="Y22">
            <v>4960</v>
          </cell>
          <cell r="Z22">
            <v>1566647.38</v>
          </cell>
          <cell r="AA22">
            <v>-436961.08999999985</v>
          </cell>
        </row>
        <row r="23">
          <cell r="Z23">
            <v>0</v>
          </cell>
          <cell r="AA23">
            <v>0</v>
          </cell>
        </row>
        <row r="24">
          <cell r="A24" t="str">
            <v>PC/MDT Replacement</v>
          </cell>
          <cell r="B24">
            <v>1129686.29</v>
          </cell>
          <cell r="C24">
            <v>0</v>
          </cell>
          <cell r="D24">
            <v>1401.59</v>
          </cell>
          <cell r="E24">
            <v>0</v>
          </cell>
          <cell r="F24">
            <v>3558.87</v>
          </cell>
          <cell r="G24">
            <v>0</v>
          </cell>
          <cell r="H24">
            <v>32306.36</v>
          </cell>
          <cell r="I24">
            <v>0</v>
          </cell>
          <cell r="J24">
            <v>533395.18000000005</v>
          </cell>
          <cell r="K24">
            <v>0</v>
          </cell>
          <cell r="L24">
            <v>110053.51</v>
          </cell>
          <cell r="M24">
            <v>0</v>
          </cell>
          <cell r="N24">
            <v>38069.11</v>
          </cell>
          <cell r="O24">
            <v>0</v>
          </cell>
          <cell r="P24">
            <v>94334.22</v>
          </cell>
          <cell r="Q24">
            <v>0</v>
          </cell>
          <cell r="R24">
            <v>91425.16</v>
          </cell>
          <cell r="S24">
            <v>90000</v>
          </cell>
          <cell r="T24">
            <v>91886.57</v>
          </cell>
          <cell r="U24">
            <v>165541</v>
          </cell>
          <cell r="V24">
            <v>95159.93</v>
          </cell>
          <cell r="W24">
            <v>122497</v>
          </cell>
          <cell r="X24">
            <v>92058.880000000005</v>
          </cell>
          <cell r="Y24">
            <v>4960</v>
          </cell>
          <cell r="Z24">
            <v>1566647.38</v>
          </cell>
          <cell r="AA24">
            <v>-436961.08999999985</v>
          </cell>
        </row>
        <row r="25">
          <cell r="A25" t="str">
            <v>Information Technology-Other</v>
          </cell>
          <cell r="B25">
            <v>4616040.24</v>
          </cell>
          <cell r="C25">
            <v>374531.01</v>
          </cell>
          <cell r="D25">
            <v>82514.52</v>
          </cell>
          <cell r="F25">
            <v>116592.29999999999</v>
          </cell>
          <cell r="H25">
            <v>59130.539999999994</v>
          </cell>
          <cell r="J25">
            <v>149511.72999999986</v>
          </cell>
          <cell r="L25">
            <v>251885.28000000003</v>
          </cell>
          <cell r="N25">
            <v>80481.539999999994</v>
          </cell>
          <cell r="O25">
            <v>0</v>
          </cell>
          <cell r="P25">
            <v>178712.91</v>
          </cell>
          <cell r="R25">
            <v>173201.79</v>
          </cell>
          <cell r="T25">
            <v>174075.94</v>
          </cell>
          <cell r="V25">
            <v>180277.21000000002</v>
          </cell>
          <cell r="X25">
            <v>174414.72999999998</v>
          </cell>
          <cell r="Z25">
            <v>1995329.4999999998</v>
          </cell>
          <cell r="AA25">
            <v>2620710.7400000002</v>
          </cell>
        </row>
        <row r="26">
          <cell r="A26" t="str">
            <v>Information Technology</v>
          </cell>
          <cell r="B26">
            <v>7102276.8100000005</v>
          </cell>
          <cell r="C26">
            <v>374531.01</v>
          </cell>
          <cell r="D26">
            <v>83916.11</v>
          </cell>
          <cell r="E26">
            <v>0</v>
          </cell>
          <cell r="F26">
            <v>625199.23</v>
          </cell>
          <cell r="G26">
            <v>0</v>
          </cell>
          <cell r="H26">
            <v>91436.9</v>
          </cell>
          <cell r="I26">
            <v>0</v>
          </cell>
          <cell r="J26">
            <v>694031.21</v>
          </cell>
          <cell r="K26">
            <v>0</v>
          </cell>
          <cell r="L26">
            <v>352831.65</v>
          </cell>
          <cell r="M26">
            <v>0</v>
          </cell>
          <cell r="N26">
            <v>118550.65</v>
          </cell>
          <cell r="O26">
            <v>0</v>
          </cell>
          <cell r="P26">
            <v>273047.13</v>
          </cell>
          <cell r="Q26">
            <v>0</v>
          </cell>
          <cell r="R26">
            <v>264626.95</v>
          </cell>
          <cell r="S26">
            <v>90000</v>
          </cell>
          <cell r="T26">
            <v>265962.51</v>
          </cell>
          <cell r="U26">
            <v>165541</v>
          </cell>
          <cell r="V26">
            <v>275437.14</v>
          </cell>
          <cell r="W26">
            <v>122497</v>
          </cell>
          <cell r="X26">
            <v>266473.61</v>
          </cell>
          <cell r="Y26">
            <v>4960</v>
          </cell>
          <cell r="Z26">
            <v>4069042.0999999996</v>
          </cell>
          <cell r="AA26">
            <v>3033234.7100000009</v>
          </cell>
        </row>
        <row r="28">
          <cell r="A28" t="str">
            <v>Misc</v>
          </cell>
          <cell r="B28" t="str">
            <v xml:space="preserve"> 0</v>
          </cell>
          <cell r="C28">
            <v>2827497.46</v>
          </cell>
          <cell r="D28">
            <v>-1910765.23</v>
          </cell>
          <cell r="F28">
            <v>-1642634.26</v>
          </cell>
          <cell r="H28">
            <v>1439832.58</v>
          </cell>
          <cell r="J28">
            <v>159075.35999999999</v>
          </cell>
          <cell r="L28">
            <v>487498.18</v>
          </cell>
          <cell r="N28">
            <v>200686.44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-1561191</v>
          </cell>
          <cell r="Z28">
            <v>-0.46999999997206032</v>
          </cell>
          <cell r="AA28">
            <v>0.46999999997206032</v>
          </cell>
        </row>
        <row r="29">
          <cell r="A29" t="str">
            <v>Overhead</v>
          </cell>
          <cell r="B29" t="str">
            <v xml:space="preserve"> 0</v>
          </cell>
          <cell r="C29">
            <v>191733.95</v>
          </cell>
          <cell r="D29">
            <v>3001358.25</v>
          </cell>
          <cell r="F29">
            <v>-2804761.53</v>
          </cell>
          <cell r="H29">
            <v>340786.57</v>
          </cell>
          <cell r="J29">
            <v>-42233.929999999469</v>
          </cell>
          <cell r="L29">
            <v>-298552.6399999992</v>
          </cell>
          <cell r="N29">
            <v>193500.89999999804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-581832</v>
          </cell>
          <cell r="Z29">
            <v>-0.43000000016763806</v>
          </cell>
          <cell r="AA29">
            <v>0.43000000016763806</v>
          </cell>
        </row>
        <row r="30">
          <cell r="A30" t="str">
            <v>Pipeline Integrity Management</v>
          </cell>
          <cell r="B30">
            <v>7548012.3699999992</v>
          </cell>
          <cell r="C30">
            <v>174578.46</v>
          </cell>
          <cell r="D30">
            <v>126216.69</v>
          </cell>
          <cell r="F30">
            <v>431572.62</v>
          </cell>
          <cell r="H30">
            <v>126095.66</v>
          </cell>
          <cell r="J30">
            <v>78806.19</v>
          </cell>
          <cell r="L30">
            <v>844595</v>
          </cell>
          <cell r="N30">
            <v>230984.38</v>
          </cell>
          <cell r="P30">
            <v>611553.02</v>
          </cell>
          <cell r="Q30">
            <v>1102715</v>
          </cell>
          <cell r="R30">
            <v>1633301.55</v>
          </cell>
          <cell r="T30">
            <v>1417217.21</v>
          </cell>
          <cell r="U30">
            <v>-1100111</v>
          </cell>
          <cell r="V30">
            <v>1156041.8</v>
          </cell>
          <cell r="W30">
            <v>-406442</v>
          </cell>
          <cell r="X30">
            <v>1120888</v>
          </cell>
          <cell r="Z30">
            <v>7548012.5800000001</v>
          </cell>
          <cell r="AA30">
            <v>-0.21000000089406967</v>
          </cell>
        </row>
        <row r="31">
          <cell r="A31" t="str">
            <v>Public Improvements</v>
          </cell>
          <cell r="B31">
            <v>23059963.91</v>
          </cell>
          <cell r="C31">
            <v>-1525697.69</v>
          </cell>
          <cell r="D31">
            <v>1330767.5900000001</v>
          </cell>
          <cell r="F31">
            <v>2133540.06</v>
          </cell>
          <cell r="H31">
            <v>659337.54</v>
          </cell>
          <cell r="J31">
            <v>1269810.6399999999</v>
          </cell>
          <cell r="L31">
            <v>1617489.99</v>
          </cell>
          <cell r="N31">
            <v>1636889.04</v>
          </cell>
          <cell r="P31">
            <v>1832005.53</v>
          </cell>
          <cell r="Q31">
            <v>1086952</v>
          </cell>
          <cell r="R31">
            <v>2553452.04</v>
          </cell>
          <cell r="S31">
            <v>-1881738</v>
          </cell>
          <cell r="T31">
            <v>2614393.59</v>
          </cell>
          <cell r="U31">
            <v>2573622</v>
          </cell>
          <cell r="V31">
            <v>1710268.17</v>
          </cell>
          <cell r="W31">
            <v>3213799</v>
          </cell>
          <cell r="X31">
            <v>1601161.2</v>
          </cell>
          <cell r="Y31">
            <v>633911</v>
          </cell>
          <cell r="Z31">
            <v>23059963.699999999</v>
          </cell>
          <cell r="AA31">
            <v>0.21000000089406967</v>
          </cell>
        </row>
        <row r="33">
          <cell r="A33" t="str">
            <v>080.190.4586.NA.2046.PLANOSC</v>
          </cell>
          <cell r="B33">
            <v>9200013</v>
          </cell>
          <cell r="C33">
            <v>48445.61</v>
          </cell>
          <cell r="D33">
            <v>2291169.71</v>
          </cell>
          <cell r="F33">
            <v>91575.1</v>
          </cell>
          <cell r="H33">
            <v>188815.97</v>
          </cell>
          <cell r="J33">
            <v>532120.17000000004</v>
          </cell>
          <cell r="L33">
            <v>969107.29</v>
          </cell>
          <cell r="N33">
            <v>168252.35</v>
          </cell>
          <cell r="P33" t="str">
            <v xml:space="preserve"> 0</v>
          </cell>
          <cell r="Q33">
            <v>1856000</v>
          </cell>
          <cell r="R33" t="str">
            <v xml:space="preserve"> 0</v>
          </cell>
          <cell r="S33">
            <v>1652500</v>
          </cell>
          <cell r="T33" t="str">
            <v xml:space="preserve"> 0</v>
          </cell>
          <cell r="U33">
            <v>1957870</v>
          </cell>
          <cell r="V33" t="str">
            <v xml:space="preserve"> 0</v>
          </cell>
          <cell r="W33">
            <v>1433770</v>
          </cell>
          <cell r="X33" t="str">
            <v xml:space="preserve"> 0</v>
          </cell>
          <cell r="Y33">
            <v>1353047</v>
          </cell>
          <cell r="Z33">
            <v>12542673.199999999</v>
          </cell>
          <cell r="AA33">
            <v>-3342660.1999999993</v>
          </cell>
        </row>
        <row r="34">
          <cell r="Z34">
            <v>0</v>
          </cell>
          <cell r="AA34">
            <v>0</v>
          </cell>
        </row>
        <row r="35">
          <cell r="Z35">
            <v>0</v>
          </cell>
          <cell r="AA35">
            <v>0</v>
          </cell>
        </row>
        <row r="36">
          <cell r="Z36">
            <v>0</v>
          </cell>
          <cell r="AA36">
            <v>0</v>
          </cell>
        </row>
        <row r="37">
          <cell r="Z37">
            <v>0</v>
          </cell>
          <cell r="AA37">
            <v>0</v>
          </cell>
        </row>
        <row r="38">
          <cell r="Z38">
            <v>0</v>
          </cell>
          <cell r="AA38">
            <v>0</v>
          </cell>
        </row>
        <row r="39">
          <cell r="Z39">
            <v>0</v>
          </cell>
          <cell r="AA39">
            <v>0</v>
          </cell>
        </row>
        <row r="40">
          <cell r="Z40">
            <v>0</v>
          </cell>
          <cell r="AA40">
            <v>0</v>
          </cell>
        </row>
        <row r="41">
          <cell r="Z41">
            <v>0</v>
          </cell>
          <cell r="AA41">
            <v>0</v>
          </cell>
        </row>
        <row r="42">
          <cell r="Z42">
            <v>0</v>
          </cell>
          <cell r="AA42">
            <v>0</v>
          </cell>
        </row>
        <row r="43">
          <cell r="A43" t="str">
            <v>Plano Service Center</v>
          </cell>
          <cell r="B43">
            <v>9200013</v>
          </cell>
          <cell r="C43">
            <v>48445.61</v>
          </cell>
          <cell r="D43">
            <v>2291169.71</v>
          </cell>
          <cell r="E43">
            <v>0</v>
          </cell>
          <cell r="F43">
            <v>91575.1</v>
          </cell>
          <cell r="G43">
            <v>0</v>
          </cell>
          <cell r="H43">
            <v>188815.97</v>
          </cell>
          <cell r="I43">
            <v>0</v>
          </cell>
          <cell r="J43">
            <v>532120.17000000004</v>
          </cell>
          <cell r="K43">
            <v>0</v>
          </cell>
          <cell r="L43">
            <v>969107.29</v>
          </cell>
          <cell r="M43">
            <v>0</v>
          </cell>
          <cell r="N43">
            <v>168252.35</v>
          </cell>
          <cell r="O43">
            <v>0</v>
          </cell>
          <cell r="P43">
            <v>0</v>
          </cell>
          <cell r="Q43">
            <v>1856000</v>
          </cell>
          <cell r="R43">
            <v>0</v>
          </cell>
          <cell r="S43">
            <v>1652500</v>
          </cell>
          <cell r="T43">
            <v>0</v>
          </cell>
          <cell r="U43">
            <v>1957870</v>
          </cell>
          <cell r="V43">
            <v>0</v>
          </cell>
          <cell r="W43">
            <v>1433770</v>
          </cell>
          <cell r="X43">
            <v>0</v>
          </cell>
          <cell r="Y43">
            <v>1353047</v>
          </cell>
          <cell r="Z43">
            <v>12542673.199999999</v>
          </cell>
          <cell r="AA43">
            <v>-3342660.1999999993</v>
          </cell>
        </row>
        <row r="44">
          <cell r="A44" t="str">
            <v>Default FP: Company 080 - Structures</v>
          </cell>
          <cell r="B44">
            <v>5000000</v>
          </cell>
          <cell r="C44">
            <v>7785.34</v>
          </cell>
          <cell r="D44" t="str">
            <v xml:space="preserve"> 0</v>
          </cell>
          <cell r="F44">
            <v>935725</v>
          </cell>
          <cell r="H44">
            <v>780383</v>
          </cell>
          <cell r="I44">
            <v>0</v>
          </cell>
          <cell r="J44">
            <v>866153</v>
          </cell>
          <cell r="K44">
            <v>0</v>
          </cell>
          <cell r="L44">
            <v>589748</v>
          </cell>
          <cell r="N44" t="str">
            <v xml:space="preserve"> 0</v>
          </cell>
          <cell r="P44">
            <v>9205</v>
          </cell>
          <cell r="Q44">
            <v>320674</v>
          </cell>
          <cell r="R44">
            <v>9205</v>
          </cell>
          <cell r="S44">
            <v>200000</v>
          </cell>
          <cell r="T44">
            <v>9205</v>
          </cell>
          <cell r="U44">
            <v>200000</v>
          </cell>
          <cell r="V44">
            <v>9205</v>
          </cell>
          <cell r="W44">
            <v>361621</v>
          </cell>
          <cell r="X44">
            <v>9345</v>
          </cell>
          <cell r="Z44">
            <v>4308254.34</v>
          </cell>
          <cell r="AA44">
            <v>691745.66000000015</v>
          </cell>
        </row>
        <row r="45">
          <cell r="A45" t="str">
            <v>080.190.4594.NA.2046.FRMBRSC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>
            <v>104783.38</v>
          </cell>
          <cell r="H45">
            <v>2538.11</v>
          </cell>
          <cell r="J45">
            <v>102084.51</v>
          </cell>
          <cell r="L45">
            <v>261078.21</v>
          </cell>
          <cell r="N45">
            <v>519572.22</v>
          </cell>
          <cell r="P45" t="str">
            <v xml:space="preserve"> 0</v>
          </cell>
          <cell r="Q45">
            <v>568500</v>
          </cell>
          <cell r="R45" t="str">
            <v xml:space="preserve"> 0</v>
          </cell>
          <cell r="S45">
            <v>523000</v>
          </cell>
          <cell r="T45" t="str">
            <v xml:space="preserve"> 0</v>
          </cell>
          <cell r="U45">
            <v>424732</v>
          </cell>
          <cell r="V45" t="str">
            <v xml:space="preserve"> 0</v>
          </cell>
          <cell r="W45">
            <v>257548</v>
          </cell>
          <cell r="X45" t="str">
            <v xml:space="preserve"> 0</v>
          </cell>
          <cell r="Y45">
            <v>68118</v>
          </cell>
          <cell r="Z45">
            <v>2831954.4299999997</v>
          </cell>
          <cell r="AA45">
            <v>-2831954.4299999997</v>
          </cell>
        </row>
        <row r="46">
          <cell r="A46" t="str">
            <v>080.190.4585.NA.2046.WAXGATE</v>
          </cell>
          <cell r="B46" t="str">
            <v xml:space="preserve"> 0</v>
          </cell>
          <cell r="C46">
            <v>2994.35</v>
          </cell>
          <cell r="D46">
            <v>1061.51</v>
          </cell>
          <cell r="F46">
            <v>2302.9899999999998</v>
          </cell>
          <cell r="H46">
            <v>116.21</v>
          </cell>
          <cell r="J46">
            <v>-898.21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5576.8499999999995</v>
          </cell>
          <cell r="AA46">
            <v>-5576.8499999999995</v>
          </cell>
        </row>
        <row r="47">
          <cell r="A47" t="str">
            <v>080.190.4581.NA.2046.MORNADA</v>
          </cell>
          <cell r="B47" t="str">
            <v xml:space="preserve"> 0</v>
          </cell>
          <cell r="C47" t="str">
            <v xml:space="preserve"> 0</v>
          </cell>
          <cell r="D47">
            <v>10545</v>
          </cell>
          <cell r="F47">
            <v>1670.15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12215.15</v>
          </cell>
          <cell r="AA47">
            <v>-12215.15</v>
          </cell>
        </row>
        <row r="48">
          <cell r="A48" t="str">
            <v>080.190.4342.NA.2046.KILLAC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>
            <v>2562.9699999999998</v>
          </cell>
          <cell r="H48">
            <v>197.6</v>
          </cell>
          <cell r="J48" t="str">
            <v xml:space="preserve"> 0</v>
          </cell>
          <cell r="L48">
            <v>11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2771.5699999999997</v>
          </cell>
          <cell r="AA48">
            <v>-2771.5699999999997</v>
          </cell>
        </row>
        <row r="49">
          <cell r="Z49">
            <v>0</v>
          </cell>
          <cell r="AA49">
            <v>0</v>
          </cell>
        </row>
        <row r="50">
          <cell r="Z50">
            <v>0</v>
          </cell>
          <cell r="AA50">
            <v>0</v>
          </cell>
        </row>
        <row r="51">
          <cell r="Z51">
            <v>0</v>
          </cell>
          <cell r="AA51">
            <v>0</v>
          </cell>
        </row>
        <row r="52">
          <cell r="A52" t="str">
            <v>Other Potential Service Centers</v>
          </cell>
          <cell r="B52">
            <v>5000000</v>
          </cell>
          <cell r="C52">
            <v>10779.69</v>
          </cell>
          <cell r="D52">
            <v>11606.51</v>
          </cell>
          <cell r="E52">
            <v>0</v>
          </cell>
          <cell r="F52">
            <v>1047044.49</v>
          </cell>
          <cell r="G52">
            <v>0</v>
          </cell>
          <cell r="H52">
            <v>783234.91999999993</v>
          </cell>
          <cell r="I52">
            <v>0</v>
          </cell>
          <cell r="J52">
            <v>967339.3</v>
          </cell>
          <cell r="K52">
            <v>0</v>
          </cell>
          <cell r="L52">
            <v>850837.21</v>
          </cell>
          <cell r="M52">
            <v>0</v>
          </cell>
          <cell r="N52">
            <v>519572.22</v>
          </cell>
          <cell r="O52">
            <v>0</v>
          </cell>
          <cell r="P52">
            <v>9205</v>
          </cell>
          <cell r="Q52">
            <v>889174</v>
          </cell>
          <cell r="R52">
            <v>9205</v>
          </cell>
          <cell r="S52">
            <v>723000</v>
          </cell>
          <cell r="T52">
            <v>9205</v>
          </cell>
          <cell r="U52">
            <v>624732</v>
          </cell>
          <cell r="V52">
            <v>9205</v>
          </cell>
          <cell r="W52">
            <v>619169</v>
          </cell>
          <cell r="X52">
            <v>9345</v>
          </cell>
          <cell r="Y52">
            <v>68118</v>
          </cell>
          <cell r="Z52">
            <v>7160772.3399999999</v>
          </cell>
          <cell r="AA52">
            <v>-2160772.34</v>
          </cell>
        </row>
        <row r="53">
          <cell r="A53" t="str">
            <v>Reconciled Items</v>
          </cell>
          <cell r="C53">
            <v>108972.62999999999</v>
          </cell>
          <cell r="D53">
            <v>169757.69999999995</v>
          </cell>
          <cell r="E53">
            <v>0</v>
          </cell>
          <cell r="F53">
            <v>-741193.48</v>
          </cell>
          <cell r="H53">
            <v>-728734.80999999994</v>
          </cell>
          <cell r="I53">
            <v>0</v>
          </cell>
          <cell r="J53">
            <v>-971344.95000000007</v>
          </cell>
          <cell r="K53">
            <v>0</v>
          </cell>
          <cell r="L53">
            <v>-511822.60000000009</v>
          </cell>
          <cell r="M53">
            <v>0</v>
          </cell>
          <cell r="N53">
            <v>13664.550000000047</v>
          </cell>
          <cell r="O53">
            <v>0</v>
          </cell>
          <cell r="P53">
            <v>17095.14</v>
          </cell>
          <cell r="Q53">
            <v>0</v>
          </cell>
          <cell r="R53">
            <v>17101.71</v>
          </cell>
          <cell r="S53">
            <v>0</v>
          </cell>
          <cell r="T53">
            <v>17097.54</v>
          </cell>
          <cell r="U53">
            <v>0</v>
          </cell>
          <cell r="V53">
            <v>17090.55</v>
          </cell>
          <cell r="W53">
            <v>0</v>
          </cell>
          <cell r="X53">
            <v>17350.75</v>
          </cell>
          <cell r="Z53">
            <v>-2574965.27</v>
          </cell>
          <cell r="AA53">
            <v>2574965.27</v>
          </cell>
        </row>
        <row r="54">
          <cell r="A54" t="str">
            <v>Structures</v>
          </cell>
          <cell r="B54">
            <v>14200013.01</v>
          </cell>
          <cell r="C54">
            <v>168197.93</v>
          </cell>
          <cell r="D54">
            <v>2472533.92</v>
          </cell>
          <cell r="E54">
            <v>0</v>
          </cell>
          <cell r="F54">
            <v>397426.11</v>
          </cell>
          <cell r="G54">
            <v>0</v>
          </cell>
          <cell r="H54">
            <v>243316.08</v>
          </cell>
          <cell r="I54">
            <v>0</v>
          </cell>
          <cell r="J54">
            <v>528114.52</v>
          </cell>
          <cell r="K54">
            <v>0</v>
          </cell>
          <cell r="L54">
            <v>1308121.8999999999</v>
          </cell>
          <cell r="M54">
            <v>0</v>
          </cell>
          <cell r="N54">
            <v>701489.12</v>
          </cell>
          <cell r="O54">
            <v>0</v>
          </cell>
          <cell r="P54">
            <v>26300.14</v>
          </cell>
          <cell r="Q54">
            <v>2745174</v>
          </cell>
          <cell r="R54">
            <v>26306.71</v>
          </cell>
          <cell r="S54">
            <v>2375500</v>
          </cell>
          <cell r="T54">
            <v>26302.54</v>
          </cell>
          <cell r="U54">
            <v>2582602</v>
          </cell>
          <cell r="V54">
            <v>26295.55</v>
          </cell>
          <cell r="W54">
            <v>2052939</v>
          </cell>
          <cell r="X54">
            <v>26695.75</v>
          </cell>
          <cell r="Y54">
            <v>1421165</v>
          </cell>
          <cell r="Z54">
            <v>17128480.27</v>
          </cell>
          <cell r="AA54">
            <v>-2928467.26</v>
          </cell>
        </row>
        <row r="56">
          <cell r="A56" t="str">
            <v>CB10.4129.11.SIMP.190: AMI Project approved by Management Committee on 7-16-09.</v>
          </cell>
          <cell r="B56">
            <v>3495396.5</v>
          </cell>
          <cell r="C56" t="str">
            <v xml:space="preserve"> 0</v>
          </cell>
          <cell r="D56">
            <v>26345.88</v>
          </cell>
          <cell r="F56">
            <v>1375232.81</v>
          </cell>
          <cell r="H56">
            <v>102140.18</v>
          </cell>
          <cell r="J56">
            <v>187718.28</v>
          </cell>
          <cell r="L56">
            <v>432124.38</v>
          </cell>
          <cell r="N56">
            <v>225388.59</v>
          </cell>
          <cell r="O56">
            <v>0</v>
          </cell>
          <cell r="P56">
            <v>704110.5</v>
          </cell>
          <cell r="R56">
            <v>683500.5</v>
          </cell>
          <cell r="S56">
            <v>-247626</v>
          </cell>
          <cell r="T56">
            <v>686769.5</v>
          </cell>
          <cell r="U56">
            <v>-680308</v>
          </cell>
          <cell r="V56" t="str">
            <v xml:space="preserve"> 0</v>
          </cell>
          <cell r="W56">
            <v>0</v>
          </cell>
          <cell r="X56" t="str">
            <v xml:space="preserve"> 0</v>
          </cell>
          <cell r="Z56">
            <v>3495396.6199999996</v>
          </cell>
          <cell r="AA56">
            <v>-0.11999999964609742</v>
          </cell>
        </row>
        <row r="57">
          <cell r="Z57">
            <v>0</v>
          </cell>
          <cell r="AA57">
            <v>0</v>
          </cell>
        </row>
        <row r="58">
          <cell r="Z58">
            <v>0</v>
          </cell>
          <cell r="AA58">
            <v>0</v>
          </cell>
        </row>
        <row r="59">
          <cell r="Z59">
            <v>0</v>
          </cell>
          <cell r="AA59">
            <v>0</v>
          </cell>
        </row>
        <row r="60">
          <cell r="Z60">
            <v>0</v>
          </cell>
          <cell r="AA60">
            <v>0</v>
          </cell>
        </row>
        <row r="61">
          <cell r="Z61">
            <v>0</v>
          </cell>
          <cell r="AA61">
            <v>0</v>
          </cell>
        </row>
        <row r="62">
          <cell r="Z62">
            <v>0</v>
          </cell>
          <cell r="AA62">
            <v>0</v>
          </cell>
        </row>
        <row r="63">
          <cell r="Z63">
            <v>0</v>
          </cell>
          <cell r="AA63">
            <v>0</v>
          </cell>
        </row>
        <row r="64">
          <cell r="Z64">
            <v>0</v>
          </cell>
          <cell r="AA64">
            <v>0</v>
          </cell>
        </row>
        <row r="65">
          <cell r="Z65">
            <v>0</v>
          </cell>
          <cell r="AA65">
            <v>0</v>
          </cell>
        </row>
        <row r="66">
          <cell r="Z66">
            <v>0</v>
          </cell>
          <cell r="AA66">
            <v>0</v>
          </cell>
        </row>
        <row r="67">
          <cell r="Z67">
            <v>0</v>
          </cell>
          <cell r="AA67">
            <v>0</v>
          </cell>
        </row>
        <row r="68">
          <cell r="Z68">
            <v>0</v>
          </cell>
          <cell r="AA68">
            <v>0</v>
          </cell>
        </row>
        <row r="69">
          <cell r="Z69">
            <v>0</v>
          </cell>
          <cell r="AA69">
            <v>0</v>
          </cell>
        </row>
        <row r="70">
          <cell r="Z70">
            <v>0</v>
          </cell>
          <cell r="AA70">
            <v>0</v>
          </cell>
        </row>
        <row r="71">
          <cell r="Z71">
            <v>0</v>
          </cell>
          <cell r="AA71">
            <v>0</v>
          </cell>
        </row>
        <row r="72">
          <cell r="A72" t="str">
            <v>AMI</v>
          </cell>
          <cell r="B72">
            <v>3495396.5</v>
          </cell>
          <cell r="C72">
            <v>0</v>
          </cell>
          <cell r="D72">
            <v>26345.88</v>
          </cell>
          <cell r="E72">
            <v>0</v>
          </cell>
          <cell r="F72">
            <v>1375232.81</v>
          </cell>
          <cell r="G72">
            <v>0</v>
          </cell>
          <cell r="H72">
            <v>102140.18</v>
          </cell>
          <cell r="I72">
            <v>0</v>
          </cell>
          <cell r="J72">
            <v>187718.28</v>
          </cell>
          <cell r="K72">
            <v>0</v>
          </cell>
          <cell r="L72">
            <v>432124.38</v>
          </cell>
          <cell r="M72">
            <v>0</v>
          </cell>
          <cell r="N72">
            <v>225388.59</v>
          </cell>
          <cell r="O72">
            <v>0</v>
          </cell>
          <cell r="P72">
            <v>704110.5</v>
          </cell>
          <cell r="Q72">
            <v>0</v>
          </cell>
          <cell r="R72">
            <v>683500.5</v>
          </cell>
          <cell r="S72">
            <v>-247626</v>
          </cell>
          <cell r="T72">
            <v>686769.5</v>
          </cell>
          <cell r="U72">
            <v>-680308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3495396.6199999996</v>
          </cell>
          <cell r="AA72">
            <v>-0.11999999964609742</v>
          </cell>
        </row>
        <row r="73">
          <cell r="A73" t="str">
            <v>System Improvements-Other</v>
          </cell>
          <cell r="B73">
            <v>398221.64999999991</v>
          </cell>
          <cell r="C73">
            <v>163412.65</v>
          </cell>
          <cell r="D73">
            <v>127519.88999999998</v>
          </cell>
          <cell r="F73">
            <v>260326.15999999992</v>
          </cell>
          <cell r="H73">
            <v>116881.44</v>
          </cell>
          <cell r="J73">
            <v>61354.47</v>
          </cell>
          <cell r="L73">
            <v>102153.55000000005</v>
          </cell>
          <cell r="N73">
            <v>16474.709999999992</v>
          </cell>
          <cell r="P73">
            <v>52642.930000000051</v>
          </cell>
          <cell r="Q73">
            <v>-25000</v>
          </cell>
          <cell r="R73">
            <v>6446.1300000000047</v>
          </cell>
          <cell r="S73">
            <v>181</v>
          </cell>
          <cell r="T73">
            <v>52032.819999999949</v>
          </cell>
          <cell r="U73">
            <v>1209</v>
          </cell>
          <cell r="V73">
            <v>11869.24</v>
          </cell>
          <cell r="W73">
            <v>-109</v>
          </cell>
          <cell r="X73">
            <v>66045.05</v>
          </cell>
          <cell r="Y73">
            <v>-36551</v>
          </cell>
          <cell r="Z73">
            <v>976889.03999999992</v>
          </cell>
          <cell r="AA73">
            <v>-578667.39</v>
          </cell>
        </row>
        <row r="74">
          <cell r="A74" t="str">
            <v>System Improvements</v>
          </cell>
          <cell r="B74">
            <v>3893618.15</v>
          </cell>
          <cell r="C74">
            <v>163412.65</v>
          </cell>
          <cell r="D74">
            <v>153865.76999999999</v>
          </cell>
          <cell r="E74">
            <v>0</v>
          </cell>
          <cell r="F74">
            <v>1635558.97</v>
          </cell>
          <cell r="G74">
            <v>0</v>
          </cell>
          <cell r="H74">
            <v>219021.62</v>
          </cell>
          <cell r="I74">
            <v>0</v>
          </cell>
          <cell r="J74">
            <v>249072.75</v>
          </cell>
          <cell r="K74">
            <v>0</v>
          </cell>
          <cell r="L74">
            <v>534277.93000000005</v>
          </cell>
          <cell r="M74">
            <v>0</v>
          </cell>
          <cell r="N74">
            <v>241863.3</v>
          </cell>
          <cell r="O74">
            <v>0</v>
          </cell>
          <cell r="P74">
            <v>756753.43</v>
          </cell>
          <cell r="Q74">
            <v>-25000</v>
          </cell>
          <cell r="R74">
            <v>689946.63</v>
          </cell>
          <cell r="S74">
            <v>-247445</v>
          </cell>
          <cell r="T74">
            <v>738802.32</v>
          </cell>
          <cell r="U74">
            <v>-679099</v>
          </cell>
          <cell r="V74">
            <v>11869.24</v>
          </cell>
          <cell r="W74">
            <v>-109</v>
          </cell>
          <cell r="X74">
            <v>66045.05</v>
          </cell>
          <cell r="Y74">
            <v>-36551</v>
          </cell>
          <cell r="Z74">
            <v>4472285.66</v>
          </cell>
          <cell r="AA74">
            <v>-578667.51000000024</v>
          </cell>
        </row>
        <row r="76">
          <cell r="A76" t="str">
            <v>CB10.4129.02.SINT.190: Prebent Riser Program</v>
          </cell>
          <cell r="B76">
            <v>8040695.6399999997</v>
          </cell>
          <cell r="C76" t="str">
            <v xml:space="preserve"> 0</v>
          </cell>
          <cell r="D76" t="str">
            <v xml:space="preserve"> 0</v>
          </cell>
          <cell r="F76">
            <v>241.05</v>
          </cell>
          <cell r="H76">
            <v>26.49</v>
          </cell>
          <cell r="J76">
            <v>214.95</v>
          </cell>
          <cell r="L76">
            <v>38.270000000000003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520.76</v>
          </cell>
          <cell r="AA76">
            <v>8040174.8799999999</v>
          </cell>
        </row>
        <row r="77">
          <cell r="A77" t="str">
            <v>CB09.4129.08.SINT.190: Prebent Riser Program</v>
          </cell>
          <cell r="B77" t="str">
            <v xml:space="preserve"> 0</v>
          </cell>
          <cell r="C77">
            <v>750794.58</v>
          </cell>
          <cell r="D77">
            <v>282973.96999999997</v>
          </cell>
          <cell r="F77">
            <v>331053.83</v>
          </cell>
          <cell r="H77">
            <v>179447.08</v>
          </cell>
          <cell r="J77">
            <v>181765.65</v>
          </cell>
          <cell r="L77">
            <v>171007.6</v>
          </cell>
          <cell r="N77">
            <v>96463.03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1993505.74</v>
          </cell>
          <cell r="AA77">
            <v>-1993505.74</v>
          </cell>
        </row>
        <row r="78">
          <cell r="Z78">
            <v>0</v>
          </cell>
          <cell r="AA78">
            <v>0</v>
          </cell>
        </row>
        <row r="79">
          <cell r="Z79">
            <v>0</v>
          </cell>
          <cell r="AA79">
            <v>0</v>
          </cell>
        </row>
        <row r="80">
          <cell r="Z80">
            <v>0</v>
          </cell>
          <cell r="AA80">
            <v>0</v>
          </cell>
        </row>
        <row r="81">
          <cell r="Z81">
            <v>0</v>
          </cell>
          <cell r="AA81">
            <v>0</v>
          </cell>
        </row>
        <row r="82">
          <cell r="Z82">
            <v>0</v>
          </cell>
          <cell r="AA82">
            <v>0</v>
          </cell>
        </row>
        <row r="83">
          <cell r="Z83">
            <v>0</v>
          </cell>
          <cell r="AA83">
            <v>0</v>
          </cell>
        </row>
        <row r="84">
          <cell r="Z84">
            <v>0</v>
          </cell>
          <cell r="AA84">
            <v>0</v>
          </cell>
        </row>
        <row r="85">
          <cell r="Z85">
            <v>0</v>
          </cell>
          <cell r="AA85">
            <v>0</v>
          </cell>
        </row>
        <row r="86">
          <cell r="Z86">
            <v>0</v>
          </cell>
          <cell r="AA86">
            <v>0</v>
          </cell>
        </row>
        <row r="87">
          <cell r="Z87">
            <v>0</v>
          </cell>
          <cell r="AA87">
            <v>0</v>
          </cell>
        </row>
        <row r="88">
          <cell r="Z88">
            <v>0</v>
          </cell>
          <cell r="AA88">
            <v>0</v>
          </cell>
        </row>
        <row r="89">
          <cell r="Z89">
            <v>0</v>
          </cell>
          <cell r="AA89">
            <v>0</v>
          </cell>
        </row>
        <row r="90">
          <cell r="Z90">
            <v>0</v>
          </cell>
          <cell r="AA90">
            <v>0</v>
          </cell>
        </row>
        <row r="91">
          <cell r="Z91">
            <v>0</v>
          </cell>
          <cell r="AA91">
            <v>0</v>
          </cell>
        </row>
        <row r="92">
          <cell r="Z92">
            <v>0</v>
          </cell>
          <cell r="AA92">
            <v>0</v>
          </cell>
        </row>
        <row r="93">
          <cell r="Z93">
            <v>0</v>
          </cell>
          <cell r="AA93">
            <v>0</v>
          </cell>
        </row>
        <row r="94">
          <cell r="Z94">
            <v>0</v>
          </cell>
          <cell r="AA94">
            <v>0</v>
          </cell>
        </row>
        <row r="95">
          <cell r="Z95">
            <v>0</v>
          </cell>
          <cell r="AA95">
            <v>0</v>
          </cell>
        </row>
        <row r="96">
          <cell r="A96" t="str">
            <v>Prebent Riser Program</v>
          </cell>
          <cell r="B96">
            <v>8040695.6399999997</v>
          </cell>
          <cell r="C96">
            <v>750794.58</v>
          </cell>
          <cell r="D96">
            <v>282973.96999999997</v>
          </cell>
          <cell r="E96">
            <v>0</v>
          </cell>
          <cell r="F96">
            <v>331294.88</v>
          </cell>
          <cell r="G96">
            <v>0</v>
          </cell>
          <cell r="H96">
            <v>179473.56999999998</v>
          </cell>
          <cell r="I96">
            <v>0</v>
          </cell>
          <cell r="J96">
            <v>181980.6</v>
          </cell>
          <cell r="K96">
            <v>0</v>
          </cell>
          <cell r="L96">
            <v>171045.87</v>
          </cell>
          <cell r="M96">
            <v>0</v>
          </cell>
          <cell r="N96">
            <v>96463.03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1994026.5</v>
          </cell>
          <cell r="AA96">
            <v>6046669.1399999997</v>
          </cell>
        </row>
        <row r="97">
          <cell r="A97" t="str">
            <v>System Integrity-Other</v>
          </cell>
          <cell r="B97">
            <v>84079263.690000013</v>
          </cell>
          <cell r="C97">
            <v>4565101.59</v>
          </cell>
          <cell r="D97">
            <v>5060897.4400000004</v>
          </cell>
          <cell r="F97">
            <v>10137517.07</v>
          </cell>
          <cell r="H97">
            <v>6711133.6600000001</v>
          </cell>
          <cell r="J97">
            <v>8486122.6600000001</v>
          </cell>
          <cell r="L97">
            <v>12083743.1</v>
          </cell>
          <cell r="N97">
            <v>10089824.260000002</v>
          </cell>
          <cell r="P97">
            <v>6796479.0299999993</v>
          </cell>
          <cell r="Q97">
            <v>363010</v>
          </cell>
          <cell r="R97">
            <v>6519789.3200000003</v>
          </cell>
          <cell r="S97">
            <v>1349009</v>
          </cell>
          <cell r="T97">
            <v>6741736.3900000006</v>
          </cell>
          <cell r="U97">
            <v>1225760</v>
          </cell>
          <cell r="V97">
            <v>7057022.8700000001</v>
          </cell>
          <cell r="W97">
            <v>1739301</v>
          </cell>
          <cell r="X97">
            <v>9512901.2799999993</v>
          </cell>
          <cell r="Y97">
            <v>1225762</v>
          </cell>
          <cell r="Z97">
            <v>99665110.670000002</v>
          </cell>
          <cell r="AA97">
            <v>-15585846.979999989</v>
          </cell>
        </row>
        <row r="98">
          <cell r="A98" t="str">
            <v>System Integrity</v>
          </cell>
          <cell r="B98">
            <v>92119959.330000013</v>
          </cell>
          <cell r="C98">
            <v>5315896.17</v>
          </cell>
          <cell r="D98">
            <v>5343871.41</v>
          </cell>
          <cell r="E98">
            <v>0</v>
          </cell>
          <cell r="F98">
            <v>10468811.950000001</v>
          </cell>
          <cell r="G98">
            <v>0</v>
          </cell>
          <cell r="H98">
            <v>6890607.2300000004</v>
          </cell>
          <cell r="I98">
            <v>0</v>
          </cell>
          <cell r="J98">
            <v>8668103.2599999998</v>
          </cell>
          <cell r="K98">
            <v>0</v>
          </cell>
          <cell r="L98">
            <v>12254788.969999999</v>
          </cell>
          <cell r="M98">
            <v>0</v>
          </cell>
          <cell r="N98">
            <v>10186287.290000001</v>
          </cell>
          <cell r="O98">
            <v>0</v>
          </cell>
          <cell r="P98">
            <v>6796479.0299999993</v>
          </cell>
          <cell r="Q98">
            <v>363010</v>
          </cell>
          <cell r="R98">
            <v>6519789.3200000003</v>
          </cell>
          <cell r="S98">
            <v>1349009</v>
          </cell>
          <cell r="T98">
            <v>6741736.3900000006</v>
          </cell>
          <cell r="U98">
            <v>1225760</v>
          </cell>
          <cell r="V98">
            <v>7057022.8700000001</v>
          </cell>
          <cell r="W98">
            <v>1739301</v>
          </cell>
          <cell r="X98">
            <v>9512901.2799999993</v>
          </cell>
          <cell r="Y98">
            <v>1225762</v>
          </cell>
          <cell r="Z98">
            <v>101659137.17</v>
          </cell>
          <cell r="AA98">
            <v>-9539177.8399999887</v>
          </cell>
        </row>
        <row r="100">
          <cell r="A100" t="str">
            <v>Vehicles</v>
          </cell>
          <cell r="B100" t="str">
            <v xml:space="preserve"> 0</v>
          </cell>
          <cell r="C100">
            <v>29715.48</v>
          </cell>
          <cell r="D100" t="str">
            <v xml:space="preserve"> 0</v>
          </cell>
          <cell r="F100">
            <v>2083.0500000000002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Z100">
            <v>31798.53</v>
          </cell>
          <cell r="AA100">
            <v>-31798.53</v>
          </cell>
        </row>
        <row r="101">
          <cell r="A101" t="str">
            <v>NonGrowth</v>
          </cell>
          <cell r="B101">
            <v>150591683.78</v>
          </cell>
          <cell r="C101">
            <v>7908936.3500000015</v>
          </cell>
          <cell r="D101">
            <v>10672803.390000002</v>
          </cell>
          <cell r="E101">
            <v>0</v>
          </cell>
          <cell r="F101">
            <v>11306886.419999994</v>
          </cell>
          <cell r="G101">
            <v>0</v>
          </cell>
          <cell r="H101">
            <v>10061910.399999997</v>
          </cell>
          <cell r="I101">
            <v>0</v>
          </cell>
          <cell r="J101">
            <v>11716268.790000001</v>
          </cell>
          <cell r="K101">
            <v>0</v>
          </cell>
          <cell r="L101">
            <v>17188535.299999997</v>
          </cell>
          <cell r="M101">
            <v>0</v>
          </cell>
          <cell r="N101">
            <v>13922903.719999999</v>
          </cell>
          <cell r="O101">
            <v>0</v>
          </cell>
          <cell r="P101">
            <v>10518827.66</v>
          </cell>
          <cell r="Q101">
            <v>5182851</v>
          </cell>
          <cell r="R101">
            <v>11903245.34</v>
          </cell>
          <cell r="S101">
            <v>1863859</v>
          </cell>
          <cell r="T101">
            <v>12021325.93</v>
          </cell>
          <cell r="U101">
            <v>5022163</v>
          </cell>
          <cell r="V101">
            <v>10461573.379999999</v>
          </cell>
          <cell r="W101">
            <v>6899544</v>
          </cell>
          <cell r="X101">
            <v>12811498.42</v>
          </cell>
          <cell r="Y101">
            <v>1173427</v>
          </cell>
          <cell r="Z101">
            <v>160636559.09999996</v>
          </cell>
          <cell r="AA101">
            <v>-10044875.319999963</v>
          </cell>
        </row>
        <row r="103">
          <cell r="A103" t="str">
            <v>Capital</v>
          </cell>
          <cell r="B103">
            <v>179955125.19999999</v>
          </cell>
          <cell r="C103">
            <v>9131046.4100000039</v>
          </cell>
          <cell r="D103">
            <v>12484196.140000001</v>
          </cell>
          <cell r="E103">
            <v>0</v>
          </cell>
          <cell r="F103">
            <v>14717294.539999992</v>
          </cell>
          <cell r="G103">
            <v>0</v>
          </cell>
          <cell r="H103">
            <v>11992572.359999998</v>
          </cell>
          <cell r="I103">
            <v>0</v>
          </cell>
          <cell r="J103">
            <v>13597953.08</v>
          </cell>
          <cell r="K103">
            <v>0</v>
          </cell>
          <cell r="L103">
            <v>19731666.669999994</v>
          </cell>
          <cell r="M103">
            <v>0</v>
          </cell>
          <cell r="N103">
            <v>15712141.490000002</v>
          </cell>
          <cell r="O103">
            <v>0</v>
          </cell>
          <cell r="P103">
            <v>12576694.83</v>
          </cell>
          <cell r="Q103">
            <v>5634277</v>
          </cell>
          <cell r="R103">
            <v>14291462.329999998</v>
          </cell>
          <cell r="S103">
            <v>2455240</v>
          </cell>
          <cell r="T103">
            <v>14751752.059999999</v>
          </cell>
          <cell r="U103">
            <v>5228654</v>
          </cell>
          <cell r="V103">
            <v>13205575.870000001</v>
          </cell>
          <cell r="W103">
            <v>7192236</v>
          </cell>
          <cell r="X103">
            <v>16141614.43</v>
          </cell>
          <cell r="Y103">
            <v>1155623.01</v>
          </cell>
          <cell r="Z103">
            <v>190000000.21999997</v>
          </cell>
          <cell r="AA103">
            <v>-10044875.019999962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-Projection"/>
      <sheetName val="Nonreg-Summary"/>
      <sheetName val="Nonreg-Project"/>
      <sheetName val="Nonreg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4">
          <cell r="Z14">
            <v>0</v>
          </cell>
        </row>
        <row r="15">
          <cell r="A15" t="str">
            <v>CB10.9825.01.GR.868: Shrewsbury/Park City Pipeline Connector</v>
          </cell>
          <cell r="B15">
            <v>3065000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>
            <v>867</v>
          </cell>
          <cell r="P15">
            <v>270000</v>
          </cell>
          <cell r="R15">
            <v>220000</v>
          </cell>
          <cell r="T15">
            <v>235000</v>
          </cell>
          <cell r="V15">
            <v>220000</v>
          </cell>
          <cell r="X15">
            <v>15000</v>
          </cell>
          <cell r="Y15">
            <v>-394018</v>
          </cell>
          <cell r="Z15">
            <v>566849</v>
          </cell>
        </row>
        <row r="16">
          <cell r="A16" t="str">
            <v>Default FP: Company 212 - N Func Growth</v>
          </cell>
          <cell r="B16" t="str">
            <v xml:space="preserve"> 0</v>
          </cell>
          <cell r="C16">
            <v>42407.57</v>
          </cell>
          <cell r="D16">
            <v>103070.91</v>
          </cell>
          <cell r="F16">
            <v>28855.23</v>
          </cell>
          <cell r="H16">
            <v>1993.5</v>
          </cell>
          <cell r="J16">
            <v>10986.71</v>
          </cell>
          <cell r="L16">
            <v>8267.6</v>
          </cell>
          <cell r="N16">
            <v>10709.42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206290.94000000003</v>
          </cell>
        </row>
        <row r="17">
          <cell r="A17" t="str">
            <v>Default FP: Company 231 - Growth</v>
          </cell>
          <cell r="B17" t="str">
            <v xml:space="preserve"> 0</v>
          </cell>
          <cell r="C17">
            <v>98256.92</v>
          </cell>
          <cell r="D17">
            <v>146658.67000000001</v>
          </cell>
          <cell r="F17">
            <v>282917.2</v>
          </cell>
          <cell r="H17">
            <v>211745.74</v>
          </cell>
          <cell r="J17">
            <v>147655.01</v>
          </cell>
          <cell r="L17">
            <v>708042.95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1595276.49</v>
          </cell>
        </row>
        <row r="18">
          <cell r="A18" t="str">
            <v>CB08.8502.01.GR.800: Fuel Meter Telemetry</v>
          </cell>
          <cell r="B18" t="str">
            <v xml:space="preserve"> 0</v>
          </cell>
          <cell r="C18">
            <v>17806.810000000001</v>
          </cell>
          <cell r="D18">
            <v>478.98</v>
          </cell>
          <cell r="F18">
            <v>13003.02</v>
          </cell>
          <cell r="H18">
            <v>4881.8</v>
          </cell>
          <cell r="J18">
            <v>547</v>
          </cell>
          <cell r="L18">
            <v>-2925</v>
          </cell>
          <cell r="N18">
            <v>93.75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33886.36</v>
          </cell>
        </row>
        <row r="19">
          <cell r="A19" t="str">
            <v>CB08.8530.01.GR.817: Cathodic Protection on Wellheads</v>
          </cell>
          <cell r="B19" t="str">
            <v xml:space="preserve"> 0</v>
          </cell>
          <cell r="C19">
            <v>20870.63</v>
          </cell>
          <cell r="D19">
            <v>421.1</v>
          </cell>
          <cell r="F19">
            <v>7618.04</v>
          </cell>
          <cell r="H19">
            <v>200</v>
          </cell>
          <cell r="J19" t="str">
            <v xml:space="preserve"> 0</v>
          </cell>
          <cell r="L19">
            <v>-2925</v>
          </cell>
          <cell r="N19">
            <v>93.75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26278.52</v>
          </cell>
        </row>
        <row r="20">
          <cell r="A20" t="str">
            <v>Default FP: Company 236 - N Func Growth</v>
          </cell>
          <cell r="B20" t="str">
            <v xml:space="preserve"> 0</v>
          </cell>
          <cell r="C20">
            <v>10256.31</v>
          </cell>
          <cell r="D20">
            <v>4306.3500000000004</v>
          </cell>
          <cell r="F20">
            <v>136437.51</v>
          </cell>
          <cell r="H20">
            <v>-43028.66</v>
          </cell>
          <cell r="J20">
            <v>46279.73</v>
          </cell>
          <cell r="L20">
            <v>-73.98</v>
          </cell>
          <cell r="N20">
            <v>69325.27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288500</v>
          </cell>
          <cell r="Z20">
            <v>512002.53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Shrewsbury/Park City Pipleline Connector</v>
          </cell>
          <cell r="B24">
            <v>3065000</v>
          </cell>
          <cell r="C24">
            <v>189598.24</v>
          </cell>
          <cell r="D24">
            <v>254936.01000000004</v>
          </cell>
          <cell r="E24">
            <v>0</v>
          </cell>
          <cell r="F24">
            <v>468831</v>
          </cell>
          <cell r="G24">
            <v>0</v>
          </cell>
          <cell r="H24">
            <v>175792.37999999998</v>
          </cell>
          <cell r="I24">
            <v>0</v>
          </cell>
          <cell r="J24">
            <v>205468.45</v>
          </cell>
          <cell r="K24">
            <v>0</v>
          </cell>
          <cell r="L24">
            <v>710386.57</v>
          </cell>
          <cell r="M24">
            <v>0</v>
          </cell>
          <cell r="N24">
            <v>81089.19</v>
          </cell>
          <cell r="O24">
            <v>0</v>
          </cell>
          <cell r="P24">
            <v>270000</v>
          </cell>
          <cell r="Q24">
            <v>0</v>
          </cell>
          <cell r="R24">
            <v>220000</v>
          </cell>
          <cell r="S24">
            <v>0</v>
          </cell>
          <cell r="T24">
            <v>235000</v>
          </cell>
          <cell r="U24">
            <v>0</v>
          </cell>
          <cell r="V24">
            <v>220000</v>
          </cell>
          <cell r="W24">
            <v>0</v>
          </cell>
          <cell r="X24">
            <v>15000</v>
          </cell>
          <cell r="Y24">
            <v>-105518</v>
          </cell>
          <cell r="Z24">
            <v>2940583.84</v>
          </cell>
        </row>
        <row r="25">
          <cell r="A25" t="str">
            <v>Growth</v>
          </cell>
          <cell r="B25">
            <v>3065000</v>
          </cell>
          <cell r="C25">
            <v>189598.24</v>
          </cell>
          <cell r="D25">
            <v>254936.01</v>
          </cell>
          <cell r="E25">
            <v>0</v>
          </cell>
          <cell r="F25">
            <v>468831</v>
          </cell>
          <cell r="G25">
            <v>0</v>
          </cell>
          <cell r="H25">
            <v>175801.13</v>
          </cell>
          <cell r="I25">
            <v>0</v>
          </cell>
          <cell r="J25">
            <v>205468.45</v>
          </cell>
          <cell r="K25">
            <v>0</v>
          </cell>
          <cell r="L25">
            <v>710996.57000000007</v>
          </cell>
          <cell r="M25">
            <v>0</v>
          </cell>
          <cell r="N25">
            <v>81089.19</v>
          </cell>
          <cell r="O25">
            <v>0</v>
          </cell>
          <cell r="P25">
            <v>270000</v>
          </cell>
          <cell r="Q25">
            <v>0</v>
          </cell>
          <cell r="R25">
            <v>220000</v>
          </cell>
          <cell r="S25">
            <v>0</v>
          </cell>
          <cell r="T25">
            <v>235000</v>
          </cell>
          <cell r="U25">
            <v>0</v>
          </cell>
          <cell r="V25">
            <v>220000</v>
          </cell>
          <cell r="W25">
            <v>0</v>
          </cell>
          <cell r="X25">
            <v>15000</v>
          </cell>
          <cell r="Y25">
            <v>-105518</v>
          </cell>
          <cell r="Z25">
            <v>2941202.59</v>
          </cell>
        </row>
        <row r="26">
          <cell r="A26" t="str">
            <v>Shrewsbury/Park City</v>
          </cell>
          <cell r="B26">
            <v>4100000</v>
          </cell>
          <cell r="C26">
            <v>189598.24</v>
          </cell>
          <cell r="D26">
            <v>254936.01000000004</v>
          </cell>
          <cell r="E26">
            <v>0</v>
          </cell>
          <cell r="F26">
            <v>468831</v>
          </cell>
          <cell r="G26">
            <v>0</v>
          </cell>
          <cell r="H26">
            <v>175792.37999999998</v>
          </cell>
          <cell r="I26">
            <v>0</v>
          </cell>
          <cell r="J26">
            <v>205468.45</v>
          </cell>
          <cell r="K26">
            <v>0</v>
          </cell>
          <cell r="L26">
            <v>710386.57</v>
          </cell>
          <cell r="M26">
            <v>0</v>
          </cell>
          <cell r="N26">
            <v>81089.19</v>
          </cell>
          <cell r="O26">
            <v>0</v>
          </cell>
          <cell r="P26">
            <v>349000</v>
          </cell>
          <cell r="Q26">
            <v>0</v>
          </cell>
          <cell r="R26">
            <v>370000</v>
          </cell>
          <cell r="S26">
            <v>0</v>
          </cell>
          <cell r="T26">
            <v>394000</v>
          </cell>
          <cell r="U26">
            <v>0</v>
          </cell>
          <cell r="V26">
            <v>264000</v>
          </cell>
          <cell r="W26">
            <v>0</v>
          </cell>
          <cell r="X26">
            <v>59000</v>
          </cell>
          <cell r="Y26">
            <v>422482</v>
          </cell>
          <cell r="Z26">
            <v>3944583.84</v>
          </cell>
        </row>
        <row r="28">
          <cell r="A28" t="str">
            <v>CB10.8502.08.EQ.800: Barnsley Storage Maintenance</v>
          </cell>
          <cell r="B28">
            <v>1250000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>
            <v>104167</v>
          </cell>
          <cell r="R28">
            <v>104167</v>
          </cell>
          <cell r="T28">
            <v>104167</v>
          </cell>
          <cell r="V28">
            <v>104167</v>
          </cell>
          <cell r="X28">
            <v>104163</v>
          </cell>
          <cell r="Y28">
            <v>208400</v>
          </cell>
          <cell r="Z28">
            <v>729231</v>
          </cell>
        </row>
        <row r="29">
          <cell r="Y29">
            <v>500000</v>
          </cell>
          <cell r="Z29">
            <v>500000</v>
          </cell>
        </row>
        <row r="30">
          <cell r="Z30">
            <v>0</v>
          </cell>
        </row>
        <row r="31">
          <cell r="A31" t="str">
            <v>Barnsley Storage Maintenance</v>
          </cell>
          <cell r="B31">
            <v>1250000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104167</v>
          </cell>
          <cell r="Q31">
            <v>0</v>
          </cell>
          <cell r="R31">
            <v>104167</v>
          </cell>
          <cell r="S31">
            <v>0</v>
          </cell>
          <cell r="T31">
            <v>104167</v>
          </cell>
          <cell r="U31">
            <v>0</v>
          </cell>
          <cell r="V31">
            <v>104167</v>
          </cell>
          <cell r="W31">
            <v>0</v>
          </cell>
          <cell r="X31">
            <v>104163</v>
          </cell>
          <cell r="Y31">
            <v>708400</v>
          </cell>
          <cell r="Z31">
            <v>1229231</v>
          </cell>
        </row>
        <row r="33">
          <cell r="A33" t="str">
            <v>CB10.8531.08.EQ.817: East Diamond Maintenance</v>
          </cell>
          <cell r="B33">
            <v>1250000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104167</v>
          </cell>
          <cell r="R33">
            <v>104167</v>
          </cell>
          <cell r="T33">
            <v>104167</v>
          </cell>
          <cell r="V33">
            <v>104167</v>
          </cell>
          <cell r="X33">
            <v>104163</v>
          </cell>
          <cell r="Y33">
            <v>208400</v>
          </cell>
          <cell r="Z33">
            <v>729231</v>
          </cell>
        </row>
        <row r="34">
          <cell r="Y34">
            <v>500000</v>
          </cell>
          <cell r="Z34">
            <v>500000</v>
          </cell>
        </row>
        <row r="35">
          <cell r="Z35">
            <v>0</v>
          </cell>
        </row>
        <row r="36">
          <cell r="A36" t="str">
            <v>East Diamond Storage Maintenance</v>
          </cell>
          <cell r="B36">
            <v>1250000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104167</v>
          </cell>
          <cell r="Q36">
            <v>0</v>
          </cell>
          <cell r="R36">
            <v>104167</v>
          </cell>
          <cell r="S36">
            <v>0</v>
          </cell>
          <cell r="T36">
            <v>104167</v>
          </cell>
          <cell r="U36">
            <v>0</v>
          </cell>
          <cell r="V36">
            <v>104167</v>
          </cell>
          <cell r="W36">
            <v>0</v>
          </cell>
          <cell r="X36">
            <v>104163</v>
          </cell>
          <cell r="Y36">
            <v>708400</v>
          </cell>
          <cell r="Z36">
            <v>1229231</v>
          </cell>
        </row>
        <row r="38">
          <cell r="A38" t="str">
            <v>CB10.9825.08.EQ.861: Shrewsbury</v>
          </cell>
          <cell r="B38">
            <v>685000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>
            <v>50000</v>
          </cell>
          <cell r="R38">
            <v>120000</v>
          </cell>
          <cell r="T38">
            <v>130000</v>
          </cell>
          <cell r="V38">
            <v>15000</v>
          </cell>
          <cell r="X38">
            <v>15000</v>
          </cell>
          <cell r="Y38">
            <v>280000</v>
          </cell>
          <cell r="Z38">
            <v>610000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A43" t="str">
            <v>Shrewsbury</v>
          </cell>
          <cell r="B43">
            <v>685000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50000</v>
          </cell>
          <cell r="Q43">
            <v>0</v>
          </cell>
          <cell r="R43">
            <v>120000</v>
          </cell>
          <cell r="S43">
            <v>0</v>
          </cell>
          <cell r="T43">
            <v>130000</v>
          </cell>
          <cell r="U43">
            <v>0</v>
          </cell>
          <cell r="V43">
            <v>15000</v>
          </cell>
          <cell r="W43">
            <v>0</v>
          </cell>
          <cell r="X43">
            <v>15000</v>
          </cell>
          <cell r="Y43">
            <v>280000</v>
          </cell>
          <cell r="Z43">
            <v>610000</v>
          </cell>
        </row>
        <row r="44">
          <cell r="A44" t="str">
            <v>Equipment</v>
          </cell>
          <cell r="B44">
            <v>3185000</v>
          </cell>
          <cell r="C44" t="str">
            <v xml:space="preserve"> 0</v>
          </cell>
          <cell r="D44" t="str">
            <v xml:space="preserve"> 0</v>
          </cell>
          <cell r="E44">
            <v>0</v>
          </cell>
          <cell r="F44" t="str">
            <v xml:space="preserve"> 0</v>
          </cell>
          <cell r="G44">
            <v>0</v>
          </cell>
          <cell r="H44" t="str">
            <v xml:space="preserve"> 0</v>
          </cell>
          <cell r="I44">
            <v>0</v>
          </cell>
          <cell r="J44" t="str">
            <v xml:space="preserve"> 0</v>
          </cell>
          <cell r="K44">
            <v>0</v>
          </cell>
          <cell r="L44" t="str">
            <v xml:space="preserve"> 0</v>
          </cell>
          <cell r="M44">
            <v>0</v>
          </cell>
          <cell r="N44" t="str">
            <v xml:space="preserve"> 0</v>
          </cell>
          <cell r="O44">
            <v>0</v>
          </cell>
          <cell r="P44">
            <v>258334</v>
          </cell>
          <cell r="Q44">
            <v>0</v>
          </cell>
          <cell r="R44">
            <v>328334</v>
          </cell>
          <cell r="S44">
            <v>0</v>
          </cell>
          <cell r="T44">
            <v>338334</v>
          </cell>
          <cell r="U44">
            <v>0</v>
          </cell>
          <cell r="V44">
            <v>223334</v>
          </cell>
          <cell r="W44">
            <v>0</v>
          </cell>
          <cell r="X44">
            <v>223326</v>
          </cell>
          <cell r="Y44">
            <v>1696800</v>
          </cell>
          <cell r="Z44">
            <v>3068462</v>
          </cell>
        </row>
        <row r="46">
          <cell r="A46" t="str">
            <v>CB10.8565.01.IT.821: ETRM</v>
          </cell>
          <cell r="B46">
            <v>4500000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>
            <v>850000</v>
          </cell>
          <cell r="R46">
            <v>1050000</v>
          </cell>
          <cell r="T46">
            <v>1000000</v>
          </cell>
          <cell r="V46">
            <v>650000</v>
          </cell>
          <cell r="X46">
            <v>350000</v>
          </cell>
          <cell r="Z46">
            <v>3900000</v>
          </cell>
        </row>
        <row r="47">
          <cell r="A47" t="str">
            <v>Default FP: Company 212 - Information Technology</v>
          </cell>
          <cell r="B47" t="str">
            <v xml:space="preserve"> 0</v>
          </cell>
          <cell r="C47">
            <v>8974.4</v>
          </cell>
          <cell r="D47">
            <v>4484.58</v>
          </cell>
          <cell r="F47">
            <v>113.09</v>
          </cell>
          <cell r="H47">
            <v>20054.240000000002</v>
          </cell>
          <cell r="J47" t="str">
            <v xml:space="preserve"> 0</v>
          </cell>
          <cell r="L47">
            <v>2009.5</v>
          </cell>
          <cell r="N47">
            <v>7637.18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Y47">
            <v>500000</v>
          </cell>
          <cell r="Z47">
            <v>543272.99</v>
          </cell>
        </row>
        <row r="48">
          <cell r="Z48">
            <v>0</v>
          </cell>
        </row>
        <row r="49">
          <cell r="A49" t="str">
            <v>ETRM</v>
          </cell>
          <cell r="B49">
            <v>4500000</v>
          </cell>
          <cell r="C49">
            <v>8974.4</v>
          </cell>
          <cell r="D49">
            <v>4484.58</v>
          </cell>
          <cell r="E49">
            <v>0</v>
          </cell>
          <cell r="F49">
            <v>113.09</v>
          </cell>
          <cell r="G49">
            <v>0</v>
          </cell>
          <cell r="H49">
            <v>20054.240000000002</v>
          </cell>
          <cell r="I49">
            <v>0</v>
          </cell>
          <cell r="J49">
            <v>0</v>
          </cell>
          <cell r="K49">
            <v>0</v>
          </cell>
          <cell r="L49">
            <v>2009.5</v>
          </cell>
          <cell r="M49">
            <v>0</v>
          </cell>
          <cell r="N49">
            <v>7637.18</v>
          </cell>
          <cell r="O49">
            <v>0</v>
          </cell>
          <cell r="P49">
            <v>850000</v>
          </cell>
          <cell r="Q49">
            <v>0</v>
          </cell>
          <cell r="R49">
            <v>1050000</v>
          </cell>
          <cell r="S49">
            <v>0</v>
          </cell>
          <cell r="T49">
            <v>1000000</v>
          </cell>
          <cell r="U49">
            <v>0</v>
          </cell>
          <cell r="V49">
            <v>650000</v>
          </cell>
          <cell r="W49">
            <v>0</v>
          </cell>
          <cell r="X49">
            <v>350000</v>
          </cell>
          <cell r="Y49">
            <v>500000</v>
          </cell>
          <cell r="Z49">
            <v>4443272.99</v>
          </cell>
        </row>
        <row r="51">
          <cell r="A51" t="str">
            <v>CB10.8565.02.IT.821: IT Maintenance</v>
          </cell>
          <cell r="B51">
            <v>1400000</v>
          </cell>
          <cell r="C51" t="str">
            <v xml:space="preserve"> 0</v>
          </cell>
          <cell r="D51" t="str">
            <v xml:space="preserve"> 0</v>
          </cell>
          <cell r="F51">
            <v>1662.82</v>
          </cell>
          <cell r="H51">
            <v>2718.36</v>
          </cell>
          <cell r="J51" t="str">
            <v xml:space="preserve"> 0</v>
          </cell>
          <cell r="L51" t="str">
            <v xml:space="preserve"> 0</v>
          </cell>
          <cell r="N51" t="str">
            <v xml:space="preserve"> 0</v>
          </cell>
          <cell r="P51">
            <v>116667</v>
          </cell>
          <cell r="R51">
            <v>116667</v>
          </cell>
          <cell r="T51">
            <v>116667</v>
          </cell>
          <cell r="V51">
            <v>116667</v>
          </cell>
          <cell r="X51">
            <v>116663</v>
          </cell>
          <cell r="Y51">
            <v>200000</v>
          </cell>
          <cell r="Z51">
            <v>787712.17999999993</v>
          </cell>
        </row>
        <row r="52">
          <cell r="A52" t="str">
            <v>CB09.8560.01.IT.821: System Upgrades</v>
          </cell>
          <cell r="B52" t="str">
            <v xml:space="preserve"> 0</v>
          </cell>
          <cell r="C52">
            <v>162.86000000000001</v>
          </cell>
          <cell r="D52" t="str">
            <v xml:space="preserve"> 0</v>
          </cell>
          <cell r="F52" t="str">
            <v xml:space="preserve"> 0</v>
          </cell>
          <cell r="H52" t="str">
            <v xml:space="preserve"> 0</v>
          </cell>
          <cell r="J52" t="str">
            <v xml:space="preserve"> 0</v>
          </cell>
          <cell r="L52" t="str">
            <v xml:space="preserve"> 0</v>
          </cell>
          <cell r="N52" t="str">
            <v xml:space="preserve"> 0</v>
          </cell>
          <cell r="P52" t="str">
            <v xml:space="preserve"> 0</v>
          </cell>
          <cell r="R52" t="str">
            <v xml:space="preserve"> 0</v>
          </cell>
          <cell r="T52" t="str">
            <v xml:space="preserve"> 0</v>
          </cell>
          <cell r="V52" t="str">
            <v xml:space="preserve"> 0</v>
          </cell>
          <cell r="X52" t="str">
            <v xml:space="preserve"> 0</v>
          </cell>
          <cell r="Z52">
            <v>162.86000000000001</v>
          </cell>
        </row>
        <row r="53">
          <cell r="Y53">
            <v>550000</v>
          </cell>
          <cell r="Z53">
            <v>550000</v>
          </cell>
        </row>
        <row r="54">
          <cell r="Z54">
            <v>0</v>
          </cell>
        </row>
        <row r="55">
          <cell r="A55" t="str">
            <v>IT Maintenance</v>
          </cell>
          <cell r="B55">
            <v>1400000</v>
          </cell>
          <cell r="C55">
            <v>162.86000000000001</v>
          </cell>
          <cell r="D55">
            <v>0</v>
          </cell>
          <cell r="E55">
            <v>0</v>
          </cell>
          <cell r="F55">
            <v>1662.82</v>
          </cell>
          <cell r="G55">
            <v>0</v>
          </cell>
          <cell r="H55">
            <v>2718.36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116667</v>
          </cell>
          <cell r="Q55">
            <v>0</v>
          </cell>
          <cell r="R55">
            <v>116667</v>
          </cell>
          <cell r="S55">
            <v>0</v>
          </cell>
          <cell r="T55">
            <v>116667</v>
          </cell>
          <cell r="U55">
            <v>0</v>
          </cell>
          <cell r="V55">
            <v>116667</v>
          </cell>
          <cell r="W55">
            <v>0</v>
          </cell>
          <cell r="X55">
            <v>116663</v>
          </cell>
          <cell r="Y55">
            <v>750000</v>
          </cell>
          <cell r="Z55">
            <v>1337875.04</v>
          </cell>
        </row>
        <row r="57">
          <cell r="A57" t="str">
            <v>CB10.8565.03.IT.821: Data Center Move</v>
          </cell>
          <cell r="B57">
            <v>434376.98</v>
          </cell>
          <cell r="C57" t="str">
            <v xml:space="preserve"> 0</v>
          </cell>
          <cell r="D57" t="str">
            <v xml:space="preserve"> 0</v>
          </cell>
          <cell r="F57">
            <v>210377.92</v>
          </cell>
          <cell r="H57" t="str">
            <v xml:space="preserve"> 0</v>
          </cell>
          <cell r="J57">
            <v>5100.9399999999996</v>
          </cell>
          <cell r="L57">
            <v>-4327.5</v>
          </cell>
          <cell r="N57" t="str">
            <v xml:space="preserve"> 0</v>
          </cell>
          <cell r="P57" t="str">
            <v xml:space="preserve"> 0</v>
          </cell>
          <cell r="R57" t="str">
            <v xml:space="preserve"> 0</v>
          </cell>
          <cell r="T57" t="str">
            <v xml:space="preserve"> 0</v>
          </cell>
          <cell r="V57" t="str">
            <v xml:space="preserve"> 0</v>
          </cell>
          <cell r="X57" t="str">
            <v xml:space="preserve"> 0</v>
          </cell>
          <cell r="Z57">
            <v>211151.36000000002</v>
          </cell>
        </row>
        <row r="58">
          <cell r="Z58">
            <v>0</v>
          </cell>
        </row>
        <row r="59">
          <cell r="Z59">
            <v>0</v>
          </cell>
        </row>
        <row r="60">
          <cell r="A60" t="str">
            <v>Data Center</v>
          </cell>
          <cell r="B60">
            <v>434376.98</v>
          </cell>
          <cell r="C60">
            <v>0</v>
          </cell>
          <cell r="D60">
            <v>0</v>
          </cell>
          <cell r="E60">
            <v>0</v>
          </cell>
          <cell r="F60">
            <v>210377.92</v>
          </cell>
          <cell r="G60">
            <v>0</v>
          </cell>
          <cell r="H60">
            <v>0</v>
          </cell>
          <cell r="I60">
            <v>0</v>
          </cell>
          <cell r="J60">
            <v>5100.9399999999996</v>
          </cell>
          <cell r="K60">
            <v>0</v>
          </cell>
          <cell r="L60">
            <v>-4327.5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211151.36000000002</v>
          </cell>
        </row>
        <row r="61">
          <cell r="A61" t="str">
            <v>Information Technology-Other</v>
          </cell>
          <cell r="B61">
            <v>81600.000000000466</v>
          </cell>
          <cell r="C61">
            <v>5.6843418860808015E-13</v>
          </cell>
          <cell r="D61">
            <v>0</v>
          </cell>
          <cell r="F61">
            <v>0</v>
          </cell>
          <cell r="H61">
            <v>-3.1832314562052488E-12</v>
          </cell>
          <cell r="J61">
            <v>0</v>
          </cell>
          <cell r="L61">
            <v>0</v>
          </cell>
          <cell r="N61">
            <v>0</v>
          </cell>
          <cell r="P61">
            <v>6800</v>
          </cell>
          <cell r="R61">
            <v>6800</v>
          </cell>
          <cell r="T61">
            <v>6800</v>
          </cell>
          <cell r="V61">
            <v>6800</v>
          </cell>
          <cell r="X61">
            <v>6800</v>
          </cell>
          <cell r="Y61">
            <v>20400</v>
          </cell>
          <cell r="Z61">
            <v>54400</v>
          </cell>
        </row>
        <row r="62">
          <cell r="A62" t="str">
            <v>Information Technology</v>
          </cell>
          <cell r="B62">
            <v>6415976.9800000004</v>
          </cell>
          <cell r="C62">
            <v>9137.26</v>
          </cell>
          <cell r="D62">
            <v>4484.58</v>
          </cell>
          <cell r="E62">
            <v>0</v>
          </cell>
          <cell r="F62">
            <v>212153.83</v>
          </cell>
          <cell r="G62">
            <v>0</v>
          </cell>
          <cell r="H62">
            <v>22772.6</v>
          </cell>
          <cell r="I62">
            <v>0</v>
          </cell>
          <cell r="J62">
            <v>5100.9399999999996</v>
          </cell>
          <cell r="K62">
            <v>0</v>
          </cell>
          <cell r="L62">
            <v>-2318</v>
          </cell>
          <cell r="M62">
            <v>0</v>
          </cell>
          <cell r="N62">
            <v>7637.18</v>
          </cell>
          <cell r="O62">
            <v>0</v>
          </cell>
          <cell r="P62">
            <v>973467</v>
          </cell>
          <cell r="Q62">
            <v>0</v>
          </cell>
          <cell r="R62">
            <v>1173467</v>
          </cell>
          <cell r="S62">
            <v>0</v>
          </cell>
          <cell r="T62">
            <v>1123467</v>
          </cell>
          <cell r="U62">
            <v>0</v>
          </cell>
          <cell r="V62">
            <v>773467</v>
          </cell>
          <cell r="W62">
            <v>0</v>
          </cell>
          <cell r="X62">
            <v>473463</v>
          </cell>
          <cell r="Y62">
            <v>1270400</v>
          </cell>
          <cell r="Z62">
            <v>6046699.3899999997</v>
          </cell>
        </row>
        <row r="64">
          <cell r="A64" t="str">
            <v>Misc</v>
          </cell>
          <cell r="B64" t="str">
            <v xml:space="preserve"> 0</v>
          </cell>
          <cell r="C64">
            <v>-25431.71</v>
          </cell>
          <cell r="D64">
            <v>3944.92</v>
          </cell>
          <cell r="F64">
            <v>-3971.03</v>
          </cell>
          <cell r="H64">
            <v>42606.2</v>
          </cell>
          <cell r="J64">
            <v>-42606.2</v>
          </cell>
          <cell r="L64">
            <v>29.62</v>
          </cell>
          <cell r="N64">
            <v>231.65</v>
          </cell>
          <cell r="P64" t="str">
            <v xml:space="preserve"> 0</v>
          </cell>
          <cell r="R64" t="str">
            <v xml:space="preserve"> 0</v>
          </cell>
          <cell r="T64" t="str">
            <v xml:space="preserve"> 0</v>
          </cell>
          <cell r="V64" t="str">
            <v xml:space="preserve"> 0</v>
          </cell>
          <cell r="X64" t="str">
            <v xml:space="preserve"> 0</v>
          </cell>
          <cell r="Y64">
            <v>25197</v>
          </cell>
          <cell r="Z64">
            <v>0.4500000000007276</v>
          </cell>
        </row>
        <row r="65">
          <cell r="A65" t="str">
            <v>Overhead</v>
          </cell>
          <cell r="B65" t="str">
            <v xml:space="preserve"> 0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T65" t="str">
            <v xml:space="preserve"> 0</v>
          </cell>
          <cell r="V65" t="str">
            <v xml:space="preserve"> 0</v>
          </cell>
          <cell r="X65" t="str">
            <v xml:space="preserve"> 0</v>
          </cell>
          <cell r="Z65">
            <v>0</v>
          </cell>
        </row>
        <row r="66">
          <cell r="A66" t="str">
            <v>Pipeline Integrity Management</v>
          </cell>
          <cell r="B66" t="str">
            <v xml:space="preserve"> 0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 t="str">
            <v xml:space="preserve"> 0</v>
          </cell>
          <cell r="L66" t="str">
            <v xml:space="preserve"> 0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Z66">
            <v>0</v>
          </cell>
        </row>
        <row r="67">
          <cell r="A67" t="str">
            <v>Public Improvements</v>
          </cell>
          <cell r="B67" t="str">
            <v xml:space="preserve"> 0</v>
          </cell>
          <cell r="C67" t="str">
            <v xml:space="preserve"> 0</v>
          </cell>
          <cell r="D67" t="str">
            <v xml:space="preserve"> 0</v>
          </cell>
          <cell r="F67" t="str">
            <v xml:space="preserve"> 0</v>
          </cell>
          <cell r="H67" t="str">
            <v xml:space="preserve"> 0</v>
          </cell>
          <cell r="J67" t="str">
            <v xml:space="preserve"> 0</v>
          </cell>
          <cell r="L67" t="str">
            <v xml:space="preserve"> 0</v>
          </cell>
          <cell r="N67" t="str">
            <v xml:space="preserve"> 0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Z67">
            <v>0</v>
          </cell>
        </row>
        <row r="68">
          <cell r="A68" t="str">
            <v>Structures</v>
          </cell>
          <cell r="B68" t="str">
            <v xml:space="preserve"> 0</v>
          </cell>
          <cell r="C68" t="str">
            <v xml:space="preserve"> 0</v>
          </cell>
          <cell r="D68" t="str">
            <v xml:space="preserve"> 0</v>
          </cell>
          <cell r="F68" t="str">
            <v xml:space="preserve"> 0</v>
          </cell>
          <cell r="H68" t="str">
            <v xml:space="preserve"> 0</v>
          </cell>
          <cell r="J68" t="str">
            <v xml:space="preserve"> 0</v>
          </cell>
          <cell r="L68" t="str">
            <v xml:space="preserve"> 0</v>
          </cell>
          <cell r="N68" t="str">
            <v xml:space="preserve"> 0</v>
          </cell>
          <cell r="P68" t="str">
            <v xml:space="preserve"> 0</v>
          </cell>
          <cell r="R68" t="str">
            <v xml:space="preserve"> 0</v>
          </cell>
          <cell r="T68" t="str">
            <v xml:space="preserve"> 0</v>
          </cell>
          <cell r="V68" t="str">
            <v xml:space="preserve"> 0</v>
          </cell>
          <cell r="X68" t="str">
            <v xml:space="preserve"> 0</v>
          </cell>
          <cell r="Z68">
            <v>0</v>
          </cell>
        </row>
        <row r="70">
          <cell r="A70" t="str">
            <v>CB10.9825.01.SIMP.868: Park City Modifications</v>
          </cell>
          <cell r="B70">
            <v>350000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 t="str">
            <v xml:space="preserve"> 0</v>
          </cell>
          <cell r="N70" t="str">
            <v xml:space="preserve"> 0</v>
          </cell>
          <cell r="P70">
            <v>29000</v>
          </cell>
          <cell r="R70">
            <v>30000</v>
          </cell>
          <cell r="T70">
            <v>29000</v>
          </cell>
          <cell r="V70">
            <v>29000</v>
          </cell>
          <cell r="X70">
            <v>29000</v>
          </cell>
          <cell r="Y70">
            <v>58000</v>
          </cell>
          <cell r="Z70">
            <v>204000</v>
          </cell>
        </row>
        <row r="72">
          <cell r="Y72">
            <v>190000</v>
          </cell>
        </row>
        <row r="74">
          <cell r="Z74">
            <v>0</v>
          </cell>
        </row>
        <row r="75">
          <cell r="A75" t="str">
            <v>Park City Modifications</v>
          </cell>
          <cell r="B75">
            <v>350000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29000</v>
          </cell>
          <cell r="Q75">
            <v>0</v>
          </cell>
          <cell r="R75">
            <v>30000</v>
          </cell>
          <cell r="S75">
            <v>0</v>
          </cell>
          <cell r="T75">
            <v>29000</v>
          </cell>
          <cell r="U75">
            <v>0</v>
          </cell>
          <cell r="V75">
            <v>29000</v>
          </cell>
          <cell r="W75">
            <v>0</v>
          </cell>
          <cell r="X75">
            <v>29000</v>
          </cell>
          <cell r="Y75">
            <v>248000</v>
          </cell>
          <cell r="Z75">
            <v>394000</v>
          </cell>
        </row>
        <row r="76">
          <cell r="A76" t="str">
            <v>System Improvements</v>
          </cell>
          <cell r="B76">
            <v>350000</v>
          </cell>
          <cell r="C76" t="str">
            <v xml:space="preserve"> 0</v>
          </cell>
          <cell r="D76" t="str">
            <v xml:space="preserve"> 0</v>
          </cell>
          <cell r="E76">
            <v>0</v>
          </cell>
          <cell r="F76" t="str">
            <v xml:space="preserve"> 0</v>
          </cell>
          <cell r="G76">
            <v>0</v>
          </cell>
          <cell r="H76">
            <v>21.88</v>
          </cell>
          <cell r="I76">
            <v>0</v>
          </cell>
          <cell r="J76" t="str">
            <v xml:space="preserve"> 0</v>
          </cell>
          <cell r="K76">
            <v>0</v>
          </cell>
          <cell r="L76" t="str">
            <v xml:space="preserve"> 0</v>
          </cell>
          <cell r="M76">
            <v>0</v>
          </cell>
          <cell r="N76">
            <v>-48333.88</v>
          </cell>
          <cell r="O76">
            <v>0</v>
          </cell>
          <cell r="P76">
            <v>29000</v>
          </cell>
          <cell r="Q76">
            <v>0</v>
          </cell>
          <cell r="R76">
            <v>30000</v>
          </cell>
          <cell r="S76">
            <v>0</v>
          </cell>
          <cell r="T76">
            <v>29000</v>
          </cell>
          <cell r="U76">
            <v>0</v>
          </cell>
          <cell r="V76">
            <v>29000</v>
          </cell>
          <cell r="W76">
            <v>0</v>
          </cell>
          <cell r="X76">
            <v>29000</v>
          </cell>
          <cell r="Y76">
            <v>248000</v>
          </cell>
          <cell r="Z76">
            <v>345688</v>
          </cell>
        </row>
        <row r="78">
          <cell r="A78" t="str">
            <v>System Integrity</v>
          </cell>
          <cell r="B78" t="str">
            <v xml:space="preserve"> 0</v>
          </cell>
          <cell r="C78">
            <v>74459.19</v>
          </cell>
          <cell r="D78">
            <v>4563.46</v>
          </cell>
          <cell r="F78">
            <v>25292.71</v>
          </cell>
          <cell r="H78">
            <v>117180.83</v>
          </cell>
          <cell r="J78">
            <v>86910.3</v>
          </cell>
          <cell r="L78">
            <v>40077.31</v>
          </cell>
          <cell r="N78">
            <v>7593.28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356077.08</v>
          </cell>
        </row>
        <row r="79">
          <cell r="A79" t="str">
            <v>Vehicles</v>
          </cell>
          <cell r="B79" t="str">
            <v xml:space="preserve"> 0</v>
          </cell>
          <cell r="C79" t="str">
            <v xml:space="preserve"> 0</v>
          </cell>
          <cell r="D79" t="str">
            <v xml:space="preserve"> 0</v>
          </cell>
          <cell r="F79" t="str">
            <v xml:space="preserve"> 0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0</v>
          </cell>
        </row>
        <row r="80">
          <cell r="A80" t="str">
            <v>NonGrowth</v>
          </cell>
          <cell r="B80">
            <v>9950976.9800000004</v>
          </cell>
          <cell r="C80">
            <v>58164.74</v>
          </cell>
          <cell r="D80">
            <v>12992.96</v>
          </cell>
          <cell r="E80">
            <v>0</v>
          </cell>
          <cell r="F80">
            <v>233475.51</v>
          </cell>
          <cell r="G80">
            <v>0</v>
          </cell>
          <cell r="H80">
            <v>182581.51</v>
          </cell>
          <cell r="I80">
            <v>0</v>
          </cell>
          <cell r="J80">
            <v>49405.04</v>
          </cell>
          <cell r="K80">
            <v>0</v>
          </cell>
          <cell r="L80">
            <v>37788.93</v>
          </cell>
          <cell r="M80">
            <v>0</v>
          </cell>
          <cell r="N80">
            <v>-32871.769999999997</v>
          </cell>
          <cell r="O80">
            <v>0</v>
          </cell>
          <cell r="P80">
            <v>1260801</v>
          </cell>
          <cell r="Q80">
            <v>0</v>
          </cell>
          <cell r="R80">
            <v>1531801</v>
          </cell>
          <cell r="S80">
            <v>0</v>
          </cell>
          <cell r="T80">
            <v>1490801</v>
          </cell>
          <cell r="U80">
            <v>0</v>
          </cell>
          <cell r="V80">
            <v>1025801</v>
          </cell>
          <cell r="W80">
            <v>0</v>
          </cell>
          <cell r="X80">
            <v>725789</v>
          </cell>
          <cell r="Y80">
            <v>3240397</v>
          </cell>
          <cell r="Z80">
            <v>9816926.9199999999</v>
          </cell>
        </row>
        <row r="82">
          <cell r="A82" t="str">
            <v>Capital</v>
          </cell>
          <cell r="B82">
            <v>13015976.98</v>
          </cell>
          <cell r="C82">
            <v>247762.97999999998</v>
          </cell>
          <cell r="D82">
            <v>267928.97000000003</v>
          </cell>
          <cell r="E82">
            <v>0</v>
          </cell>
          <cell r="F82">
            <v>702306.51</v>
          </cell>
          <cell r="G82">
            <v>0</v>
          </cell>
          <cell r="H82">
            <v>358382.64</v>
          </cell>
          <cell r="I82">
            <v>0</v>
          </cell>
          <cell r="J82">
            <v>254873.49000000002</v>
          </cell>
          <cell r="K82">
            <v>0</v>
          </cell>
          <cell r="L82">
            <v>748785.50000000012</v>
          </cell>
          <cell r="M82">
            <v>0</v>
          </cell>
          <cell r="N82">
            <v>48217.42</v>
          </cell>
          <cell r="O82">
            <v>0</v>
          </cell>
          <cell r="P82">
            <v>1530801</v>
          </cell>
          <cell r="Q82">
            <v>0</v>
          </cell>
          <cell r="R82">
            <v>1751801</v>
          </cell>
          <cell r="S82">
            <v>0</v>
          </cell>
          <cell r="T82">
            <v>1725801</v>
          </cell>
          <cell r="U82">
            <v>0</v>
          </cell>
          <cell r="V82">
            <v>1245801</v>
          </cell>
          <cell r="W82">
            <v>0</v>
          </cell>
          <cell r="X82">
            <v>740789</v>
          </cell>
          <cell r="Y82">
            <v>3134879</v>
          </cell>
          <cell r="Z82">
            <v>12758129.51</v>
          </cell>
        </row>
      </sheetData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03">
          <cell r="T303">
            <v>33771791.829999998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UW"/>
    </sheetNames>
    <sheetDataSet>
      <sheetData sheetId="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K1" t="str">
            <v>Oct-04</v>
          </cell>
          <cell r="M1" t="str">
            <v>Colorado-Kansas</v>
          </cell>
          <cell r="N1" t="str">
            <v>Utility</v>
          </cell>
        </row>
        <row r="2">
          <cell r="J2" t="str">
            <v>Nov-04</v>
          </cell>
          <cell r="K2" t="str">
            <v>Nov-04</v>
          </cell>
          <cell r="M2" t="str">
            <v>Kentucky</v>
          </cell>
          <cell r="N2" t="str">
            <v>Utility</v>
          </cell>
        </row>
        <row r="3">
          <cell r="J3" t="str">
            <v>Dec-04</v>
          </cell>
          <cell r="K3" t="str">
            <v>Dec-04</v>
          </cell>
          <cell r="M3" t="str">
            <v>Louisiana</v>
          </cell>
          <cell r="N3" t="str">
            <v>Utility</v>
          </cell>
        </row>
        <row r="4">
          <cell r="J4" t="str">
            <v>Jan-05</v>
          </cell>
          <cell r="K4" t="str">
            <v>Jan-05</v>
          </cell>
          <cell r="M4" t="str">
            <v>Mid-States</v>
          </cell>
          <cell r="N4" t="str">
            <v>Utility</v>
          </cell>
        </row>
        <row r="5">
          <cell r="J5" t="str">
            <v>Feb-05</v>
          </cell>
          <cell r="K5" t="str">
            <v>Feb-05</v>
          </cell>
          <cell r="M5" t="str">
            <v>Mid-Tex Utility</v>
          </cell>
          <cell r="N5" t="str">
            <v>Utility</v>
          </cell>
        </row>
        <row r="6">
          <cell r="J6" t="str">
            <v>Mar-05</v>
          </cell>
          <cell r="K6" t="str">
            <v>Mar-05</v>
          </cell>
          <cell r="M6" t="str">
            <v>Mississippi</v>
          </cell>
          <cell r="N6" t="str">
            <v>Utility</v>
          </cell>
        </row>
        <row r="7">
          <cell r="J7" t="str">
            <v>Apr-05</v>
          </cell>
          <cell r="K7" t="str">
            <v>Apr-05</v>
          </cell>
          <cell r="M7" t="str">
            <v>Shared Services</v>
          </cell>
          <cell r="N7" t="str">
            <v>Utility</v>
          </cell>
        </row>
        <row r="8">
          <cell r="J8" t="str">
            <v>May-05</v>
          </cell>
          <cell r="K8" t="str">
            <v>May-05</v>
          </cell>
          <cell r="M8" t="str">
            <v>West Texas</v>
          </cell>
          <cell r="N8" t="str">
            <v>Utility</v>
          </cell>
        </row>
        <row r="9">
          <cell r="J9" t="str">
            <v>Jun-05</v>
          </cell>
          <cell r="K9" t="str">
            <v>Jun-05</v>
          </cell>
          <cell r="M9" t="str">
            <v>Atmos Energy Marketing (AEM)</v>
          </cell>
          <cell r="N9" t="str">
            <v>Non-Utility</v>
          </cell>
        </row>
        <row r="10">
          <cell r="J10" t="str">
            <v>Jul-05</v>
          </cell>
          <cell r="K10" t="str">
            <v>Jul-05</v>
          </cell>
          <cell r="M10" t="str">
            <v>Atmos Exploration &amp; Production (AEP)</v>
          </cell>
          <cell r="N10" t="str">
            <v>Non-Utility</v>
          </cell>
        </row>
        <row r="11">
          <cell r="J11" t="str">
            <v>Aug-05</v>
          </cell>
          <cell r="K11" t="str">
            <v>Aug-05</v>
          </cell>
          <cell r="M11" t="str">
            <v>Atmos Power Systems</v>
          </cell>
          <cell r="N11" t="str">
            <v>Non-Utility</v>
          </cell>
        </row>
        <row r="12">
          <cell r="J12" t="str">
            <v>Sep-05</v>
          </cell>
          <cell r="K12" t="str">
            <v>Sep-05</v>
          </cell>
          <cell r="M12" t="str">
            <v>Mid-Tex Pipeline</v>
          </cell>
          <cell r="N12" t="str">
            <v>Non-Utility</v>
          </cell>
        </row>
        <row r="13">
          <cell r="J13" t="str">
            <v>Oct-03</v>
          </cell>
          <cell r="K13" t="str">
            <v>Oct-04</v>
          </cell>
          <cell r="M13" t="str">
            <v>Trans LA Gas Pipeline</v>
          </cell>
          <cell r="N13" t="str">
            <v>Non-Utility</v>
          </cell>
        </row>
        <row r="14">
          <cell r="J14" t="str">
            <v>Nov-03</v>
          </cell>
          <cell r="K14" t="str">
            <v>Nov-04</v>
          </cell>
          <cell r="M14" t="str">
            <v>UCG Storage</v>
          </cell>
          <cell r="N14" t="str">
            <v>Non-Utility</v>
          </cell>
        </row>
        <row r="15">
          <cell r="J15" t="str">
            <v>Dec-03</v>
          </cell>
          <cell r="K15" t="str">
            <v>Dec-04</v>
          </cell>
          <cell r="M15" t="str">
            <v>WKG Storage</v>
          </cell>
          <cell r="N15" t="str">
            <v>Non-Utility</v>
          </cell>
        </row>
        <row r="16">
          <cell r="J16" t="str">
            <v>Jan-04</v>
          </cell>
          <cell r="K16" t="str">
            <v>Jan-05</v>
          </cell>
        </row>
        <row r="17">
          <cell r="J17" t="str">
            <v>Feb-04</v>
          </cell>
          <cell r="K17" t="str">
            <v>Feb-05</v>
          </cell>
        </row>
        <row r="18">
          <cell r="J18" t="str">
            <v>Mar-04</v>
          </cell>
          <cell r="K18" t="str">
            <v>Mar-05</v>
          </cell>
        </row>
        <row r="19">
          <cell r="J19" t="str">
            <v>Apr-04</v>
          </cell>
          <cell r="K19" t="str">
            <v>Apr-05</v>
          </cell>
        </row>
        <row r="20">
          <cell r="J20" t="str">
            <v>May-04</v>
          </cell>
          <cell r="K20" t="str">
            <v>May-05</v>
          </cell>
        </row>
        <row r="21">
          <cell r="J21" t="str">
            <v>Jun-04</v>
          </cell>
          <cell r="K21" t="str">
            <v>Jun-05</v>
          </cell>
        </row>
        <row r="22">
          <cell r="J22" t="str">
            <v>Jul-04</v>
          </cell>
          <cell r="K22" t="str">
            <v>Jul-05</v>
          </cell>
        </row>
        <row r="23">
          <cell r="J23" t="str">
            <v>Aug-04</v>
          </cell>
          <cell r="K23" t="str">
            <v>Aug-05</v>
          </cell>
        </row>
        <row r="24">
          <cell r="J24" t="str">
            <v>Sep-04</v>
          </cell>
          <cell r="K24" t="str">
            <v>Sep-05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DIT_Rate"/>
      <sheetName val="ADIT"/>
      <sheetName val="FAS115_T-Lock"/>
      <sheetName val="Fed NOL"/>
      <sheetName val="09_2010"/>
      <sheetName val="12_2010"/>
      <sheetName val="03_2011"/>
      <sheetName val="06_2011"/>
      <sheetName val="09_2011"/>
      <sheetName val="12_2011"/>
      <sheetName val="03_2012"/>
      <sheetName val="06_2012"/>
      <sheetName val="09_2012"/>
      <sheetName val="09_2009 Essbase"/>
      <sheetName val="09_2010 Essbase"/>
      <sheetName val="10_2010 Essbase"/>
      <sheetName val="11_2010 Essbase"/>
      <sheetName val="12_2010 Essbase"/>
      <sheetName val="01_2011 Essbase"/>
      <sheetName val="02_2011 Essbase"/>
      <sheetName val="03_2011 Essbase"/>
      <sheetName val="04_2011 Essbase"/>
      <sheetName val="05_2011 Essbase"/>
      <sheetName val="06_2011 Essbase"/>
      <sheetName val="07_2011 Essbase"/>
      <sheetName val="08_2011 Essbase"/>
      <sheetName val="09_2011 Essbase"/>
      <sheetName val="10_2011 Essbase"/>
      <sheetName val="11_2011 Essbase"/>
      <sheetName val="12_2011 Essbase"/>
      <sheetName val="01_2012 Essbase"/>
      <sheetName val="02_2012 Essbase"/>
      <sheetName val="03_2012 Essbase"/>
      <sheetName val="04_2012 Essbase"/>
      <sheetName val="05_2012 Essbase"/>
      <sheetName val="06_2012 Essbase"/>
      <sheetName val="07_2012 Essbase"/>
      <sheetName val="08_2012 Essbase"/>
      <sheetName val="09_2012 Essbase"/>
      <sheetName val="SSU Def Reclass Entry Q2"/>
      <sheetName val="Index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A2" t="str">
            <v>001DIV</v>
          </cell>
        </row>
        <row r="3">
          <cell r="A3" t="str">
            <v>002DIV</v>
          </cell>
        </row>
        <row r="4">
          <cell r="A4" t="str">
            <v>003DIV</v>
          </cell>
        </row>
        <row r="5">
          <cell r="A5" t="str">
            <v>004DIV</v>
          </cell>
        </row>
        <row r="6">
          <cell r="A6" t="str">
            <v>005DIV</v>
          </cell>
        </row>
        <row r="7">
          <cell r="A7" t="str">
            <v>006DIV</v>
          </cell>
        </row>
        <row r="8">
          <cell r="A8" t="str">
            <v>007DIV</v>
          </cell>
        </row>
        <row r="9">
          <cell r="A9" t="str">
            <v>008DIV</v>
          </cell>
        </row>
        <row r="10">
          <cell r="A10" t="str">
            <v>009DIV</v>
          </cell>
        </row>
        <row r="11">
          <cell r="A11" t="str">
            <v>010DIV</v>
          </cell>
        </row>
        <row r="12">
          <cell r="A12" t="str">
            <v>011DIV</v>
          </cell>
        </row>
        <row r="13">
          <cell r="A13" t="str">
            <v>012DIV</v>
          </cell>
        </row>
        <row r="14">
          <cell r="A14" t="str">
            <v>013DIV</v>
          </cell>
        </row>
        <row r="15">
          <cell r="A15" t="str">
            <v>014DIV</v>
          </cell>
        </row>
        <row r="16">
          <cell r="A16" t="str">
            <v>015DIV</v>
          </cell>
        </row>
        <row r="17">
          <cell r="A17" t="str">
            <v>016DIV</v>
          </cell>
        </row>
        <row r="18">
          <cell r="A18" t="str">
            <v>017DIV</v>
          </cell>
        </row>
        <row r="19">
          <cell r="A19" t="str">
            <v>018DIV</v>
          </cell>
        </row>
        <row r="20">
          <cell r="A20" t="str">
            <v>019DIV</v>
          </cell>
        </row>
        <row r="21">
          <cell r="A21" t="str">
            <v>020DIV</v>
          </cell>
        </row>
        <row r="22">
          <cell r="A22" t="str">
            <v>021DIV</v>
          </cell>
        </row>
        <row r="23">
          <cell r="A23" t="str">
            <v>030DIV</v>
          </cell>
        </row>
        <row r="24">
          <cell r="A24" t="str">
            <v>047DIV</v>
          </cell>
        </row>
        <row r="25">
          <cell r="A25" t="str">
            <v>070DIV</v>
          </cell>
        </row>
        <row r="26">
          <cell r="A26" t="str">
            <v>071DIV</v>
          </cell>
        </row>
        <row r="27">
          <cell r="A27" t="str">
            <v>072DIV</v>
          </cell>
        </row>
        <row r="28">
          <cell r="A28" t="str">
            <v>077DIV</v>
          </cell>
        </row>
        <row r="29">
          <cell r="A29" t="str">
            <v>091DIV</v>
          </cell>
        </row>
        <row r="30">
          <cell r="A30" t="str">
            <v>092DIV</v>
          </cell>
        </row>
        <row r="31">
          <cell r="A31" t="str">
            <v>093DIV</v>
          </cell>
        </row>
        <row r="32">
          <cell r="A32" t="str">
            <v>095DIV</v>
          </cell>
        </row>
        <row r="33">
          <cell r="A33" t="str">
            <v>096DIV</v>
          </cell>
        </row>
        <row r="34">
          <cell r="A34" t="str">
            <v>097DIV</v>
          </cell>
        </row>
        <row r="35">
          <cell r="A35" t="str">
            <v>098DIV</v>
          </cell>
        </row>
        <row r="36">
          <cell r="A36" t="str">
            <v>099DIV</v>
          </cell>
        </row>
        <row r="37">
          <cell r="A37" t="str">
            <v>107DIV</v>
          </cell>
        </row>
        <row r="38">
          <cell r="A38" t="str">
            <v>170DIV</v>
          </cell>
        </row>
        <row r="39">
          <cell r="A39" t="str">
            <v>190DIV</v>
          </cell>
        </row>
        <row r="40">
          <cell r="A40" t="str">
            <v>210COM</v>
          </cell>
        </row>
        <row r="41">
          <cell r="A41" t="str">
            <v>700DIV</v>
          </cell>
        </row>
        <row r="42">
          <cell r="A42" t="str">
            <v>979DIV</v>
          </cell>
        </row>
        <row r="43">
          <cell r="A43" t="str">
            <v>982COM</v>
          </cell>
        </row>
        <row r="44">
          <cell r="A44" t="str">
            <v>989COM</v>
          </cell>
        </row>
        <row r="45">
          <cell r="A45" t="str">
            <v>990COM</v>
          </cell>
        </row>
        <row r="46">
          <cell r="A46" t="str">
            <v>COLODV</v>
          </cell>
        </row>
        <row r="47">
          <cell r="A47" t="str">
            <v>KANSDV</v>
          </cell>
        </row>
        <row r="48">
          <cell r="A48" t="str">
            <v>TOTAL</v>
          </cell>
        </row>
      </sheetData>
      <sheetData sheetId="4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ata List"/>
      <sheetName val="Table of Contents"/>
      <sheetName val="Schedule A"/>
      <sheetName val="Schedule B"/>
      <sheetName val="WP_B-1"/>
      <sheetName val="WP_B-2"/>
      <sheetName val="WP_B-3"/>
      <sheetName val="Schedule C"/>
      <sheetName val="Schedule D"/>
      <sheetName val="Schedule E-1"/>
      <sheetName val="Schedule E-2"/>
      <sheetName val="Schedule F-1"/>
      <sheetName val="Schedule F-2"/>
      <sheetName val="WP_F-2.1"/>
      <sheetName val="WP_F-2.2"/>
      <sheetName val="WP_F-2.3"/>
      <sheetName val="WP_F-2.4"/>
      <sheetName val="WP_F-2.5"/>
      <sheetName val="WP_F-2.6"/>
      <sheetName val="WP_F-2.7"/>
      <sheetName val="WP_F-2.8"/>
      <sheetName val="WP_F-2.9"/>
      <sheetName val="WP_F-2.10"/>
      <sheetName val="WP_F-2.11"/>
      <sheetName val="Schedule F-3"/>
      <sheetName val="Schedule F-4"/>
      <sheetName val="WP F-4.1"/>
      <sheetName val="Schedule F-5"/>
      <sheetName val="WP_F-5.1"/>
      <sheetName val="WP_F-5.2"/>
      <sheetName val="Schedule F-6"/>
      <sheetName val="Schedule F-7"/>
      <sheetName val="Schedule G"/>
      <sheetName val="Schedule H"/>
      <sheetName val="Schedule I"/>
      <sheetName val="Schedule J"/>
      <sheetName val="WP_J-1"/>
      <sheetName val="WP_J-1.1"/>
      <sheetName val="WP_J-1.2"/>
      <sheetName val="WP_J-1.3"/>
      <sheetName val="WP_J-2"/>
      <sheetName val="WP_J-2.1"/>
      <sheetName val="WP_J-3.1"/>
      <sheetName val="WP_J-3.2"/>
      <sheetName val="WP_J-4"/>
      <sheetName val="WP_J-4.1"/>
      <sheetName val="WP_J-4.2"/>
      <sheetName val="WP_J-4.3"/>
      <sheetName val="WP_J-4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3">
          <cell r="C3" t="str">
            <v>Apr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28315.76787</v>
          </cell>
          <cell r="C16">
            <v>22652.819339999995</v>
          </cell>
          <cell r="D16">
            <v>7196.5293300000021</v>
          </cell>
          <cell r="E16">
            <v>29849.348669999996</v>
          </cell>
          <cell r="F16">
            <v>0</v>
          </cell>
          <cell r="G16">
            <v>29849.348669999996</v>
          </cell>
          <cell r="H16">
            <v>0</v>
          </cell>
          <cell r="I16">
            <v>29849.348669999996</v>
          </cell>
          <cell r="J16">
            <v>0</v>
          </cell>
          <cell r="K16">
            <v>29849.348669999996</v>
          </cell>
        </row>
        <row r="17">
          <cell r="A17" t="str">
            <v>Benefits</v>
          </cell>
          <cell r="B17">
            <v>7487.9202700000005</v>
          </cell>
          <cell r="C17">
            <v>5949.5595599999988</v>
          </cell>
          <cell r="D17">
            <v>1903.0683699999993</v>
          </cell>
          <cell r="E17">
            <v>7852.6279299999978</v>
          </cell>
          <cell r="F17">
            <v>0</v>
          </cell>
          <cell r="G17">
            <v>7852.6279299999978</v>
          </cell>
          <cell r="H17">
            <v>0</v>
          </cell>
          <cell r="I17">
            <v>7852.6279299999978</v>
          </cell>
          <cell r="J17">
            <v>0</v>
          </cell>
          <cell r="K17">
            <v>7852.6279299999978</v>
          </cell>
        </row>
        <row r="18">
          <cell r="A18" t="str">
            <v>Materials &amp; Supplies</v>
          </cell>
          <cell r="B18">
            <v>430.29508000000004</v>
          </cell>
          <cell r="C18">
            <v>505.85802000000001</v>
          </cell>
          <cell r="D18">
            <v>103.57352000000002</v>
          </cell>
          <cell r="E18">
            <v>609.43154000000004</v>
          </cell>
          <cell r="F18">
            <v>0</v>
          </cell>
          <cell r="G18">
            <v>609.43154000000004</v>
          </cell>
          <cell r="H18">
            <v>0</v>
          </cell>
          <cell r="I18">
            <v>609.43154000000004</v>
          </cell>
          <cell r="J18">
            <v>0</v>
          </cell>
          <cell r="K18">
            <v>609.43154000000004</v>
          </cell>
        </row>
        <row r="19">
          <cell r="A19" t="str">
            <v>Vehicles &amp; Equip</v>
          </cell>
          <cell r="B19">
            <v>27.96</v>
          </cell>
          <cell r="C19">
            <v>-9.6828400000000006</v>
          </cell>
          <cell r="D19">
            <v>3.863</v>
          </cell>
          <cell r="E19">
            <v>-5.819840000000001</v>
          </cell>
          <cell r="F19">
            <v>0</v>
          </cell>
          <cell r="G19">
            <v>-5.819840000000001</v>
          </cell>
          <cell r="H19">
            <v>0</v>
          </cell>
          <cell r="I19">
            <v>-5.819840000000001</v>
          </cell>
          <cell r="J19">
            <v>0</v>
          </cell>
          <cell r="K19">
            <v>-5.819840000000001</v>
          </cell>
        </row>
        <row r="20">
          <cell r="A20" t="str">
            <v>Print &amp; Postages</v>
          </cell>
          <cell r="B20">
            <v>302.07400000000001</v>
          </cell>
          <cell r="C20">
            <v>260.17678999999998</v>
          </cell>
          <cell r="D20">
            <v>78.703999999999994</v>
          </cell>
          <cell r="E20">
            <v>338.88078999999999</v>
          </cell>
          <cell r="F20">
            <v>0</v>
          </cell>
          <cell r="G20">
            <v>338.88078999999999</v>
          </cell>
          <cell r="H20">
            <v>0</v>
          </cell>
          <cell r="I20">
            <v>338.88078999999999</v>
          </cell>
          <cell r="J20">
            <v>0</v>
          </cell>
          <cell r="K20">
            <v>338.88078999999999</v>
          </cell>
        </row>
        <row r="21">
          <cell r="A21" t="str">
            <v>Insurance</v>
          </cell>
          <cell r="B21">
            <v>7589.6880000000001</v>
          </cell>
          <cell r="C21">
            <v>2378.0227999999997</v>
          </cell>
          <cell r="D21">
            <v>1892.38</v>
          </cell>
          <cell r="E21">
            <v>4270.4027999999998</v>
          </cell>
          <cell r="F21">
            <v>0</v>
          </cell>
          <cell r="G21">
            <v>4270.4027999999998</v>
          </cell>
          <cell r="H21">
            <v>2500</v>
          </cell>
          <cell r="I21">
            <v>6770.4027999999998</v>
          </cell>
          <cell r="J21">
            <v>0</v>
          </cell>
          <cell r="K21">
            <v>6770.4027999999998</v>
          </cell>
        </row>
        <row r="22">
          <cell r="A22" t="str">
            <v>Marketing</v>
          </cell>
          <cell r="B22">
            <v>21.86</v>
          </cell>
          <cell r="C22">
            <v>7.9725699999999993</v>
          </cell>
          <cell r="D22">
            <v>5.4619999999999997</v>
          </cell>
          <cell r="E22">
            <v>13.434569999999999</v>
          </cell>
          <cell r="F22">
            <v>0</v>
          </cell>
          <cell r="G22">
            <v>13.434569999999999</v>
          </cell>
          <cell r="H22">
            <v>0</v>
          </cell>
          <cell r="I22">
            <v>13.434569999999999</v>
          </cell>
          <cell r="J22">
            <v>0</v>
          </cell>
          <cell r="K22">
            <v>13.434569999999999</v>
          </cell>
        </row>
        <row r="23">
          <cell r="A23" t="str">
            <v>Employee Welfare</v>
          </cell>
          <cell r="B23">
            <v>15213.776</v>
          </cell>
          <cell r="C23">
            <v>10367.313049999997</v>
          </cell>
          <cell r="D23">
            <v>3118.0160000000001</v>
          </cell>
          <cell r="E23">
            <v>13485.329049999997</v>
          </cell>
          <cell r="F23">
            <v>0</v>
          </cell>
          <cell r="G23">
            <v>13485.329049999997</v>
          </cell>
          <cell r="H23">
            <v>0</v>
          </cell>
          <cell r="I23">
            <v>13485.329049999997</v>
          </cell>
          <cell r="J23">
            <v>0</v>
          </cell>
          <cell r="K23">
            <v>13485.329049999997</v>
          </cell>
        </row>
        <row r="24">
          <cell r="A24" t="str">
            <v>Information Technologies</v>
          </cell>
          <cell r="B24">
            <v>4033.549</v>
          </cell>
          <cell r="C24">
            <v>3144.1483199999998</v>
          </cell>
          <cell r="D24">
            <v>915.28899999999999</v>
          </cell>
          <cell r="E24">
            <v>4059.43732</v>
          </cell>
          <cell r="F24">
            <v>0</v>
          </cell>
          <cell r="G24">
            <v>4059.43732</v>
          </cell>
          <cell r="H24">
            <v>0</v>
          </cell>
          <cell r="I24">
            <v>4059.43732</v>
          </cell>
          <cell r="J24">
            <v>0</v>
          </cell>
          <cell r="K24">
            <v>4059.43732</v>
          </cell>
        </row>
        <row r="25">
          <cell r="A25" t="str">
            <v>Rent, Maint., &amp; Utilities</v>
          </cell>
          <cell r="B25">
            <v>4178.4369999999999</v>
          </cell>
          <cell r="C25">
            <v>3220.9125299999996</v>
          </cell>
          <cell r="D25">
            <v>1049.2260000000001</v>
          </cell>
          <cell r="E25">
            <v>4270.1385300000002</v>
          </cell>
          <cell r="F25">
            <v>0</v>
          </cell>
          <cell r="G25">
            <v>4270.1385300000002</v>
          </cell>
          <cell r="H25">
            <v>0</v>
          </cell>
          <cell r="I25">
            <v>4270.1385300000002</v>
          </cell>
          <cell r="J25">
            <v>0</v>
          </cell>
          <cell r="K25">
            <v>4270.1385300000002</v>
          </cell>
        </row>
        <row r="26">
          <cell r="A26" t="str">
            <v>Directors &amp; Shareholders &amp;PR</v>
          </cell>
          <cell r="B26">
            <v>4750.3540000000003</v>
          </cell>
          <cell r="C26">
            <v>4021.37446</v>
          </cell>
          <cell r="D26">
            <v>1113.9549999999999</v>
          </cell>
          <cell r="E26">
            <v>5135.3294599999999</v>
          </cell>
          <cell r="F26">
            <v>0</v>
          </cell>
          <cell r="G26">
            <v>5135.3294599999999</v>
          </cell>
          <cell r="H26">
            <v>0</v>
          </cell>
          <cell r="I26">
            <v>5135.3294599999999</v>
          </cell>
          <cell r="J26">
            <v>0</v>
          </cell>
          <cell r="K26">
            <v>5135.3294599999999</v>
          </cell>
        </row>
        <row r="27">
          <cell r="A27" t="str">
            <v>Telecom</v>
          </cell>
          <cell r="B27">
            <v>2660.203</v>
          </cell>
          <cell r="C27">
            <v>2107.67677</v>
          </cell>
          <cell r="D27">
            <v>622.06399999999996</v>
          </cell>
          <cell r="E27">
            <v>2729.7407699999999</v>
          </cell>
          <cell r="F27">
            <v>0</v>
          </cell>
          <cell r="G27">
            <v>2729.7407699999999</v>
          </cell>
          <cell r="H27">
            <v>0</v>
          </cell>
          <cell r="I27">
            <v>2729.7407699999999</v>
          </cell>
          <cell r="J27">
            <v>0</v>
          </cell>
          <cell r="K27">
            <v>2729.7407699999999</v>
          </cell>
        </row>
        <row r="28">
          <cell r="A28" t="str">
            <v>Travel &amp; Entertainment</v>
          </cell>
          <cell r="B28">
            <v>1461.297</v>
          </cell>
          <cell r="C28">
            <v>1091.24143</v>
          </cell>
          <cell r="D28">
            <v>366.541</v>
          </cell>
          <cell r="E28">
            <v>1457.78243</v>
          </cell>
          <cell r="F28">
            <v>0</v>
          </cell>
          <cell r="G28">
            <v>1457.78243</v>
          </cell>
          <cell r="H28">
            <v>0</v>
          </cell>
          <cell r="I28">
            <v>1457.78243</v>
          </cell>
          <cell r="J28">
            <v>0</v>
          </cell>
          <cell r="K28">
            <v>1457.78243</v>
          </cell>
        </row>
        <row r="29">
          <cell r="A29" t="str">
            <v>Dues &amp; Donations</v>
          </cell>
          <cell r="B29">
            <v>200.09200000000001</v>
          </cell>
          <cell r="C29">
            <v>143.42025000000001</v>
          </cell>
          <cell r="D29">
            <v>49.51</v>
          </cell>
          <cell r="E29">
            <v>192.93025</v>
          </cell>
          <cell r="F29">
            <v>0</v>
          </cell>
          <cell r="G29">
            <v>192.93025</v>
          </cell>
          <cell r="H29">
            <v>0</v>
          </cell>
          <cell r="I29">
            <v>192.93025</v>
          </cell>
          <cell r="J29">
            <v>0</v>
          </cell>
          <cell r="K29">
            <v>192.93025</v>
          </cell>
        </row>
        <row r="30">
          <cell r="A30" t="str">
            <v>Training</v>
          </cell>
          <cell r="B30">
            <v>498.04300000000001</v>
          </cell>
          <cell r="C30">
            <v>221.32777999999999</v>
          </cell>
          <cell r="D30">
            <v>136.19499999999999</v>
          </cell>
          <cell r="E30">
            <v>357.52278000000001</v>
          </cell>
          <cell r="F30">
            <v>0</v>
          </cell>
          <cell r="G30">
            <v>357.52278000000001</v>
          </cell>
          <cell r="H30">
            <v>0</v>
          </cell>
          <cell r="I30">
            <v>357.52278000000001</v>
          </cell>
          <cell r="J30">
            <v>0</v>
          </cell>
          <cell r="K30">
            <v>357.52278000000001</v>
          </cell>
        </row>
        <row r="31">
          <cell r="A31" t="str">
            <v>Outside Services</v>
          </cell>
          <cell r="B31">
            <v>5182.4135999999999</v>
          </cell>
          <cell r="C31">
            <v>6556.7945000000009</v>
          </cell>
          <cell r="D31">
            <v>1235.2839999999994</v>
          </cell>
          <cell r="E31">
            <v>7792.0785000000005</v>
          </cell>
          <cell r="F31">
            <v>0</v>
          </cell>
          <cell r="G31">
            <v>7792.0785000000005</v>
          </cell>
          <cell r="H31">
            <v>2468</v>
          </cell>
          <cell r="I31">
            <v>10260.0785</v>
          </cell>
          <cell r="J31">
            <v>0</v>
          </cell>
          <cell r="K31">
            <v>10260.0785</v>
          </cell>
        </row>
        <row r="32">
          <cell r="A32" t="str">
            <v>Provision for Bad Debt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1000</v>
          </cell>
          <cell r="I32">
            <v>1000</v>
          </cell>
          <cell r="J32">
            <v>0</v>
          </cell>
          <cell r="K32">
            <v>1000</v>
          </cell>
        </row>
        <row r="33">
          <cell r="A33" t="str">
            <v>Miscellaneous</v>
          </cell>
          <cell r="B33">
            <v>-22401.912</v>
          </cell>
          <cell r="C33">
            <v>-16718.5527</v>
          </cell>
          <cell r="D33">
            <v>-5602.1490000000003</v>
          </cell>
          <cell r="E33">
            <v>-22320.701700000001</v>
          </cell>
          <cell r="F33">
            <v>2399</v>
          </cell>
          <cell r="G33">
            <v>-19921.701700000001</v>
          </cell>
          <cell r="H33">
            <v>0</v>
          </cell>
          <cell r="I33">
            <v>-19921.701700000001</v>
          </cell>
          <cell r="J33">
            <v>0</v>
          </cell>
          <cell r="K33">
            <v>-19921.701700000001</v>
          </cell>
        </row>
        <row r="34">
          <cell r="A34" t="str">
            <v>Expense Billings</v>
          </cell>
          <cell r="B34">
            <v>-59943.779840000003</v>
          </cell>
          <cell r="C34">
            <v>-47302.723579999998</v>
          </cell>
          <cell r="D34">
            <v>-14184.502909999996</v>
          </cell>
          <cell r="E34">
            <v>-61487.226489999994</v>
          </cell>
          <cell r="F34">
            <v>0</v>
          </cell>
          <cell r="G34">
            <v>-61487.226489999994</v>
          </cell>
          <cell r="H34">
            <v>0</v>
          </cell>
          <cell r="I34">
            <v>-61487.226489999994</v>
          </cell>
          <cell r="J34">
            <v>0</v>
          </cell>
          <cell r="K34">
            <v>-61487.226489999994</v>
          </cell>
        </row>
        <row r="35">
          <cell r="A35" t="str">
            <v xml:space="preserve">                            Total O&amp;M Expense</v>
          </cell>
          <cell r="B35">
            <v>8.0379800000227988</v>
          </cell>
          <cell r="C35">
            <v>-1402.3409500000053</v>
          </cell>
          <cell r="D35">
            <v>3.0083100000010745</v>
          </cell>
          <cell r="E35">
            <v>-1399.3326400000042</v>
          </cell>
          <cell r="F35">
            <v>2399</v>
          </cell>
          <cell r="G35">
            <v>999.66735999999946</v>
          </cell>
          <cell r="H35">
            <v>5968</v>
          </cell>
          <cell r="I35">
            <v>6967.6673599999995</v>
          </cell>
          <cell r="J35">
            <v>0</v>
          </cell>
          <cell r="K35">
            <v>6967.6673599999995</v>
          </cell>
        </row>
        <row r="37">
          <cell r="A37" t="str">
            <v>Depreciation and Amortization</v>
          </cell>
          <cell r="B37">
            <v>0</v>
          </cell>
          <cell r="C37">
            <v>-1.0000000242143869E-5</v>
          </cell>
          <cell r="D37">
            <v>0</v>
          </cell>
          <cell r="E37">
            <v>-1.0000000242143869E-5</v>
          </cell>
          <cell r="F37">
            <v>0</v>
          </cell>
          <cell r="G37">
            <v>-1.0000000242143869E-5</v>
          </cell>
          <cell r="H37">
            <v>0</v>
          </cell>
          <cell r="I37">
            <v>-1.0000000242143869E-5</v>
          </cell>
          <cell r="J37">
            <v>0</v>
          </cell>
          <cell r="K37">
            <v>-1.0000000242143869E-5</v>
          </cell>
        </row>
        <row r="38">
          <cell r="A38" t="str">
            <v>Total Taxes - Other Than Income Taxes</v>
          </cell>
          <cell r="B38">
            <v>0</v>
          </cell>
          <cell r="C38">
            <v>-1.0000000038417056E-5</v>
          </cell>
          <cell r="D38">
            <v>0</v>
          </cell>
          <cell r="E38">
            <v>-1.0000000038417056E-5</v>
          </cell>
          <cell r="F38">
            <v>0</v>
          </cell>
          <cell r="G38">
            <v>-1.0000000038417056E-5</v>
          </cell>
          <cell r="H38">
            <v>0</v>
          </cell>
          <cell r="I38">
            <v>-1.0000000038417056E-5</v>
          </cell>
          <cell r="J38">
            <v>-1400</v>
          </cell>
          <cell r="K38">
            <v>-1400.00001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0</v>
          </cell>
          <cell r="C40">
            <v>41.245829999996985</v>
          </cell>
          <cell r="D40">
            <v>0</v>
          </cell>
          <cell r="E40">
            <v>41.245829999996985</v>
          </cell>
          <cell r="F40">
            <v>0</v>
          </cell>
          <cell r="G40">
            <v>41.245829999996985</v>
          </cell>
          <cell r="H40">
            <v>1293</v>
          </cell>
          <cell r="I40">
            <v>1334.2458299999969</v>
          </cell>
          <cell r="J40">
            <v>0</v>
          </cell>
          <cell r="K40">
            <v>1334.2458299999969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3">
          <cell r="A43" t="str">
            <v>Income (Loss) Before Income Taxes</v>
          </cell>
          <cell r="B43">
            <v>-8.0379800000227988</v>
          </cell>
          <cell r="C43">
            <v>1443.5868000000023</v>
          </cell>
          <cell r="D43">
            <v>-3.0083100000010745</v>
          </cell>
          <cell r="E43">
            <v>1440.5784900000012</v>
          </cell>
          <cell r="F43">
            <v>-2399</v>
          </cell>
          <cell r="G43">
            <v>-958.42151000000217</v>
          </cell>
          <cell r="H43">
            <v>-4675</v>
          </cell>
          <cell r="I43">
            <v>-5633.4215100000019</v>
          </cell>
          <cell r="J43">
            <v>1400</v>
          </cell>
          <cell r="K43">
            <v>-4233.4215100000019</v>
          </cell>
        </row>
        <row r="44">
          <cell r="A44" t="str">
            <v>Provision (Benefit) for Income Taxes</v>
          </cell>
          <cell r="B44">
            <v>0</v>
          </cell>
          <cell r="C44">
            <v>710.18799999999999</v>
          </cell>
          <cell r="D44">
            <v>0</v>
          </cell>
          <cell r="E44">
            <v>710.18799999999999</v>
          </cell>
          <cell r="F44">
            <v>-1045.6355285000004</v>
          </cell>
          <cell r="G44">
            <v>-335.44752850000071</v>
          </cell>
          <cell r="H44">
            <v>-1636.25</v>
          </cell>
          <cell r="I44">
            <v>-1971.6975285000005</v>
          </cell>
          <cell r="J44">
            <v>489.99999999999994</v>
          </cell>
          <cell r="K44">
            <v>-1481.6975285000005</v>
          </cell>
        </row>
        <row r="45">
          <cell r="A45" t="str">
            <v xml:space="preserve">                         Net Income (Loss)</v>
          </cell>
          <cell r="B45">
            <v>-8.0379800000227988</v>
          </cell>
          <cell r="C45">
            <v>733.39880000000232</v>
          </cell>
          <cell r="D45">
            <v>-3.0083100000010745</v>
          </cell>
          <cell r="E45">
            <v>730.39049000000125</v>
          </cell>
          <cell r="F45">
            <v>-1353.3644714999996</v>
          </cell>
          <cell r="G45">
            <v>-622.9739815000014</v>
          </cell>
          <cell r="H45">
            <v>-3038.75</v>
          </cell>
          <cell r="I45">
            <v>-3661.7239815000012</v>
          </cell>
          <cell r="J45">
            <v>910</v>
          </cell>
          <cell r="K45">
            <v>-2751.7239815000012</v>
          </cell>
        </row>
        <row r="47">
          <cell r="A47" t="str">
            <v>Tax rate</v>
          </cell>
          <cell r="B47">
            <v>0</v>
          </cell>
          <cell r="C47">
            <v>0.49196071895364996</v>
          </cell>
          <cell r="D47">
            <v>0</v>
          </cell>
          <cell r="E47">
            <v>0.49298806342721346</v>
          </cell>
          <cell r="F47">
            <v>0.35</v>
          </cell>
          <cell r="G47">
            <v>0.35</v>
          </cell>
          <cell r="H47">
            <v>0.35</v>
          </cell>
          <cell r="I47">
            <v>0.35</v>
          </cell>
          <cell r="J47">
            <v>0.35</v>
          </cell>
          <cell r="K47">
            <v>0.35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"/>
      <sheetName val="AJE's"/>
      <sheetName val="BS"/>
      <sheetName val="IS"/>
      <sheetName val="ANALYSIS - BS"/>
      <sheetName val="ANALYSIS - EXP"/>
      <sheetName val="BUD_qtr"/>
      <sheetName val="BUD_ytd"/>
      <sheetName val="STAT"/>
      <sheetName val="prep'd &amp; acc'd "/>
      <sheetName val="VOYAGER"/>
      <sheetName val="JPM MMF"/>
      <sheetName val="BGI Fund"/>
      <sheetName val="ALL"/>
      <sheetName val="Sheet2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"/>
      <sheetName val="SSU-IT"/>
      <sheetName val="SSU-IT-by BU"/>
      <sheetName val="by Project"/>
      <sheetName val="Greenville"/>
      <sheetName val="IT Jan10"/>
      <sheetName val="Field Projects Jan10"/>
      <sheetName val="Report-MTD"/>
      <sheetName val="Report-MTD 000's"/>
      <sheetName val="Report-QTD 000's"/>
      <sheetName val="SSUBud"/>
      <sheetName val="Nov-It"/>
      <sheetName val="Oct-IT"/>
      <sheetName val="Cap Spending Report"/>
      <sheetName val="Field Projects"/>
      <sheetName val="Cap Spending Report (2)"/>
      <sheetName val="Field Projects (2)"/>
      <sheetName val="Cap Spending Report (3)"/>
    </sheetNames>
    <sheetDataSet>
      <sheetData sheetId="0"/>
      <sheetData sheetId="1"/>
      <sheetData sheetId="2">
        <row r="13">
          <cell r="B13" t="str">
            <v>CY Budget</v>
          </cell>
          <cell r="C13" t="str">
            <v>CY Actual</v>
          </cell>
          <cell r="D13" t="str">
            <v>CY Actual</v>
          </cell>
          <cell r="E13" t="str">
            <v>Adj</v>
          </cell>
          <cell r="F13" t="str">
            <v>CY Actual</v>
          </cell>
          <cell r="G13" t="str">
            <v>Adj</v>
          </cell>
          <cell r="H13" t="str">
            <v>CY Actual</v>
          </cell>
          <cell r="I13" t="str">
            <v>Adj</v>
          </cell>
          <cell r="J13" t="str">
            <v>CY Actual</v>
          </cell>
          <cell r="K13" t="str">
            <v>Adj</v>
          </cell>
          <cell r="L13" t="str">
            <v>CY Actual</v>
          </cell>
          <cell r="M13" t="str">
            <v>Adj</v>
          </cell>
          <cell r="N13" t="str">
            <v>CY Actual</v>
          </cell>
          <cell r="O13" t="str">
            <v>Adj</v>
          </cell>
          <cell r="P13" t="str">
            <v>CY Budget</v>
          </cell>
          <cell r="Q13" t="str">
            <v>Adj</v>
          </cell>
          <cell r="R13" t="str">
            <v>CY Budget</v>
          </cell>
          <cell r="S13" t="str">
            <v>Adj</v>
          </cell>
          <cell r="T13" t="str">
            <v>CY Budget</v>
          </cell>
          <cell r="U13" t="str">
            <v>Adj</v>
          </cell>
          <cell r="V13" t="str">
            <v>CY Budget</v>
          </cell>
          <cell r="W13" t="str">
            <v>Adj</v>
          </cell>
          <cell r="X13" t="str">
            <v>CY Budget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245504.32</v>
          </cell>
          <cell r="C17">
            <v>148932.97</v>
          </cell>
          <cell r="D17">
            <v>18411.259999999998</v>
          </cell>
          <cell r="F17">
            <v>-393.23</v>
          </cell>
          <cell r="H17">
            <v>552.98</v>
          </cell>
          <cell r="J17">
            <v>15113.01</v>
          </cell>
          <cell r="L17">
            <v>730.92</v>
          </cell>
          <cell r="N17">
            <v>43076.77</v>
          </cell>
          <cell r="P17">
            <v>11075.78</v>
          </cell>
          <cell r="R17">
            <v>10944.3</v>
          </cell>
          <cell r="T17">
            <v>11042.67</v>
          </cell>
          <cell r="V17">
            <v>11269</v>
          </cell>
          <cell r="X17">
            <v>11315.17</v>
          </cell>
          <cell r="Z17">
            <v>282071.60000000003</v>
          </cell>
        </row>
        <row r="19">
          <cell r="A19" t="str">
            <v>CB.010.11581</v>
          </cell>
          <cell r="B19">
            <v>3291643.75</v>
          </cell>
          <cell r="C19">
            <v>22485.32</v>
          </cell>
          <cell r="D19">
            <v>211702.04</v>
          </cell>
          <cell r="F19">
            <v>5658651.6000000006</v>
          </cell>
          <cell r="H19">
            <v>31084.07</v>
          </cell>
          <cell r="J19">
            <v>331136.33</v>
          </cell>
          <cell r="L19">
            <v>20815.63</v>
          </cell>
          <cell r="N19">
            <v>37488.69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-11649.680000001565</v>
          </cell>
          <cell r="Z19">
            <v>6301714</v>
          </cell>
        </row>
        <row r="20">
          <cell r="Y20">
            <v>-1839</v>
          </cell>
        </row>
        <row r="25">
          <cell r="A25" t="str">
            <v>Data Center - IT</v>
          </cell>
          <cell r="B25">
            <v>3291643.75</v>
          </cell>
          <cell r="C25">
            <v>22485.32</v>
          </cell>
          <cell r="D25">
            <v>211702.04</v>
          </cell>
          <cell r="E25">
            <v>0</v>
          </cell>
          <cell r="F25">
            <v>5658651.6000000006</v>
          </cell>
          <cell r="G25">
            <v>0</v>
          </cell>
          <cell r="H25">
            <v>31084.07</v>
          </cell>
          <cell r="I25">
            <v>0</v>
          </cell>
          <cell r="J25">
            <v>331136.33</v>
          </cell>
          <cell r="K25">
            <v>0</v>
          </cell>
          <cell r="L25">
            <v>20815.63</v>
          </cell>
          <cell r="M25">
            <v>0</v>
          </cell>
          <cell r="N25">
            <v>37488.69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-13488.680000001565</v>
          </cell>
          <cell r="Z25">
            <v>6301714</v>
          </cell>
        </row>
        <row r="26">
          <cell r="A26" t="str">
            <v>CB.010.11625</v>
          </cell>
          <cell r="B26">
            <v>8500000</v>
          </cell>
          <cell r="C26">
            <v>689569.16</v>
          </cell>
          <cell r="D26">
            <v>2036021.69</v>
          </cell>
          <cell r="F26">
            <v>4262540.63</v>
          </cell>
          <cell r="H26">
            <v>60937.54</v>
          </cell>
          <cell r="J26">
            <v>125943.02</v>
          </cell>
          <cell r="L26">
            <v>415279.55</v>
          </cell>
          <cell r="N26">
            <v>8891.18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Y26">
            <v>-8890.769999999553</v>
          </cell>
          <cell r="Z26">
            <v>7590292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0</v>
          </cell>
        </row>
        <row r="31">
          <cell r="A31" t="str">
            <v>Data Center - Structure</v>
          </cell>
          <cell r="B31">
            <v>8500000</v>
          </cell>
          <cell r="C31">
            <v>689569.16</v>
          </cell>
          <cell r="D31">
            <v>2036021.69</v>
          </cell>
          <cell r="E31">
            <v>0</v>
          </cell>
          <cell r="F31">
            <v>4262540.63</v>
          </cell>
          <cell r="G31">
            <v>0</v>
          </cell>
          <cell r="H31">
            <v>60937.54</v>
          </cell>
          <cell r="I31">
            <v>0</v>
          </cell>
          <cell r="J31">
            <v>125943.02</v>
          </cell>
          <cell r="K31">
            <v>0</v>
          </cell>
          <cell r="L31">
            <v>415279.55</v>
          </cell>
          <cell r="M31">
            <v>0</v>
          </cell>
          <cell r="N31">
            <v>8891.18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-8890.769999999553</v>
          </cell>
          <cell r="Z31">
            <v>7590292</v>
          </cell>
        </row>
        <row r="32">
          <cell r="A32" t="str">
            <v>Data Center</v>
          </cell>
          <cell r="B32">
            <v>11791643.75</v>
          </cell>
          <cell r="C32">
            <v>712054.48</v>
          </cell>
          <cell r="D32">
            <v>2247723.73</v>
          </cell>
          <cell r="E32">
            <v>0</v>
          </cell>
          <cell r="F32">
            <v>9921192.2300000004</v>
          </cell>
          <cell r="G32">
            <v>0</v>
          </cell>
          <cell r="H32">
            <v>92021.61</v>
          </cell>
          <cell r="I32">
            <v>0</v>
          </cell>
          <cell r="J32">
            <v>457079.35000000003</v>
          </cell>
          <cell r="K32">
            <v>0</v>
          </cell>
          <cell r="L32">
            <v>436095.18</v>
          </cell>
          <cell r="M32">
            <v>0</v>
          </cell>
          <cell r="N32">
            <v>46379.87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-22379.450000001118</v>
          </cell>
          <cell r="Z32">
            <v>13892006</v>
          </cell>
        </row>
        <row r="34">
          <cell r="A34" t="str">
            <v>CB.010.11622</v>
          </cell>
          <cell r="B34">
            <v>2000000</v>
          </cell>
          <cell r="C34" t="str">
            <v xml:space="preserve"> 0</v>
          </cell>
          <cell r="D34" t="str">
            <v xml:space="preserve"> 0</v>
          </cell>
          <cell r="F34">
            <v>47149.5</v>
          </cell>
          <cell r="H34">
            <v>43758.99</v>
          </cell>
          <cell r="J34">
            <v>109812.97</v>
          </cell>
          <cell r="L34">
            <v>12554.07</v>
          </cell>
          <cell r="N34">
            <v>222953.06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Y34">
            <v>1563771</v>
          </cell>
          <cell r="Z34">
            <v>1999999.5899999999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A46" t="str">
            <v>Amarillo Call Center</v>
          </cell>
          <cell r="B46">
            <v>2000000</v>
          </cell>
          <cell r="C46">
            <v>0</v>
          </cell>
          <cell r="D46">
            <v>0</v>
          </cell>
          <cell r="E46">
            <v>0</v>
          </cell>
          <cell r="F46">
            <v>47149.5</v>
          </cell>
          <cell r="G46">
            <v>0</v>
          </cell>
          <cell r="H46">
            <v>43758.99</v>
          </cell>
          <cell r="I46">
            <v>0</v>
          </cell>
          <cell r="J46">
            <v>109812.97</v>
          </cell>
          <cell r="K46">
            <v>0</v>
          </cell>
          <cell r="L46">
            <v>12554.07</v>
          </cell>
          <cell r="M46">
            <v>0</v>
          </cell>
          <cell r="N46">
            <v>222953.06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1563771</v>
          </cell>
          <cell r="Z46">
            <v>1999999.5899999999</v>
          </cell>
        </row>
        <row r="48">
          <cell r="A48" t="str">
            <v>CB.010.11591</v>
          </cell>
          <cell r="B48">
            <v>142349.45000000001</v>
          </cell>
          <cell r="C48" t="str">
            <v xml:space="preserve"> 0</v>
          </cell>
          <cell r="D48">
            <v>4813.32</v>
          </cell>
          <cell r="F48">
            <v>-16.43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>
            <v>11810.97</v>
          </cell>
          <cell r="R48">
            <v>11670.76</v>
          </cell>
          <cell r="T48">
            <v>11775.66</v>
          </cell>
          <cell r="V48">
            <v>12017.01</v>
          </cell>
          <cell r="X48">
            <v>12066.25</v>
          </cell>
          <cell r="Z48">
            <v>64137.54</v>
          </cell>
        </row>
        <row r="49">
          <cell r="A49" t="str">
            <v>CB.010.11592</v>
          </cell>
          <cell r="B49">
            <v>54777.64</v>
          </cell>
          <cell r="C49" t="str">
            <v xml:space="preserve"> 0</v>
          </cell>
          <cell r="D49" t="str">
            <v xml:space="preserve"> 0</v>
          </cell>
          <cell r="F49" t="str">
            <v xml:space="preserve"> 0</v>
          </cell>
          <cell r="H49" t="str">
            <v xml:space="preserve"> 0</v>
          </cell>
          <cell r="J49" t="str">
            <v xml:space="preserve"> 0</v>
          </cell>
          <cell r="L49" t="str">
            <v xml:space="preserve"> 0</v>
          </cell>
          <cell r="N49" t="str">
            <v xml:space="preserve"> 0</v>
          </cell>
          <cell r="P49">
            <v>4544.99</v>
          </cell>
          <cell r="R49">
            <v>4491.04</v>
          </cell>
          <cell r="T49">
            <v>4531.3999999999996</v>
          </cell>
          <cell r="V49">
            <v>4624.28</v>
          </cell>
          <cell r="X49">
            <v>4643.2299999999996</v>
          </cell>
          <cell r="Z49">
            <v>22834.94</v>
          </cell>
        </row>
        <row r="50">
          <cell r="A50" t="str">
            <v>CB.010.11593</v>
          </cell>
          <cell r="B50">
            <v>90323.839999999997</v>
          </cell>
          <cell r="C50">
            <v>959.16</v>
          </cell>
          <cell r="D50" t="str">
            <v xml:space="preserve"> 0</v>
          </cell>
          <cell r="F50">
            <v>616.92999999999995</v>
          </cell>
          <cell r="H50">
            <v>1740.52</v>
          </cell>
          <cell r="J50">
            <v>79.2</v>
          </cell>
          <cell r="L50">
            <v>76.540000000000006</v>
          </cell>
          <cell r="N50">
            <v>-139.36000000000001</v>
          </cell>
          <cell r="P50">
            <v>7494.32</v>
          </cell>
          <cell r="R50">
            <v>7405.35</v>
          </cell>
          <cell r="T50">
            <v>7471.91</v>
          </cell>
          <cell r="V50">
            <v>7625.06</v>
          </cell>
          <cell r="X50">
            <v>7656.3</v>
          </cell>
          <cell r="Z50">
            <v>40985.93</v>
          </cell>
        </row>
        <row r="51">
          <cell r="A51" t="str">
            <v>CB.010.11589</v>
          </cell>
          <cell r="B51">
            <v>2135768.9900000002</v>
          </cell>
          <cell r="C51">
            <v>3410.29</v>
          </cell>
          <cell r="D51">
            <v>22788.68</v>
          </cell>
          <cell r="F51">
            <v>9351.1</v>
          </cell>
          <cell r="H51">
            <v>3454.86</v>
          </cell>
          <cell r="J51">
            <v>5801.73</v>
          </cell>
          <cell r="L51">
            <v>8177.04</v>
          </cell>
          <cell r="N51">
            <v>5289.05</v>
          </cell>
          <cell r="P51">
            <v>177208.26</v>
          </cell>
          <cell r="R51">
            <v>175104.63</v>
          </cell>
          <cell r="T51">
            <v>176678.51</v>
          </cell>
          <cell r="V51">
            <v>180299.71</v>
          </cell>
          <cell r="X51">
            <v>181038.41</v>
          </cell>
          <cell r="Y51">
            <v>667082</v>
          </cell>
          <cell r="Z51">
            <v>1615684.27</v>
          </cell>
        </row>
        <row r="52">
          <cell r="A52" t="str">
            <v>CB.010.11590</v>
          </cell>
          <cell r="B52">
            <v>987290.34</v>
          </cell>
          <cell r="C52">
            <v>5447.81</v>
          </cell>
          <cell r="D52">
            <v>58914.03</v>
          </cell>
          <cell r="F52">
            <v>58210.74</v>
          </cell>
          <cell r="H52">
            <v>84653.14</v>
          </cell>
          <cell r="J52">
            <v>126349.93</v>
          </cell>
          <cell r="L52">
            <v>265522.61</v>
          </cell>
          <cell r="N52">
            <v>72528.09</v>
          </cell>
          <cell r="P52">
            <v>81917.100000000006</v>
          </cell>
          <cell r="R52">
            <v>80944.67</v>
          </cell>
          <cell r="T52">
            <v>81672.22</v>
          </cell>
          <cell r="V52">
            <v>83346.17</v>
          </cell>
          <cell r="X52">
            <v>83687.64</v>
          </cell>
          <cell r="Y52">
            <v>122204</v>
          </cell>
          <cell r="Z52">
            <v>1205398.1499999999</v>
          </cell>
        </row>
        <row r="53">
          <cell r="A53" t="str">
            <v>P010.11546</v>
          </cell>
          <cell r="B53" t="str">
            <v xml:space="preserve"> 0</v>
          </cell>
          <cell r="C53">
            <v>-264.77999999999997</v>
          </cell>
          <cell r="D53" t="str">
            <v xml:space="preserve"> 0</v>
          </cell>
          <cell r="F53">
            <v>-37.200000000000003</v>
          </cell>
          <cell r="H53" t="str">
            <v xml:space="preserve"> 0</v>
          </cell>
          <cell r="J53" t="str">
            <v xml:space="preserve"> 0</v>
          </cell>
          <cell r="L53" t="str">
            <v xml:space="preserve"> 0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-301.97999999999996</v>
          </cell>
        </row>
        <row r="54">
          <cell r="A54" t="str">
            <v>P010.11410</v>
          </cell>
          <cell r="B54" t="str">
            <v xml:space="preserve"> 0</v>
          </cell>
          <cell r="C54">
            <v>3379.61</v>
          </cell>
          <cell r="D54">
            <v>4682.8500000000004</v>
          </cell>
          <cell r="F54">
            <v>-27.22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8035.2400000000007</v>
          </cell>
        </row>
        <row r="55">
          <cell r="A55" t="str">
            <v>P010.11466</v>
          </cell>
          <cell r="B55" t="str">
            <v xml:space="preserve"> 0</v>
          </cell>
          <cell r="C55">
            <v>5870.11</v>
          </cell>
          <cell r="D55">
            <v>23625.439999999999</v>
          </cell>
          <cell r="F55">
            <v>-100.66</v>
          </cell>
          <cell r="H55" t="str">
            <v xml:space="preserve"> 0</v>
          </cell>
          <cell r="J55" t="str">
            <v xml:space="preserve"> 0</v>
          </cell>
          <cell r="L55" t="str">
            <v xml:space="preserve"> 0</v>
          </cell>
          <cell r="N55" t="str">
            <v xml:space="preserve"> 0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29394.89</v>
          </cell>
        </row>
        <row r="56">
          <cell r="A56" t="str">
            <v>P010.11544</v>
          </cell>
          <cell r="B56" t="str">
            <v xml:space="preserve"> 0</v>
          </cell>
          <cell r="C56">
            <v>18653.169999999998</v>
          </cell>
          <cell r="D56">
            <v>1906.53</v>
          </cell>
          <cell r="F56">
            <v>1862.55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22422.249999999996</v>
          </cell>
        </row>
        <row r="57">
          <cell r="Y57">
            <v>-110000</v>
          </cell>
          <cell r="Z57">
            <v>-110000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64">
          <cell r="A64" t="str">
            <v>Gas Supply Services (Aligne Pipe, Supply and Complex Billing)</v>
          </cell>
          <cell r="B64">
            <v>3410510.2600000002</v>
          </cell>
          <cell r="C64">
            <v>37455.369999999995</v>
          </cell>
          <cell r="D64">
            <v>116730.85</v>
          </cell>
          <cell r="E64">
            <v>0</v>
          </cell>
          <cell r="F64">
            <v>69859.81</v>
          </cell>
          <cell r="G64">
            <v>0</v>
          </cell>
          <cell r="H64">
            <v>89848.52</v>
          </cell>
          <cell r="I64">
            <v>0</v>
          </cell>
          <cell r="J64">
            <v>132230.85999999999</v>
          </cell>
          <cell r="K64">
            <v>0</v>
          </cell>
          <cell r="L64">
            <v>273776.19</v>
          </cell>
          <cell r="M64">
            <v>0</v>
          </cell>
          <cell r="N64">
            <v>77677.78</v>
          </cell>
          <cell r="O64">
            <v>0</v>
          </cell>
          <cell r="P64">
            <v>282975.64</v>
          </cell>
          <cell r="Q64">
            <v>0</v>
          </cell>
          <cell r="R64">
            <v>279616.45</v>
          </cell>
          <cell r="S64">
            <v>0</v>
          </cell>
          <cell r="T64">
            <v>282129.7</v>
          </cell>
          <cell r="U64">
            <v>0</v>
          </cell>
          <cell r="V64">
            <v>287912.23</v>
          </cell>
          <cell r="W64">
            <v>0</v>
          </cell>
          <cell r="X64">
            <v>289091.83</v>
          </cell>
          <cell r="Y64">
            <v>679286</v>
          </cell>
          <cell r="Z64">
            <v>2898591.2300000004</v>
          </cell>
        </row>
        <row r="66">
          <cell r="A66" t="str">
            <v>CB.010.11612</v>
          </cell>
          <cell r="B66">
            <v>416371.28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>
            <v>356692.23</v>
          </cell>
          <cell r="L66">
            <v>15685.3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Y66">
            <v>-105917</v>
          </cell>
          <cell r="Z66">
            <v>266460.52999999997</v>
          </cell>
        </row>
        <row r="67">
          <cell r="A67" t="str">
            <v>CB.010.11584</v>
          </cell>
          <cell r="B67">
            <v>606315.93000000005</v>
          </cell>
          <cell r="C67">
            <v>6574.71</v>
          </cell>
          <cell r="D67">
            <v>96348.42</v>
          </cell>
          <cell r="F67">
            <v>150692.23000000001</v>
          </cell>
          <cell r="H67">
            <v>176889.8</v>
          </cell>
          <cell r="J67">
            <v>357918.1</v>
          </cell>
          <cell r="L67">
            <v>238166</v>
          </cell>
          <cell r="N67">
            <v>234963.67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Y67">
            <v>319053</v>
          </cell>
          <cell r="Z67">
            <v>1580605.93</v>
          </cell>
        </row>
        <row r="68">
          <cell r="A68" t="str">
            <v>CB.010.11582</v>
          </cell>
          <cell r="B68">
            <v>185879.46</v>
          </cell>
          <cell r="C68" t="str">
            <v xml:space="preserve"> 0</v>
          </cell>
          <cell r="D68" t="str">
            <v xml:space="preserve"> 0</v>
          </cell>
          <cell r="F68">
            <v>23774.01</v>
          </cell>
          <cell r="H68">
            <v>6509.2</v>
          </cell>
          <cell r="J68">
            <v>37361.870000000003</v>
          </cell>
          <cell r="L68">
            <v>11876.13</v>
          </cell>
          <cell r="N68">
            <v>13840.56</v>
          </cell>
          <cell r="P68">
            <v>15422.72</v>
          </cell>
          <cell r="R68">
            <v>15239.64</v>
          </cell>
          <cell r="T68">
            <v>15376.62</v>
          </cell>
          <cell r="V68">
            <v>15691.78</v>
          </cell>
          <cell r="X68">
            <v>15756.07</v>
          </cell>
          <cell r="Y68">
            <v>22457</v>
          </cell>
          <cell r="Z68">
            <v>193305.60000000001</v>
          </cell>
        </row>
        <row r="69">
          <cell r="A69" t="str">
            <v>CB.010.11618</v>
          </cell>
          <cell r="B69">
            <v>1091740.7</v>
          </cell>
          <cell r="C69">
            <v>10632.28</v>
          </cell>
          <cell r="D69">
            <v>929703.75</v>
          </cell>
          <cell r="F69">
            <v>79809.919999999998</v>
          </cell>
          <cell r="H69">
            <v>95389.29</v>
          </cell>
          <cell r="J69">
            <v>6233.04</v>
          </cell>
          <cell r="L69">
            <v>4194.68</v>
          </cell>
          <cell r="N69" t="str">
            <v xml:space="preserve"> 0</v>
          </cell>
          <cell r="P69" t="str">
            <v xml:space="preserve"> 0</v>
          </cell>
          <cell r="R69" t="str">
            <v xml:space="preserve"> 0</v>
          </cell>
          <cell r="T69" t="str">
            <v xml:space="preserve"> 0</v>
          </cell>
          <cell r="V69" t="str">
            <v xml:space="preserve"> 0</v>
          </cell>
          <cell r="X69" t="str">
            <v xml:space="preserve"> 0</v>
          </cell>
          <cell r="Z69">
            <v>1125962.96</v>
          </cell>
        </row>
        <row r="70">
          <cell r="A70" t="str">
            <v>CB.010.11621</v>
          </cell>
          <cell r="B70">
            <v>161603.09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>
            <v>6934.23</v>
          </cell>
          <cell r="N70">
            <v>1916.04</v>
          </cell>
          <cell r="P70" t="str">
            <v xml:space="preserve"> 0</v>
          </cell>
          <cell r="R70" t="str">
            <v xml:space="preserve"> 0</v>
          </cell>
          <cell r="T70" t="str">
            <v xml:space="preserve"> 0</v>
          </cell>
          <cell r="V70">
            <v>161603.09</v>
          </cell>
          <cell r="X70" t="str">
            <v xml:space="preserve"> 0</v>
          </cell>
          <cell r="Z70">
            <v>170453.36</v>
          </cell>
        </row>
        <row r="71">
          <cell r="A71" t="str">
            <v>CB.010.11583</v>
          </cell>
          <cell r="B71">
            <v>732933.26</v>
          </cell>
          <cell r="C71">
            <v>49606.31</v>
          </cell>
          <cell r="D71">
            <v>83219.679999999993</v>
          </cell>
          <cell r="F71">
            <v>78461.78</v>
          </cell>
          <cell r="H71">
            <v>16019.62</v>
          </cell>
          <cell r="J71">
            <v>4315.75</v>
          </cell>
          <cell r="L71">
            <v>27317.439999999999</v>
          </cell>
          <cell r="N71">
            <v>3304.43</v>
          </cell>
          <cell r="P71">
            <v>60812.68</v>
          </cell>
          <cell r="R71">
            <v>60090.77</v>
          </cell>
          <cell r="T71">
            <v>60630.879999999997</v>
          </cell>
          <cell r="V71">
            <v>61873.57</v>
          </cell>
          <cell r="X71">
            <v>62127.07</v>
          </cell>
          <cell r="Y71">
            <v>72976</v>
          </cell>
          <cell r="Z71">
            <v>640755.98</v>
          </cell>
        </row>
        <row r="72">
          <cell r="A72" t="str">
            <v>CB.010.11430</v>
          </cell>
          <cell r="B72" t="str">
            <v xml:space="preserve"> 0</v>
          </cell>
          <cell r="C72">
            <v>21583.8</v>
          </cell>
          <cell r="D72">
            <v>8207.11</v>
          </cell>
          <cell r="F72">
            <v>41.760000000000161</v>
          </cell>
          <cell r="H72">
            <v>6077.3200000000288</v>
          </cell>
          <cell r="J72" t="str">
            <v xml:space="preserve"> 0</v>
          </cell>
          <cell r="L72">
            <v>267.25</v>
          </cell>
          <cell r="N72" t="str">
            <v xml:space="preserve"> 0</v>
          </cell>
          <cell r="P72" t="str">
            <v xml:space="preserve"> 0</v>
          </cell>
          <cell r="R72" t="str">
            <v xml:space="preserve"> 0</v>
          </cell>
          <cell r="T72" t="str">
            <v xml:space="preserve"> 0</v>
          </cell>
          <cell r="V72" t="str">
            <v xml:space="preserve"> 0</v>
          </cell>
          <cell r="X72" t="str">
            <v xml:space="preserve"> 0</v>
          </cell>
          <cell r="Z72">
            <v>36177.240000000027</v>
          </cell>
        </row>
        <row r="73">
          <cell r="A73" t="str">
            <v>P010.11537</v>
          </cell>
          <cell r="B73" t="str">
            <v xml:space="preserve"> 0</v>
          </cell>
          <cell r="C73">
            <v>139.08000000000001</v>
          </cell>
          <cell r="D73" t="str">
            <v xml:space="preserve"> 0</v>
          </cell>
          <cell r="F73">
            <v>-0.47</v>
          </cell>
          <cell r="H73" t="str">
            <v xml:space="preserve"> 0</v>
          </cell>
          <cell r="J73" t="str">
            <v xml:space="preserve"> 0</v>
          </cell>
          <cell r="L73" t="str">
            <v xml:space="preserve"> 0</v>
          </cell>
          <cell r="N73" t="str">
            <v xml:space="preserve"> 0</v>
          </cell>
          <cell r="P73" t="str">
            <v xml:space="preserve"> 0</v>
          </cell>
          <cell r="R73" t="str">
            <v xml:space="preserve"> 0</v>
          </cell>
          <cell r="T73" t="str">
            <v xml:space="preserve"> 0</v>
          </cell>
          <cell r="V73" t="str">
            <v xml:space="preserve"> 0</v>
          </cell>
          <cell r="X73" t="str">
            <v xml:space="preserve"> 0</v>
          </cell>
          <cell r="Z73">
            <v>138.61000000000001</v>
          </cell>
        </row>
        <row r="74">
          <cell r="A74" t="str">
            <v>P010.11481</v>
          </cell>
          <cell r="B74" t="str">
            <v xml:space="preserve"> 0</v>
          </cell>
          <cell r="C74">
            <v>3010.7</v>
          </cell>
          <cell r="D74">
            <v>262.18</v>
          </cell>
          <cell r="F74">
            <v>-11.17</v>
          </cell>
          <cell r="H74" t="str">
            <v xml:space="preserve"> 0</v>
          </cell>
          <cell r="J74" t="str">
            <v xml:space="preserve"> 0</v>
          </cell>
          <cell r="L74" t="str">
            <v xml:space="preserve"> 0</v>
          </cell>
          <cell r="N74" t="str">
            <v xml:space="preserve"> 0</v>
          </cell>
          <cell r="P74" t="str">
            <v xml:space="preserve"> 0</v>
          </cell>
          <cell r="R74" t="str">
            <v xml:space="preserve"> 0</v>
          </cell>
          <cell r="T74" t="str">
            <v xml:space="preserve"> 0</v>
          </cell>
          <cell r="V74" t="str">
            <v xml:space="preserve"> 0</v>
          </cell>
          <cell r="X74" t="str">
            <v xml:space="preserve"> 0</v>
          </cell>
          <cell r="Z74">
            <v>3261.7099999999996</v>
          </cell>
        </row>
        <row r="75">
          <cell r="A75" t="str">
            <v>P010.11541</v>
          </cell>
          <cell r="B75" t="str">
            <v xml:space="preserve"> 0</v>
          </cell>
          <cell r="C75">
            <v>20686.29</v>
          </cell>
          <cell r="D75">
            <v>1654.9</v>
          </cell>
          <cell r="F75">
            <v>-627.91999999999996</v>
          </cell>
          <cell r="H75" t="str">
            <v xml:space="preserve"> 0</v>
          </cell>
          <cell r="J75" t="str">
            <v xml:space="preserve"> 0</v>
          </cell>
          <cell r="L75" t="str">
            <v xml:space="preserve"> 0</v>
          </cell>
          <cell r="N75" t="str">
            <v xml:space="preserve"> 0</v>
          </cell>
          <cell r="P75" t="str">
            <v xml:space="preserve"> 0</v>
          </cell>
          <cell r="R75" t="str">
            <v xml:space="preserve"> 0</v>
          </cell>
          <cell r="T75" t="str">
            <v xml:space="preserve"> 0</v>
          </cell>
          <cell r="V75" t="str">
            <v xml:space="preserve"> 0</v>
          </cell>
          <cell r="X75" t="str">
            <v xml:space="preserve"> 0</v>
          </cell>
          <cell r="Y75">
            <v>22201</v>
          </cell>
          <cell r="Z75">
            <v>43914.270000000004</v>
          </cell>
        </row>
        <row r="76">
          <cell r="A76" t="str">
            <v>P010.11558</v>
          </cell>
          <cell r="B76" t="str">
            <v xml:space="preserve"> 0</v>
          </cell>
          <cell r="C76">
            <v>578506.42000000004</v>
          </cell>
          <cell r="D76">
            <v>152430.51</v>
          </cell>
          <cell r="F76">
            <v>9940.94</v>
          </cell>
          <cell r="H76" t="str">
            <v xml:space="preserve"> 0</v>
          </cell>
          <cell r="J76">
            <v>6221</v>
          </cell>
          <cell r="L76">
            <v>-1557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745541.87</v>
          </cell>
        </row>
        <row r="77">
          <cell r="A77" t="str">
            <v>P010.11556</v>
          </cell>
          <cell r="B77" t="str">
            <v xml:space="preserve"> 0</v>
          </cell>
          <cell r="C77">
            <v>3885.38</v>
          </cell>
          <cell r="D77">
            <v>416.61</v>
          </cell>
          <cell r="F77">
            <v>-14.68</v>
          </cell>
          <cell r="H77" t="str">
            <v xml:space="preserve"> 0</v>
          </cell>
          <cell r="J77" t="str">
            <v xml:space="preserve"> 0</v>
          </cell>
          <cell r="L77" t="str">
            <v xml:space="preserve"> 0</v>
          </cell>
          <cell r="N77" t="str">
            <v xml:space="preserve"> 0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4287.3099999999995</v>
          </cell>
        </row>
        <row r="78">
          <cell r="A78" t="str">
            <v>P010.11557</v>
          </cell>
          <cell r="B78" t="str">
            <v xml:space="preserve"> 0</v>
          </cell>
          <cell r="C78">
            <v>4395.92</v>
          </cell>
          <cell r="D78">
            <v>445.34</v>
          </cell>
          <cell r="F78">
            <v>-16.52</v>
          </cell>
          <cell r="H78" t="str">
            <v xml:space="preserve"> 0</v>
          </cell>
          <cell r="J78" t="str">
            <v xml:space="preserve"> 0</v>
          </cell>
          <cell r="L78" t="str">
            <v xml:space="preserve"> 0</v>
          </cell>
          <cell r="N78" t="str">
            <v xml:space="preserve"> 0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4824.74</v>
          </cell>
        </row>
        <row r="79">
          <cell r="A79" t="str">
            <v>P010.11575</v>
          </cell>
          <cell r="B79" t="str">
            <v xml:space="preserve"> 0</v>
          </cell>
          <cell r="C79" t="str">
            <v xml:space="preserve"> 0</v>
          </cell>
          <cell r="D79">
            <v>1101.54</v>
          </cell>
          <cell r="F79">
            <v>86.81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1188.3499999999999</v>
          </cell>
        </row>
        <row r="80">
          <cell r="A80" t="str">
            <v>P010.11577</v>
          </cell>
          <cell r="B80" t="str">
            <v xml:space="preserve"> 0</v>
          </cell>
          <cell r="C80">
            <v>4371.76</v>
          </cell>
          <cell r="D80">
            <v>795.49</v>
          </cell>
          <cell r="F80">
            <v>225.35</v>
          </cell>
          <cell r="H80" t="str">
            <v xml:space="preserve"> 0</v>
          </cell>
          <cell r="J80" t="str">
            <v xml:space="preserve"> 0</v>
          </cell>
          <cell r="L80" t="str">
            <v xml:space="preserve"> 0</v>
          </cell>
          <cell r="N80" t="str">
            <v xml:space="preserve"> 0</v>
          </cell>
          <cell r="P80" t="str">
            <v xml:space="preserve"> 0</v>
          </cell>
          <cell r="R80" t="str">
            <v xml:space="preserve"> 0</v>
          </cell>
          <cell r="T80" t="str">
            <v xml:space="preserve"> 0</v>
          </cell>
          <cell r="V80" t="str">
            <v xml:space="preserve"> 0</v>
          </cell>
          <cell r="X80" t="str">
            <v xml:space="preserve"> 0</v>
          </cell>
          <cell r="Z80">
            <v>5392.6</v>
          </cell>
        </row>
        <row r="81">
          <cell r="A81" t="str">
            <v>P010.11567</v>
          </cell>
          <cell r="B81" t="str">
            <v xml:space="preserve"> 0</v>
          </cell>
          <cell r="C81" t="str">
            <v xml:space="preserve"> 0</v>
          </cell>
          <cell r="D81" t="str">
            <v xml:space="preserve"> 0</v>
          </cell>
          <cell r="F81" t="str">
            <v xml:space="preserve"> 0</v>
          </cell>
          <cell r="H81" t="str">
            <v xml:space="preserve"> 0</v>
          </cell>
          <cell r="J81">
            <v>227894.2</v>
          </cell>
          <cell r="L81">
            <v>10021.5</v>
          </cell>
          <cell r="N81" t="str">
            <v xml:space="preserve"> 0</v>
          </cell>
          <cell r="P81" t="str">
            <v xml:space="preserve"> 0</v>
          </cell>
          <cell r="R81" t="str">
            <v xml:space="preserve"> 0</v>
          </cell>
          <cell r="T81" t="str">
            <v xml:space="preserve"> 0</v>
          </cell>
          <cell r="V81" t="str">
            <v xml:space="preserve"> 0</v>
          </cell>
          <cell r="X81" t="str">
            <v xml:space="preserve"> 0</v>
          </cell>
          <cell r="Y81">
            <v>96000</v>
          </cell>
          <cell r="Z81">
            <v>333915.7</v>
          </cell>
        </row>
        <row r="82">
          <cell r="A82" t="str">
            <v>P010.11643</v>
          </cell>
          <cell r="B82" t="str">
            <v xml:space="preserve"> 0</v>
          </cell>
          <cell r="C82" t="str">
            <v xml:space="preserve"> 0</v>
          </cell>
          <cell r="D82" t="str">
            <v xml:space="preserve"> 0</v>
          </cell>
          <cell r="F82" t="str">
            <v xml:space="preserve"> 0</v>
          </cell>
          <cell r="H82">
            <v>1509.68</v>
          </cell>
          <cell r="J82">
            <v>681.75</v>
          </cell>
          <cell r="L82">
            <v>285.11</v>
          </cell>
          <cell r="N82" t="str">
            <v xml:space="preserve"> 0</v>
          </cell>
          <cell r="P82" t="str">
            <v xml:space="preserve"> 0</v>
          </cell>
          <cell r="R82" t="str">
            <v xml:space="preserve"> 0</v>
          </cell>
          <cell r="T82" t="str">
            <v xml:space="preserve"> 0</v>
          </cell>
          <cell r="V82" t="str">
            <v xml:space="preserve"> 0</v>
          </cell>
          <cell r="X82" t="str">
            <v xml:space="preserve"> 0</v>
          </cell>
          <cell r="Z82">
            <v>2476.5400000000004</v>
          </cell>
        </row>
        <row r="83">
          <cell r="A83" t="str">
            <v>P010.11633</v>
          </cell>
          <cell r="B83" t="str">
            <v xml:space="preserve"> 0</v>
          </cell>
          <cell r="C83" t="str">
            <v xml:space="preserve"> 0</v>
          </cell>
          <cell r="D83" t="str">
            <v xml:space="preserve"> 0</v>
          </cell>
          <cell r="F83">
            <v>23093.09</v>
          </cell>
          <cell r="H83">
            <v>11324.83</v>
          </cell>
          <cell r="J83">
            <v>20734.599999999999</v>
          </cell>
          <cell r="L83">
            <v>2366.7800000000002</v>
          </cell>
          <cell r="N83" t="str">
            <v xml:space="preserve"> 0</v>
          </cell>
          <cell r="P83" t="str">
            <v xml:space="preserve"> 0</v>
          </cell>
          <cell r="R83" t="str">
            <v xml:space="preserve"> 0</v>
          </cell>
          <cell r="T83" t="str">
            <v xml:space="preserve"> 0</v>
          </cell>
          <cell r="V83" t="str">
            <v xml:space="preserve"> 0</v>
          </cell>
          <cell r="X83" t="str">
            <v xml:space="preserve"> 0</v>
          </cell>
          <cell r="Y83">
            <v>-66746</v>
          </cell>
          <cell r="Z83">
            <v>-9226.7000000000044</v>
          </cell>
        </row>
        <row r="84">
          <cell r="Z84">
            <v>0</v>
          </cell>
        </row>
        <row r="85">
          <cell r="A85" t="str">
            <v>Technology Refresh</v>
          </cell>
          <cell r="B85">
            <v>3194843.7199999997</v>
          </cell>
          <cell r="C85">
            <v>703392.65000000014</v>
          </cell>
          <cell r="D85">
            <v>1274585.5300000003</v>
          </cell>
          <cell r="E85">
            <v>0</v>
          </cell>
          <cell r="F85">
            <v>365455.13000000012</v>
          </cell>
          <cell r="G85">
            <v>0</v>
          </cell>
          <cell r="H85">
            <v>313719.74</v>
          </cell>
          <cell r="I85">
            <v>0</v>
          </cell>
          <cell r="J85">
            <v>1018052.5399999999</v>
          </cell>
          <cell r="K85">
            <v>0</v>
          </cell>
          <cell r="L85">
            <v>315557.42</v>
          </cell>
          <cell r="M85">
            <v>0</v>
          </cell>
          <cell r="N85">
            <v>254024.7</v>
          </cell>
          <cell r="O85">
            <v>0</v>
          </cell>
          <cell r="P85">
            <v>76235.399999999994</v>
          </cell>
          <cell r="Q85">
            <v>0</v>
          </cell>
          <cell r="R85">
            <v>75330.41</v>
          </cell>
          <cell r="S85">
            <v>0</v>
          </cell>
          <cell r="T85">
            <v>76007.5</v>
          </cell>
          <cell r="U85">
            <v>0</v>
          </cell>
          <cell r="V85">
            <v>239168.44</v>
          </cell>
          <cell r="W85">
            <v>0</v>
          </cell>
          <cell r="X85">
            <v>77883.14</v>
          </cell>
          <cell r="Y85">
            <v>360024</v>
          </cell>
          <cell r="Z85">
            <v>5149436.5999999987</v>
          </cell>
        </row>
        <row r="87">
          <cell r="A87" t="str">
            <v>CB.010.11587</v>
          </cell>
          <cell r="B87">
            <v>302696.84999999998</v>
          </cell>
          <cell r="C87">
            <v>757.87</v>
          </cell>
          <cell r="D87">
            <v>606.35</v>
          </cell>
          <cell r="F87">
            <v>4415.18</v>
          </cell>
          <cell r="H87">
            <v>3482.39</v>
          </cell>
          <cell r="J87">
            <v>188062.54</v>
          </cell>
          <cell r="L87">
            <v>54811.79</v>
          </cell>
          <cell r="N87">
            <v>4102.24</v>
          </cell>
          <cell r="P87" t="str">
            <v xml:space="preserve"> 0</v>
          </cell>
          <cell r="R87" t="str">
            <v xml:space="preserve"> 0</v>
          </cell>
          <cell r="T87" t="str">
            <v xml:space="preserve"> 0</v>
          </cell>
          <cell r="V87" t="str">
            <v xml:space="preserve"> 0</v>
          </cell>
          <cell r="X87" t="str">
            <v xml:space="preserve"> 0</v>
          </cell>
          <cell r="Z87">
            <v>256238.36000000002</v>
          </cell>
        </row>
        <row r="88">
          <cell r="A88" t="str">
            <v>CB.010.11588</v>
          </cell>
          <cell r="B88">
            <v>1075158.1200000001</v>
          </cell>
          <cell r="C88" t="str">
            <v xml:space="preserve"> 0</v>
          </cell>
          <cell r="D88">
            <v>326443.12</v>
          </cell>
          <cell r="F88">
            <v>254108.79999999999</v>
          </cell>
          <cell r="H88">
            <v>4062.75</v>
          </cell>
          <cell r="J88">
            <v>11969.33</v>
          </cell>
          <cell r="L88">
            <v>56820.76</v>
          </cell>
          <cell r="N88">
            <v>51500.57</v>
          </cell>
          <cell r="P88">
            <v>17866.29</v>
          </cell>
          <cell r="R88" t="str">
            <v xml:space="preserve"> 0</v>
          </cell>
          <cell r="T88" t="str">
            <v xml:space="preserve"> 0</v>
          </cell>
          <cell r="V88" t="str">
            <v xml:space="preserve"> 0</v>
          </cell>
          <cell r="X88" t="str">
            <v xml:space="preserve"> 0</v>
          </cell>
          <cell r="Y88">
            <v>-150414</v>
          </cell>
          <cell r="Z88">
            <v>572357.61999999988</v>
          </cell>
        </row>
        <row r="89">
          <cell r="A89" t="str">
            <v>CB.010.11585</v>
          </cell>
          <cell r="B89">
            <v>612906.80000000005</v>
          </cell>
          <cell r="C89">
            <v>3688.05</v>
          </cell>
          <cell r="D89">
            <v>232214.67</v>
          </cell>
          <cell r="F89">
            <v>49072.160000000003</v>
          </cell>
          <cell r="H89">
            <v>108804.95</v>
          </cell>
          <cell r="J89">
            <v>11752.7</v>
          </cell>
          <cell r="L89">
            <v>101084.46</v>
          </cell>
          <cell r="N89">
            <v>27829.27</v>
          </cell>
          <cell r="P89">
            <v>44086.93</v>
          </cell>
          <cell r="R89">
            <v>7006.54</v>
          </cell>
          <cell r="T89">
            <v>4846.63</v>
          </cell>
          <cell r="V89" t="str">
            <v xml:space="preserve"> 0</v>
          </cell>
          <cell r="X89" t="str">
            <v xml:space="preserve"> 0</v>
          </cell>
          <cell r="Y89">
            <v>-6207</v>
          </cell>
          <cell r="Z89">
            <v>584179.3600000001</v>
          </cell>
        </row>
        <row r="90">
          <cell r="A90" t="str">
            <v>CB.010.11586</v>
          </cell>
          <cell r="B90">
            <v>371003.42</v>
          </cell>
          <cell r="C90" t="str">
            <v xml:space="preserve"> 0</v>
          </cell>
          <cell r="D90" t="str">
            <v xml:space="preserve"> 0</v>
          </cell>
          <cell r="F90" t="str">
            <v xml:space="preserve"> 0</v>
          </cell>
          <cell r="H90">
            <v>83347.5</v>
          </cell>
          <cell r="J90">
            <v>1889.14</v>
          </cell>
          <cell r="L90">
            <v>3748.22</v>
          </cell>
          <cell r="N90" t="str">
            <v xml:space="preserve"> 0</v>
          </cell>
          <cell r="P90">
            <v>21584.26</v>
          </cell>
          <cell r="R90" t="str">
            <v xml:space="preserve"> 0</v>
          </cell>
          <cell r="T90" t="str">
            <v xml:space="preserve"> 0</v>
          </cell>
          <cell r="V90" t="str">
            <v xml:space="preserve"> 0</v>
          </cell>
          <cell r="X90" t="str">
            <v xml:space="preserve"> 0</v>
          </cell>
          <cell r="Z90">
            <v>110569.12</v>
          </cell>
        </row>
        <row r="91">
          <cell r="Z91">
            <v>0</v>
          </cell>
        </row>
        <row r="92">
          <cell r="Z92">
            <v>0</v>
          </cell>
        </row>
        <row r="93">
          <cell r="A93" t="str">
            <v>P010.11475</v>
          </cell>
          <cell r="B93" t="str">
            <v xml:space="preserve"> 0</v>
          </cell>
          <cell r="C93">
            <v>375.44</v>
          </cell>
          <cell r="D93" t="str">
            <v xml:space="preserve"> 0</v>
          </cell>
          <cell r="F93">
            <v>-1.28</v>
          </cell>
          <cell r="H93" t="str">
            <v xml:space="preserve"> 0</v>
          </cell>
          <cell r="J93" t="str">
            <v xml:space="preserve"> 0</v>
          </cell>
          <cell r="L93" t="str">
            <v xml:space="preserve"> 0</v>
          </cell>
          <cell r="N93" t="str">
            <v xml:space="preserve"> 0</v>
          </cell>
          <cell r="P93" t="str">
            <v xml:space="preserve"> 0</v>
          </cell>
          <cell r="R93" t="str">
            <v xml:space="preserve"> 0</v>
          </cell>
          <cell r="T93" t="str">
            <v xml:space="preserve"> 0</v>
          </cell>
          <cell r="V93" t="str">
            <v xml:space="preserve"> 0</v>
          </cell>
          <cell r="X93" t="str">
            <v xml:space="preserve"> 0</v>
          </cell>
          <cell r="Z93">
            <v>374.16</v>
          </cell>
        </row>
        <row r="94">
          <cell r="Z94">
            <v>0</v>
          </cell>
        </row>
        <row r="95">
          <cell r="Z95">
            <v>0</v>
          </cell>
        </row>
        <row r="96">
          <cell r="Z96">
            <v>0</v>
          </cell>
        </row>
        <row r="97">
          <cell r="A97" t="str">
            <v>P010.11507</v>
          </cell>
          <cell r="B97" t="str">
            <v xml:space="preserve"> 0</v>
          </cell>
          <cell r="C97">
            <v>1131.1099999999999</v>
          </cell>
          <cell r="D97">
            <v>3735.2</v>
          </cell>
          <cell r="F97">
            <v>-16.57</v>
          </cell>
          <cell r="H97" t="str">
            <v xml:space="preserve"> 0</v>
          </cell>
          <cell r="J97" t="str">
            <v xml:space="preserve"> 0</v>
          </cell>
          <cell r="L97" t="str">
            <v xml:space="preserve"> 0</v>
          </cell>
          <cell r="N97" t="str">
            <v xml:space="preserve"> 0</v>
          </cell>
          <cell r="P97" t="str">
            <v xml:space="preserve"> 0</v>
          </cell>
          <cell r="R97" t="str">
            <v xml:space="preserve"> 0</v>
          </cell>
          <cell r="T97" t="str">
            <v xml:space="preserve"> 0</v>
          </cell>
          <cell r="V97" t="str">
            <v xml:space="preserve"> 0</v>
          </cell>
          <cell r="X97" t="str">
            <v xml:space="preserve"> 0</v>
          </cell>
          <cell r="Y97">
            <v>600</v>
          </cell>
          <cell r="Z97">
            <v>5449.74</v>
          </cell>
        </row>
        <row r="98">
          <cell r="A98" t="str">
            <v>P010.11406</v>
          </cell>
          <cell r="B98" t="str">
            <v xml:space="preserve"> 0</v>
          </cell>
          <cell r="C98">
            <v>27184.78</v>
          </cell>
          <cell r="D98">
            <v>23105.52</v>
          </cell>
          <cell r="F98">
            <v>1484.13</v>
          </cell>
          <cell r="H98" t="str">
            <v xml:space="preserve"> 0</v>
          </cell>
          <cell r="J98" t="str">
            <v xml:space="preserve"> 0</v>
          </cell>
          <cell r="L98">
            <v>36351.19</v>
          </cell>
          <cell r="N98">
            <v>3206.43</v>
          </cell>
          <cell r="P98" t="str">
            <v xml:space="preserve"> 0</v>
          </cell>
          <cell r="R98" t="str">
            <v xml:space="preserve"> 0</v>
          </cell>
          <cell r="T98" t="str">
            <v xml:space="preserve"> 0</v>
          </cell>
          <cell r="V98" t="str">
            <v xml:space="preserve"> 0</v>
          </cell>
          <cell r="X98" t="str">
            <v xml:space="preserve"> 0</v>
          </cell>
          <cell r="Z98">
            <v>91332.049999999988</v>
          </cell>
        </row>
        <row r="99">
          <cell r="A99" t="str">
            <v>P010.11508</v>
          </cell>
          <cell r="B99" t="str">
            <v xml:space="preserve"> 0</v>
          </cell>
          <cell r="C99">
            <v>3989.27</v>
          </cell>
          <cell r="D99">
            <v>15495.97</v>
          </cell>
          <cell r="F99">
            <v>159.4</v>
          </cell>
          <cell r="H99" t="str">
            <v xml:space="preserve"> 0</v>
          </cell>
          <cell r="J99">
            <v>13282.26</v>
          </cell>
          <cell r="L99">
            <v>584.08000000000004</v>
          </cell>
          <cell r="N99" t="str">
            <v xml:space="preserve"> 0</v>
          </cell>
          <cell r="P99" t="str">
            <v xml:space="preserve"> 0</v>
          </cell>
          <cell r="R99" t="str">
            <v xml:space="preserve"> 0</v>
          </cell>
          <cell r="T99" t="str">
            <v xml:space="preserve"> 0</v>
          </cell>
          <cell r="V99" t="str">
            <v xml:space="preserve"> 0</v>
          </cell>
          <cell r="X99" t="str">
            <v xml:space="preserve"> 0</v>
          </cell>
          <cell r="Z99">
            <v>33510.980000000003</v>
          </cell>
        </row>
        <row r="100">
          <cell r="A100" t="str">
            <v>P010.11509</v>
          </cell>
          <cell r="B100" t="str">
            <v xml:space="preserve"> 0</v>
          </cell>
          <cell r="C100">
            <v>9168.23</v>
          </cell>
          <cell r="D100" t="str">
            <v xml:space="preserve"> 0</v>
          </cell>
          <cell r="F100">
            <v>-31.29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Y100">
            <v>355477</v>
          </cell>
          <cell r="Z100">
            <v>364613.94</v>
          </cell>
        </row>
        <row r="101">
          <cell r="Z101">
            <v>0</v>
          </cell>
        </row>
        <row r="102">
          <cell r="Y102">
            <v>300000</v>
          </cell>
          <cell r="Z102">
            <v>300000</v>
          </cell>
        </row>
        <row r="103">
          <cell r="Z103">
            <v>0</v>
          </cell>
        </row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  <row r="107">
          <cell r="A107" t="str">
            <v>Operation Support</v>
          </cell>
          <cell r="B107">
            <v>2361765.1900000004</v>
          </cell>
          <cell r="C107">
            <v>46294.75</v>
          </cell>
          <cell r="D107">
            <v>601600.82999999996</v>
          </cell>
          <cell r="E107">
            <v>0</v>
          </cell>
          <cell r="F107">
            <v>309190.53000000003</v>
          </cell>
          <cell r="G107">
            <v>0</v>
          </cell>
          <cell r="H107">
            <v>199697.59</v>
          </cell>
          <cell r="I107">
            <v>0</v>
          </cell>
          <cell r="J107">
            <v>226955.97000000003</v>
          </cell>
          <cell r="K107">
            <v>0</v>
          </cell>
          <cell r="L107">
            <v>253400.5</v>
          </cell>
          <cell r="M107">
            <v>0</v>
          </cell>
          <cell r="N107">
            <v>86638.51</v>
          </cell>
          <cell r="O107">
            <v>0</v>
          </cell>
          <cell r="P107">
            <v>83537.48</v>
          </cell>
          <cell r="Q107">
            <v>0</v>
          </cell>
          <cell r="R107">
            <v>7006.54</v>
          </cell>
          <cell r="S107">
            <v>0</v>
          </cell>
          <cell r="T107">
            <v>4846.63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499456</v>
          </cell>
          <cell r="Z107">
            <v>2318625.33</v>
          </cell>
        </row>
        <row r="109">
          <cell r="A109" t="str">
            <v>CB.010.11617</v>
          </cell>
          <cell r="B109">
            <v>296073.17</v>
          </cell>
          <cell r="C109" t="str">
            <v xml:space="preserve"> 0</v>
          </cell>
          <cell r="D109" t="str">
            <v xml:space="preserve"> 0</v>
          </cell>
          <cell r="F109" t="str">
            <v xml:space="preserve"> 0</v>
          </cell>
          <cell r="H109" t="str">
            <v xml:space="preserve"> 0</v>
          </cell>
          <cell r="J109" t="str">
            <v xml:space="preserve"> 0</v>
          </cell>
          <cell r="L109" t="str">
            <v xml:space="preserve"> 0</v>
          </cell>
          <cell r="N109">
            <v>1850.88</v>
          </cell>
          <cell r="P109">
            <v>59162.05</v>
          </cell>
          <cell r="R109">
            <v>58459.74</v>
          </cell>
          <cell r="T109">
            <v>58985.19</v>
          </cell>
          <cell r="V109" t="str">
            <v xml:space="preserve"> 0</v>
          </cell>
          <cell r="X109" t="str">
            <v xml:space="preserve"> 0</v>
          </cell>
          <cell r="Z109">
            <v>178457.86</v>
          </cell>
        </row>
        <row r="110">
          <cell r="A110" t="str">
            <v>CB.010.11613</v>
          </cell>
          <cell r="B110">
            <v>499385.02</v>
          </cell>
          <cell r="C110">
            <v>25096.42</v>
          </cell>
          <cell r="D110">
            <v>114664.73</v>
          </cell>
          <cell r="F110">
            <v>119457.06</v>
          </cell>
          <cell r="H110">
            <v>30512.53</v>
          </cell>
          <cell r="J110">
            <v>28615.56</v>
          </cell>
          <cell r="L110">
            <v>18826.240000000002</v>
          </cell>
          <cell r="N110" t="str">
            <v xml:space="preserve"> 0</v>
          </cell>
          <cell r="P110" t="str">
            <v xml:space="preserve"> 0</v>
          </cell>
          <cell r="R110" t="str">
            <v xml:space="preserve"> 0</v>
          </cell>
          <cell r="T110" t="str">
            <v xml:space="preserve"> 0</v>
          </cell>
          <cell r="V110" t="str">
            <v xml:space="preserve"> 0</v>
          </cell>
          <cell r="X110" t="str">
            <v xml:space="preserve"> 0</v>
          </cell>
          <cell r="Z110">
            <v>337172.54</v>
          </cell>
        </row>
        <row r="111">
          <cell r="A111" t="str">
            <v>CB.010.11615</v>
          </cell>
          <cell r="B111">
            <v>492444.9</v>
          </cell>
          <cell r="C111" t="str">
            <v xml:space="preserve"> 0</v>
          </cell>
          <cell r="D111" t="str">
            <v xml:space="preserve"> 0</v>
          </cell>
          <cell r="F111" t="str">
            <v xml:space="preserve"> 0</v>
          </cell>
          <cell r="H111" t="str">
            <v xml:space="preserve"> 0</v>
          </cell>
          <cell r="J111">
            <v>2125.52</v>
          </cell>
          <cell r="L111">
            <v>1971.01</v>
          </cell>
          <cell r="N111">
            <v>735.75</v>
          </cell>
          <cell r="P111">
            <v>164235.54</v>
          </cell>
          <cell r="R111">
            <v>162285.91</v>
          </cell>
          <cell r="T111" t="str">
            <v xml:space="preserve"> 0</v>
          </cell>
          <cell r="V111" t="str">
            <v xml:space="preserve"> 0</v>
          </cell>
          <cell r="X111" t="str">
            <v xml:space="preserve"> 0</v>
          </cell>
          <cell r="Z111">
            <v>331353.73</v>
          </cell>
        </row>
        <row r="112">
          <cell r="A112" t="str">
            <v>CB.010.11616</v>
          </cell>
          <cell r="B112">
            <v>360482.51</v>
          </cell>
          <cell r="C112" t="str">
            <v xml:space="preserve"> 0</v>
          </cell>
          <cell r="D112" t="str">
            <v xml:space="preserve"> 0</v>
          </cell>
          <cell r="F112" t="str">
            <v xml:space="preserve"> 0</v>
          </cell>
          <cell r="H112" t="str">
            <v xml:space="preserve"> 0</v>
          </cell>
          <cell r="J112" t="str">
            <v xml:space="preserve"> 0</v>
          </cell>
          <cell r="L112" t="str">
            <v xml:space="preserve"> 0</v>
          </cell>
          <cell r="N112" t="str">
            <v xml:space="preserve"> 0</v>
          </cell>
          <cell r="P112" t="str">
            <v xml:space="preserve"> 0</v>
          </cell>
          <cell r="R112" t="str">
            <v xml:space="preserve"> 0</v>
          </cell>
          <cell r="T112" t="str">
            <v xml:space="preserve"> 0</v>
          </cell>
          <cell r="V112">
            <v>179872.78</v>
          </cell>
          <cell r="X112">
            <v>180609.73</v>
          </cell>
          <cell r="Z112">
            <v>360482.51</v>
          </cell>
        </row>
        <row r="113">
          <cell r="A113" t="str">
            <v>CB.010.11614</v>
          </cell>
          <cell r="B113">
            <v>455796.3</v>
          </cell>
          <cell r="C113" t="str">
            <v xml:space="preserve"> 0</v>
          </cell>
          <cell r="D113" t="str">
            <v xml:space="preserve"> 0</v>
          </cell>
          <cell r="F113" t="str">
            <v xml:space="preserve"> 0</v>
          </cell>
          <cell r="H113" t="str">
            <v xml:space="preserve"> 0</v>
          </cell>
          <cell r="J113" t="str">
            <v xml:space="preserve"> 0</v>
          </cell>
          <cell r="L113" t="str">
            <v xml:space="preserve"> 0</v>
          </cell>
          <cell r="N113" t="str">
            <v xml:space="preserve"> 0</v>
          </cell>
          <cell r="P113" t="str">
            <v xml:space="preserve"> 0</v>
          </cell>
          <cell r="R113" t="str">
            <v xml:space="preserve"> 0</v>
          </cell>
          <cell r="T113" t="str">
            <v xml:space="preserve"> 0</v>
          </cell>
          <cell r="V113" t="str">
            <v xml:space="preserve"> 0</v>
          </cell>
          <cell r="X113" t="str">
            <v xml:space="preserve"> 0</v>
          </cell>
          <cell r="Y113">
            <v>455796</v>
          </cell>
          <cell r="Z113">
            <v>455796</v>
          </cell>
        </row>
        <row r="114">
          <cell r="Z114">
            <v>0</v>
          </cell>
        </row>
        <row r="115">
          <cell r="A115" t="str">
            <v>P010.11538</v>
          </cell>
          <cell r="B115" t="str">
            <v xml:space="preserve"> 0</v>
          </cell>
          <cell r="C115">
            <v>73777.16</v>
          </cell>
          <cell r="D115" t="str">
            <v xml:space="preserve"> 0</v>
          </cell>
          <cell r="F115">
            <v>2085.92</v>
          </cell>
          <cell r="H115" t="str">
            <v xml:space="preserve"> 0</v>
          </cell>
          <cell r="J115" t="str">
            <v xml:space="preserve"> 0</v>
          </cell>
          <cell r="L115" t="str">
            <v xml:space="preserve"> 0</v>
          </cell>
          <cell r="N115" t="str">
            <v xml:space="preserve"> 0</v>
          </cell>
          <cell r="P115" t="str">
            <v xml:space="preserve"> 0</v>
          </cell>
          <cell r="R115" t="str">
            <v xml:space="preserve"> 0</v>
          </cell>
          <cell r="T115" t="str">
            <v xml:space="preserve"> 0</v>
          </cell>
          <cell r="V115" t="str">
            <v xml:space="preserve"> 0</v>
          </cell>
          <cell r="X115" t="str">
            <v xml:space="preserve"> 0</v>
          </cell>
          <cell r="Y115">
            <v>-256721</v>
          </cell>
          <cell r="Z115">
            <v>-180857.91999999998</v>
          </cell>
        </row>
        <row r="116">
          <cell r="Z116">
            <v>0</v>
          </cell>
        </row>
        <row r="117">
          <cell r="A117" t="str">
            <v>CB.010.11422</v>
          </cell>
          <cell r="B117" t="str">
            <v xml:space="preserve"> 0</v>
          </cell>
          <cell r="C117" t="str">
            <v xml:space="preserve"> 0</v>
          </cell>
          <cell r="D117" t="str">
            <v xml:space="preserve"> 0</v>
          </cell>
          <cell r="F117" t="str">
            <v xml:space="preserve"> 0</v>
          </cell>
          <cell r="H117" t="str">
            <v xml:space="preserve"> 0</v>
          </cell>
          <cell r="J117" t="str">
            <v xml:space="preserve"> 0</v>
          </cell>
          <cell r="L117" t="str">
            <v xml:space="preserve"> 0</v>
          </cell>
          <cell r="N117">
            <v>-1111.3</v>
          </cell>
          <cell r="P117" t="str">
            <v xml:space="preserve"> 0</v>
          </cell>
          <cell r="R117" t="str">
            <v xml:space="preserve"> 0</v>
          </cell>
          <cell r="T117" t="str">
            <v xml:space="preserve"> 0</v>
          </cell>
          <cell r="V117" t="str">
            <v xml:space="preserve"> 0</v>
          </cell>
          <cell r="X117" t="str">
            <v xml:space="preserve"> 0</v>
          </cell>
          <cell r="Z117">
            <v>-1111.3</v>
          </cell>
        </row>
        <row r="118">
          <cell r="Y118">
            <v>170000</v>
          </cell>
          <cell r="Z118">
            <v>170000</v>
          </cell>
        </row>
        <row r="119">
          <cell r="Z119">
            <v>0</v>
          </cell>
        </row>
        <row r="120">
          <cell r="Z120">
            <v>0</v>
          </cell>
        </row>
        <row r="121">
          <cell r="Z121">
            <v>0</v>
          </cell>
        </row>
        <row r="122">
          <cell r="Z122">
            <v>0</v>
          </cell>
        </row>
        <row r="123">
          <cell r="Z123">
            <v>0</v>
          </cell>
        </row>
        <row r="124">
          <cell r="Z124">
            <v>0</v>
          </cell>
        </row>
        <row r="125">
          <cell r="Z125">
            <v>0</v>
          </cell>
        </row>
        <row r="126">
          <cell r="Z126">
            <v>0</v>
          </cell>
        </row>
        <row r="127">
          <cell r="Z127">
            <v>0</v>
          </cell>
        </row>
        <row r="128">
          <cell r="Z128">
            <v>0</v>
          </cell>
        </row>
        <row r="129">
          <cell r="A129" t="str">
            <v>Customer Services</v>
          </cell>
          <cell r="B129">
            <v>2104181.9</v>
          </cell>
          <cell r="C129">
            <v>98873.58</v>
          </cell>
          <cell r="D129">
            <v>114664.73</v>
          </cell>
          <cell r="E129">
            <v>0</v>
          </cell>
          <cell r="F129">
            <v>121542.98</v>
          </cell>
          <cell r="G129">
            <v>0</v>
          </cell>
          <cell r="H129">
            <v>30512.53</v>
          </cell>
          <cell r="I129">
            <v>0</v>
          </cell>
          <cell r="J129">
            <v>30741.08</v>
          </cell>
          <cell r="K129">
            <v>0</v>
          </cell>
          <cell r="L129">
            <v>20797.25</v>
          </cell>
          <cell r="M129">
            <v>0</v>
          </cell>
          <cell r="N129">
            <v>1475.3300000000002</v>
          </cell>
          <cell r="O129">
            <v>0</v>
          </cell>
          <cell r="P129">
            <v>223397.59000000003</v>
          </cell>
          <cell r="Q129">
            <v>0</v>
          </cell>
          <cell r="R129">
            <v>220745.65</v>
          </cell>
          <cell r="S129">
            <v>0</v>
          </cell>
          <cell r="T129">
            <v>58985.19</v>
          </cell>
          <cell r="U129">
            <v>0</v>
          </cell>
          <cell r="V129">
            <v>179872.78</v>
          </cell>
          <cell r="W129">
            <v>0</v>
          </cell>
          <cell r="X129">
            <v>180609.73</v>
          </cell>
          <cell r="Y129">
            <v>369075</v>
          </cell>
          <cell r="Z129">
            <v>1651293.42</v>
          </cell>
        </row>
        <row r="131">
          <cell r="A131" t="str">
            <v>CB.010.11601</v>
          </cell>
          <cell r="B131">
            <v>1286238.77</v>
          </cell>
          <cell r="C131" t="str">
            <v xml:space="preserve"> 0</v>
          </cell>
          <cell r="D131" t="str">
            <v xml:space="preserve"> 0</v>
          </cell>
          <cell r="F131" t="str">
            <v xml:space="preserve"> 0</v>
          </cell>
          <cell r="H131" t="str">
            <v xml:space="preserve"> 0</v>
          </cell>
          <cell r="J131" t="str">
            <v xml:space="preserve"> 0</v>
          </cell>
          <cell r="L131" t="str">
            <v xml:space="preserve"> 0</v>
          </cell>
          <cell r="N131" t="str">
            <v xml:space="preserve"> 0</v>
          </cell>
          <cell r="P131" t="str">
            <v xml:space="preserve"> 0</v>
          </cell>
          <cell r="R131">
            <v>315831.78999999998</v>
          </cell>
          <cell r="T131">
            <v>318670.56</v>
          </cell>
          <cell r="V131">
            <v>325202.02</v>
          </cell>
          <cell r="X131">
            <v>326534.40000000002</v>
          </cell>
          <cell r="Y131">
            <v>-786239</v>
          </cell>
          <cell r="Z131">
            <v>499999.77</v>
          </cell>
        </row>
        <row r="132">
          <cell r="Y132">
            <v>200000</v>
          </cell>
          <cell r="Z132">
            <v>200000</v>
          </cell>
        </row>
        <row r="133">
          <cell r="Y133">
            <v>-300000</v>
          </cell>
          <cell r="Z133">
            <v>-300000</v>
          </cell>
        </row>
        <row r="134">
          <cell r="Z134">
            <v>0</v>
          </cell>
        </row>
        <row r="135">
          <cell r="Z135">
            <v>0</v>
          </cell>
        </row>
        <row r="136">
          <cell r="Z136">
            <v>0</v>
          </cell>
        </row>
        <row r="137">
          <cell r="Z137">
            <v>0</v>
          </cell>
        </row>
        <row r="138">
          <cell r="Z138">
            <v>0</v>
          </cell>
        </row>
        <row r="139">
          <cell r="Z139">
            <v>0</v>
          </cell>
        </row>
        <row r="140">
          <cell r="Z140">
            <v>0</v>
          </cell>
        </row>
        <row r="141">
          <cell r="Z141">
            <v>0</v>
          </cell>
        </row>
        <row r="142">
          <cell r="A142" t="str">
            <v>Oracle Upgrade</v>
          </cell>
          <cell r="B142">
            <v>1286238.77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315831.78999999998</v>
          </cell>
          <cell r="S142">
            <v>0</v>
          </cell>
          <cell r="T142">
            <v>318670.56</v>
          </cell>
          <cell r="U142">
            <v>0</v>
          </cell>
          <cell r="V142">
            <v>325202.02</v>
          </cell>
          <cell r="W142">
            <v>0</v>
          </cell>
          <cell r="X142">
            <v>326534.40000000002</v>
          </cell>
          <cell r="Y142">
            <v>-886239</v>
          </cell>
          <cell r="Z142">
            <v>399999.77</v>
          </cell>
        </row>
        <row r="144">
          <cell r="A144" t="str">
            <v>CB.010.11607</v>
          </cell>
          <cell r="B144">
            <v>115662.88</v>
          </cell>
          <cell r="C144" t="str">
            <v xml:space="preserve"> 0</v>
          </cell>
          <cell r="D144" t="str">
            <v xml:space="preserve"> 0</v>
          </cell>
          <cell r="F144" t="str">
            <v xml:space="preserve"> 0</v>
          </cell>
          <cell r="H144" t="str">
            <v xml:space="preserve"> 0</v>
          </cell>
          <cell r="J144" t="str">
            <v xml:space="preserve"> 0</v>
          </cell>
          <cell r="L144" t="str">
            <v xml:space="preserve"> 0</v>
          </cell>
          <cell r="N144" t="str">
            <v xml:space="preserve"> 0</v>
          </cell>
          <cell r="P144" t="str">
            <v xml:space="preserve"> 0</v>
          </cell>
          <cell r="R144" t="str">
            <v xml:space="preserve"> 0</v>
          </cell>
          <cell r="T144">
            <v>38349.480000000003</v>
          </cell>
          <cell r="V144">
            <v>38577.67</v>
          </cell>
          <cell r="X144">
            <v>38735.730000000003</v>
          </cell>
          <cell r="Z144">
            <v>115662.88</v>
          </cell>
        </row>
        <row r="145">
          <cell r="A145" t="str">
            <v>CB.010.11610</v>
          </cell>
          <cell r="B145">
            <v>398817.06</v>
          </cell>
          <cell r="C145" t="str">
            <v xml:space="preserve"> 0</v>
          </cell>
          <cell r="D145" t="str">
            <v xml:space="preserve"> 0</v>
          </cell>
          <cell r="F145" t="str">
            <v xml:space="preserve"> 0</v>
          </cell>
          <cell r="H145" t="str">
            <v xml:space="preserve"> 0</v>
          </cell>
          <cell r="J145" t="str">
            <v xml:space="preserve"> 0</v>
          </cell>
          <cell r="L145" t="str">
            <v xml:space="preserve"> 0</v>
          </cell>
          <cell r="N145" t="str">
            <v xml:space="preserve"> 0</v>
          </cell>
          <cell r="P145">
            <v>68463.820000000007</v>
          </cell>
          <cell r="R145">
            <v>67651.09</v>
          </cell>
          <cell r="T145">
            <v>55007.95</v>
          </cell>
          <cell r="V145" t="str">
            <v xml:space="preserve"> 0</v>
          </cell>
          <cell r="X145" t="str">
            <v xml:space="preserve"> 0</v>
          </cell>
          <cell r="Y145">
            <v>-153277</v>
          </cell>
          <cell r="Z145">
            <v>37845.859999999986</v>
          </cell>
        </row>
        <row r="146">
          <cell r="A146" t="str">
            <v>CB.010.11611</v>
          </cell>
          <cell r="B146">
            <v>194609.47</v>
          </cell>
          <cell r="C146" t="str">
            <v xml:space="preserve"> 0</v>
          </cell>
          <cell r="D146" t="str">
            <v xml:space="preserve"> 0</v>
          </cell>
          <cell r="F146">
            <v>8119.48</v>
          </cell>
          <cell r="H146">
            <v>8413.89</v>
          </cell>
          <cell r="J146">
            <v>15821.83</v>
          </cell>
          <cell r="L146">
            <v>11573.2</v>
          </cell>
          <cell r="N146">
            <v>6287.65</v>
          </cell>
          <cell r="P146">
            <v>36512.25</v>
          </cell>
          <cell r="R146">
            <v>36078.82</v>
          </cell>
          <cell r="T146">
            <v>11253.58</v>
          </cell>
          <cell r="V146" t="str">
            <v xml:space="preserve"> 0</v>
          </cell>
          <cell r="X146" t="str">
            <v xml:space="preserve"> 0</v>
          </cell>
          <cell r="Z146">
            <v>134060.69999999998</v>
          </cell>
        </row>
        <row r="147">
          <cell r="A147" t="str">
            <v>CB.010.11606</v>
          </cell>
          <cell r="B147">
            <v>368771.76</v>
          </cell>
          <cell r="C147" t="str">
            <v xml:space="preserve"> 0</v>
          </cell>
          <cell r="D147" t="str">
            <v xml:space="preserve"> 0</v>
          </cell>
          <cell r="F147" t="str">
            <v xml:space="preserve"> 0</v>
          </cell>
          <cell r="H147" t="str">
            <v xml:space="preserve"> 0</v>
          </cell>
          <cell r="J147" t="str">
            <v xml:space="preserve"> 0</v>
          </cell>
          <cell r="L147" t="str">
            <v xml:space="preserve"> 0</v>
          </cell>
          <cell r="N147" t="str">
            <v xml:space="preserve"> 0</v>
          </cell>
          <cell r="P147">
            <v>92133.4</v>
          </cell>
          <cell r="R147">
            <v>91039.69</v>
          </cell>
          <cell r="T147">
            <v>91857.98</v>
          </cell>
          <cell r="V147">
            <v>93740.69</v>
          </cell>
          <cell r="X147" t="str">
            <v xml:space="preserve"> 0</v>
          </cell>
          <cell r="Z147">
            <v>368771.76</v>
          </cell>
        </row>
        <row r="148">
          <cell r="A148" t="str">
            <v>P010.11464</v>
          </cell>
          <cell r="B148" t="str">
            <v xml:space="preserve"> 0</v>
          </cell>
          <cell r="C148" t="str">
            <v xml:space="preserve"> 0</v>
          </cell>
          <cell r="D148" t="str">
            <v xml:space="preserve"> 0</v>
          </cell>
          <cell r="F148" t="str">
            <v xml:space="preserve"> 0</v>
          </cell>
          <cell r="H148" t="str">
            <v xml:space="preserve"> 0</v>
          </cell>
          <cell r="J148" t="str">
            <v xml:space="preserve"> 0</v>
          </cell>
          <cell r="L148" t="str">
            <v xml:space="preserve"> 0</v>
          </cell>
          <cell r="N148" t="str">
            <v xml:space="preserve"> 0</v>
          </cell>
          <cell r="P148" t="str">
            <v xml:space="preserve"> 0</v>
          </cell>
          <cell r="R148" t="str">
            <v xml:space="preserve"> 0</v>
          </cell>
          <cell r="T148" t="str">
            <v xml:space="preserve"> 0</v>
          </cell>
          <cell r="V148" t="str">
            <v xml:space="preserve"> 0</v>
          </cell>
          <cell r="X148" t="str">
            <v xml:space="preserve"> 0</v>
          </cell>
          <cell r="Z148">
            <v>0</v>
          </cell>
        </row>
        <row r="149">
          <cell r="A149" t="str">
            <v>P010.11356</v>
          </cell>
          <cell r="B149" t="str">
            <v xml:space="preserve"> 0</v>
          </cell>
          <cell r="C149" t="str">
            <v xml:space="preserve"> 0</v>
          </cell>
          <cell r="D149">
            <v>1279.8800000000001</v>
          </cell>
          <cell r="F149">
            <v>20761.400000000001</v>
          </cell>
          <cell r="H149" t="str">
            <v xml:space="preserve"> 0</v>
          </cell>
          <cell r="J149">
            <v>1546.88</v>
          </cell>
          <cell r="L149" t="str">
            <v xml:space="preserve"> 0</v>
          </cell>
          <cell r="N149" t="str">
            <v xml:space="preserve"> 0</v>
          </cell>
          <cell r="P149" t="str">
            <v xml:space="preserve"> 0</v>
          </cell>
          <cell r="R149" t="str">
            <v xml:space="preserve"> 0</v>
          </cell>
          <cell r="T149" t="str">
            <v xml:space="preserve"> 0</v>
          </cell>
          <cell r="V149" t="str">
            <v xml:space="preserve"> 0</v>
          </cell>
          <cell r="X149" t="str">
            <v xml:space="preserve"> 0</v>
          </cell>
          <cell r="Y149">
            <v>-148370</v>
          </cell>
          <cell r="Z149">
            <v>-124781.84</v>
          </cell>
        </row>
        <row r="150">
          <cell r="Y150">
            <v>351597</v>
          </cell>
          <cell r="Z150">
            <v>351597</v>
          </cell>
        </row>
        <row r="151">
          <cell r="Y151">
            <v>-250000</v>
          </cell>
          <cell r="Z151">
            <v>-250000</v>
          </cell>
        </row>
        <row r="152">
          <cell r="Z152">
            <v>0</v>
          </cell>
        </row>
        <row r="153">
          <cell r="Z153">
            <v>0</v>
          </cell>
        </row>
        <row r="154">
          <cell r="Z154">
            <v>0</v>
          </cell>
        </row>
        <row r="155">
          <cell r="Z155">
            <v>0</v>
          </cell>
        </row>
        <row r="156">
          <cell r="A156" t="str">
            <v>Human Resources / Legal</v>
          </cell>
          <cell r="B156">
            <v>1077861.17</v>
          </cell>
          <cell r="C156">
            <v>0</v>
          </cell>
          <cell r="D156">
            <v>1279.8800000000001</v>
          </cell>
          <cell r="E156">
            <v>0</v>
          </cell>
          <cell r="F156">
            <v>28880.880000000001</v>
          </cell>
          <cell r="G156">
            <v>0</v>
          </cell>
          <cell r="H156">
            <v>8413.89</v>
          </cell>
          <cell r="I156">
            <v>0</v>
          </cell>
          <cell r="J156">
            <v>17368.71</v>
          </cell>
          <cell r="K156">
            <v>0</v>
          </cell>
          <cell r="L156">
            <v>11573.2</v>
          </cell>
          <cell r="M156">
            <v>0</v>
          </cell>
          <cell r="N156">
            <v>6287.65</v>
          </cell>
          <cell r="O156">
            <v>0</v>
          </cell>
          <cell r="P156">
            <v>197109.47</v>
          </cell>
          <cell r="Q156">
            <v>0</v>
          </cell>
          <cell r="R156">
            <v>194769.6</v>
          </cell>
          <cell r="S156">
            <v>0</v>
          </cell>
          <cell r="T156">
            <v>196468.99</v>
          </cell>
          <cell r="U156">
            <v>0</v>
          </cell>
          <cell r="V156">
            <v>132318.35999999999</v>
          </cell>
          <cell r="W156">
            <v>0</v>
          </cell>
          <cell r="X156">
            <v>38735.730000000003</v>
          </cell>
          <cell r="Y156">
            <v>-200050</v>
          </cell>
          <cell r="Z156">
            <v>633156.36</v>
          </cell>
        </row>
        <row r="158">
          <cell r="A158" t="str">
            <v>Other</v>
          </cell>
          <cell r="B158">
            <v>1972537.2399999998</v>
          </cell>
          <cell r="C158">
            <v>3304551.13</v>
          </cell>
          <cell r="D158">
            <v>3081503.5400000014</v>
          </cell>
          <cell r="F158">
            <v>-6142429.0600000005</v>
          </cell>
          <cell r="H158">
            <v>3265674.1500000004</v>
          </cell>
          <cell r="J158">
            <v>427416.34999999992</v>
          </cell>
          <cell r="L158">
            <v>-3074921.83</v>
          </cell>
          <cell r="N158">
            <v>2008187.01</v>
          </cell>
          <cell r="P158">
            <v>116823.42999999996</v>
          </cell>
          <cell r="R158">
            <v>122127.30999999997</v>
          </cell>
          <cell r="T158">
            <v>123225.03000000009</v>
          </cell>
          <cell r="V158">
            <v>24928.099999999977</v>
          </cell>
          <cell r="X158">
            <v>25030.22999999996</v>
          </cell>
          <cell r="Y158">
            <v>-823074</v>
          </cell>
          <cell r="Z158">
            <v>2459041.3900000025</v>
          </cell>
        </row>
        <row r="160">
          <cell r="A160" t="str">
            <v>Misc</v>
          </cell>
          <cell r="B160" t="str">
            <v xml:space="preserve"> 0</v>
          </cell>
          <cell r="C160">
            <v>2275090.5499999998</v>
          </cell>
          <cell r="D160">
            <v>2741847.55</v>
          </cell>
          <cell r="F160">
            <v>-5490335.2999999998</v>
          </cell>
          <cell r="H160">
            <v>264327.2</v>
          </cell>
          <cell r="J160">
            <v>-11411.85</v>
          </cell>
          <cell r="L160">
            <v>-113335.9</v>
          </cell>
          <cell r="N160">
            <v>588905.19999999995</v>
          </cell>
          <cell r="P160" t="str">
            <v xml:space="preserve"> 0</v>
          </cell>
          <cell r="R160" t="str">
            <v xml:space="preserve"> 0</v>
          </cell>
          <cell r="T160" t="str">
            <v xml:space="preserve"> 0</v>
          </cell>
          <cell r="V160" t="str">
            <v xml:space="preserve"> 0</v>
          </cell>
          <cell r="X160" t="str">
            <v xml:space="preserve"> 0</v>
          </cell>
          <cell r="Z160">
            <v>255087.44999999978</v>
          </cell>
        </row>
        <row r="161">
          <cell r="A161" t="str">
            <v>Overhead</v>
          </cell>
          <cell r="B161" t="str">
            <v xml:space="preserve"> 0</v>
          </cell>
          <cell r="C161">
            <v>737540.52</v>
          </cell>
          <cell r="D161">
            <v>109387.44</v>
          </cell>
          <cell r="F161">
            <v>-846927.96</v>
          </cell>
          <cell r="H161">
            <v>2861716.33</v>
          </cell>
          <cell r="J161">
            <v>240960.48</v>
          </cell>
          <cell r="L161">
            <v>-3102676.81</v>
          </cell>
          <cell r="N161">
            <v>1345555.41</v>
          </cell>
          <cell r="P161" t="str">
            <v xml:space="preserve"> 0</v>
          </cell>
          <cell r="R161" t="str">
            <v xml:space="preserve"> 0</v>
          </cell>
          <cell r="T161" t="str">
            <v xml:space="preserve"> 0</v>
          </cell>
          <cell r="V161" t="str">
            <v xml:space="preserve"> 0</v>
          </cell>
          <cell r="X161" t="str">
            <v xml:space="preserve"> 0</v>
          </cell>
          <cell r="Y161">
            <v>-1345555</v>
          </cell>
          <cell r="Z161">
            <v>0.40999999991618097</v>
          </cell>
        </row>
        <row r="163">
          <cell r="A163" t="str">
            <v>NonGrowth</v>
          </cell>
          <cell r="B163">
            <v>29199582</v>
          </cell>
          <cell r="C163">
            <v>4902621.96</v>
          </cell>
          <cell r="D163">
            <v>7438089.0900000017</v>
          </cell>
          <cell r="E163">
            <v>0</v>
          </cell>
          <cell r="F163">
            <v>4720842</v>
          </cell>
          <cell r="G163">
            <v>0</v>
          </cell>
          <cell r="H163">
            <v>4043647.02</v>
          </cell>
          <cell r="I163">
            <v>0</v>
          </cell>
          <cell r="J163">
            <v>2419657.83</v>
          </cell>
          <cell r="K163">
            <v>0</v>
          </cell>
          <cell r="L163">
            <v>-1751168.02</v>
          </cell>
          <cell r="M163">
            <v>0</v>
          </cell>
          <cell r="N163">
            <v>2703623.91</v>
          </cell>
          <cell r="O163">
            <v>0</v>
          </cell>
          <cell r="P163">
            <v>980079.01</v>
          </cell>
          <cell r="Q163">
            <v>0</v>
          </cell>
          <cell r="R163">
            <v>1215427.75</v>
          </cell>
          <cell r="S163">
            <v>0</v>
          </cell>
          <cell r="T163">
            <v>1060333.6000000001</v>
          </cell>
          <cell r="U163">
            <v>0</v>
          </cell>
          <cell r="V163">
            <v>1189401.93</v>
          </cell>
          <cell r="W163">
            <v>0</v>
          </cell>
          <cell r="X163">
            <v>937885.06</v>
          </cell>
          <cell r="Y163">
            <v>1539869.5499999989</v>
          </cell>
          <cell r="Z163">
            <v>31400310.689999998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X Control Email"/>
      <sheetName val="PTB (ESSBASE)"/>
      <sheetName val="Proj PBT Walk"/>
      <sheetName val="Discontinued Ops"/>
      <sheetName val="ETR w Disc Ops"/>
      <sheetName val="Consol ETR"/>
      <sheetName val="ETR Recon"/>
      <sheetName val="Perm Diff Calc"/>
      <sheetName val="Perm Diff (Essbase) "/>
      <sheetName val="Def St Alloc"/>
      <sheetName val="Calc Def Exp"/>
      <sheetName val="Def Exp (Essbase)"/>
      <sheetName val="Tax Depr"/>
      <sheetName val="Book Depr (ESSBASE)"/>
      <sheetName val="C-NC Split"/>
      <sheetName val="OCI"/>
      <sheetName val="State ETR Recon"/>
      <sheetName val="TX Margin"/>
      <sheetName val="Gross Sales (ESSBASE)"/>
      <sheetName val="COGS (ESSBASE)"/>
      <sheetName val="Calc Tax Components"/>
      <sheetName val="Calc JE"/>
      <sheetName val="Non Reg PTB (Essbase) "/>
      <sheetName val="Non Reg Alloc"/>
      <sheetName val="JE to Accounting"/>
      <sheetName val="Recon"/>
      <sheetName val="EPS"/>
      <sheetName val="IS (Essbase)"/>
      <sheetName val="IS 2 (Essbase)"/>
      <sheetName val="IS BU (Essbase)"/>
      <sheetName val="BS (Essbase)"/>
      <sheetName val="BS BU BOY (Essbase)"/>
      <sheetName val="BS BU EOY (Essbase)"/>
      <sheetName val="EOY BS By Co"/>
      <sheetName val="Index"/>
      <sheetName val="Sheet1"/>
      <sheetName val="Sheet2"/>
    </sheetNames>
    <sheetDataSet>
      <sheetData sheetId="0">
        <row r="1">
          <cell r="A1" t="str">
            <v>Atmos Energy Corporation, Inc. &amp; Subsidiaries</v>
          </cell>
        </row>
        <row r="46">
          <cell r="A46" t="str">
            <v>**DRAFT**</v>
          </cell>
        </row>
        <row r="47">
          <cell r="A47" t="str">
            <v>**AS BOOKED**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Schedule 1"/>
      <sheetName val="Schedule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 Gas Cost per bk"/>
      <sheetName val="Schedule 4 O&amp;M"/>
      <sheetName val="Wp 4-1 per bk 33,34,35,36,41"/>
      <sheetName val="WP 4-2 payroll"/>
      <sheetName val="WP 4-2-1 Labor subaccts"/>
      <sheetName val="WP 4-3 Benefits Adj"/>
      <sheetName val="WP 4-3-1 benefits analysis"/>
      <sheetName val="Wp 4-4 per bk 24,30,31"/>
      <sheetName val="WP 4-5 Dues &amp; Adv"/>
      <sheetName val="Wp 4-5-1 Dues &amp; Adv"/>
      <sheetName val="WP 4-6 Int Cust Dep"/>
      <sheetName val="WP 4-7 Uncollectible"/>
      <sheetName val="WP 4-8 Postage Adj"/>
      <sheetName val="WP 4-9 Expense Rpts"/>
      <sheetName val="WP 4-10 Rate Case Expenses"/>
      <sheetName val="WP 4-10-1 Rate Case Expense"/>
      <sheetName val="WP 4-11 Building Expense"/>
      <sheetName val="Schedule 5 taxes other"/>
      <sheetName val="WP 5-1 taxes other"/>
      <sheetName val="Schedule 6 depr amort"/>
      <sheetName val="WP 6-1_Div33 depr amort"/>
      <sheetName val="WP 6-2_Div34 depr amort"/>
      <sheetName val="WP 6-3_Div35 depr amort"/>
      <sheetName val="WP 6-4_Div36 depr amort"/>
      <sheetName val="WP 6-5_Div41 depr amort"/>
      <sheetName val="WP 6-6_Div30 depr amort"/>
      <sheetName val="WP 6-7_Div02 depr amort"/>
      <sheetName val="WP 6-8_Div12 depr amort"/>
      <sheetName val="Schedule 7 FIT"/>
      <sheetName val="WP 7-1 FAS106"/>
      <sheetName val="Wp 7-1-1 FAS106"/>
      <sheetName val="Sched 8 Rate Base"/>
      <sheetName val="WP 8-1 Plant"/>
      <sheetName val="WP 8-2 AccumDepr"/>
      <sheetName val="WP 8-3 CWIP 1070"/>
      <sheetName val="WP 8-4 Storg Gas 1641"/>
      <sheetName val="WP 8-5 ADIT "/>
      <sheetName val="WP 8-5-1 190"/>
      <sheetName val="WP 8-5-2 282"/>
      <sheetName val="WP 8-5-3 283"/>
      <sheetName val="WP 8-6 Cust Adv 2520"/>
      <sheetName val="WP 8-7 Cust Dep 2350"/>
      <sheetName val="WP 8-8 PP Pension 186"/>
      <sheetName val="WP 8-9 PPs 1650"/>
      <sheetName val="WP 8-10 AFUDC Bal"/>
      <sheetName val="Sched 9 Cap Struc"/>
      <sheetName val="WP 9-1 Equity LTD"/>
      <sheetName val="WP 9-2 LTD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11">
          <cell r="E11">
            <v>0.55000000000000004</v>
          </cell>
        </row>
      </sheetData>
      <sheetData sheetId="61" refreshError="1"/>
      <sheetData sheetId="6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uild - 13-14 avg"/>
      <sheetName val="DBuild - all years"/>
      <sheetName val="2013 COL"/>
      <sheetName val="REG ADJUSTMTS"/>
      <sheetName val="Distribution of '13 MDT cap-ex"/>
      <sheetName val="Growth Blocks"/>
      <sheetName val="Header page"/>
      <sheetName val="Chrono filing list 2013"/>
      <sheetName val="FILING REPORT DATA"/>
      <sheetName val="Rate Case Report by BU"/>
      <sheetName val="Rate Case Report by Impl Date"/>
      <sheetName val="KMD DIV"/>
      <sheetName val="KY"/>
      <sheetName val="TN"/>
      <sheetName val="VA"/>
      <sheetName val="MS"/>
      <sheetName val="CO-KS DIV"/>
      <sheetName val="CO"/>
      <sheetName val="KS"/>
      <sheetName val="LA DIV"/>
      <sheetName val="TLA"/>
      <sheetName val="LGS"/>
      <sheetName val="WTX DIV"/>
      <sheetName val="WTS"/>
      <sheetName val="TRI"/>
      <sheetName val="WTX_NR"/>
      <sheetName val="MTX"/>
      <sheetName val="DALL"/>
      <sheetName val="APT"/>
      <sheetName val="MTE"/>
      <sheetName val="AMA"/>
      <sheetName val="LBB"/>
      <sheetName val="WTC"/>
      <sheetName val="discontinue--&gt;"/>
      <sheetName val="RATE SUMMARIES--&gt;"/>
      <sheetName val="MTX 2012 budget"/>
      <sheetName val="Report Card - 2012"/>
      <sheetName val="Next Filing - Current"/>
      <sheetName val="2011 Cases &amp; potential"/>
      <sheetName val="2011 Cases &amp; potential - PRIOR"/>
      <sheetName val="2011 Cases &amp; potential - DIFF"/>
      <sheetName val="Condensed Chrono"/>
      <sheetName val="Condensed by BU"/>
      <sheetName val="KY r"/>
      <sheetName val="TN r"/>
      <sheetName val="VA r"/>
      <sheetName val="MS r"/>
      <sheetName val="CO r"/>
      <sheetName val="KS r"/>
      <sheetName val="TLA r"/>
      <sheetName val="LGS r"/>
      <sheetName val="TRI r"/>
      <sheetName val="AMA r"/>
      <sheetName val="LBB r"/>
      <sheetName val="WTC r"/>
      <sheetName val="WTS r"/>
      <sheetName val="REGLVS r"/>
      <sheetName val="MTC r"/>
      <sheetName val="DLL r"/>
      <sheetName val="MTE r"/>
      <sheetName val="APT r"/>
      <sheetName val="rs KENTUCKY"/>
      <sheetName val="rs TENNESSEE"/>
      <sheetName val="rs VIRGINIA"/>
      <sheetName val="rs MISS"/>
      <sheetName val="rs COLORADO"/>
      <sheetName val="rs KANSAS"/>
      <sheetName val="rs TRANSLA"/>
      <sheetName val="rs LGS"/>
      <sheetName val="rs TRIANGLE"/>
      <sheetName val="rs AMARILLO"/>
      <sheetName val="rs LUBB"/>
      <sheetName val="rs WT_CITIES"/>
      <sheetName val="rs WT_SYSTEM"/>
      <sheetName val="rs MID_TEX"/>
      <sheetName val="rs MIDTEX_RRM"/>
      <sheetName val="rs DALLAS"/>
      <sheetName val="rs MTE"/>
      <sheetName val="rs TX_PIPELINE"/>
      <sheetName val="DISCONTINUED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3">
          <cell r="A183" t="str">
            <v>F</v>
          </cell>
          <cell r="B183">
            <v>95</v>
          </cell>
        </row>
        <row r="184">
          <cell r="A184" t="str">
            <v>G</v>
          </cell>
          <cell r="B184">
            <v>96</v>
          </cell>
        </row>
        <row r="185">
          <cell r="A185" t="str">
            <v>H</v>
          </cell>
          <cell r="B185">
            <v>97</v>
          </cell>
        </row>
        <row r="186">
          <cell r="A186" t="str">
            <v>I</v>
          </cell>
          <cell r="B186">
            <v>98</v>
          </cell>
        </row>
        <row r="187">
          <cell r="A187" t="str">
            <v>J</v>
          </cell>
          <cell r="B187">
            <v>99</v>
          </cell>
        </row>
        <row r="188">
          <cell r="A188" t="str">
            <v>K</v>
          </cell>
          <cell r="B188">
            <v>100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 TEMPLATE"/>
      <sheetName val="Tables"/>
    </sheetNames>
    <sheetDataSet>
      <sheetData sheetId="0"/>
      <sheetData sheetId="1"/>
      <sheetData sheetId="2" refreshError="1">
        <row r="3">
          <cell r="B3" t="str">
            <v>PH</v>
          </cell>
          <cell r="C3" t="str">
            <v>PAT HENNON</v>
          </cell>
        </row>
        <row r="4">
          <cell r="B4" t="str">
            <v>JL</v>
          </cell>
          <cell r="C4" t="str">
            <v>JIM LONG</v>
          </cell>
        </row>
        <row r="5">
          <cell r="B5" t="str">
            <v>ML</v>
          </cell>
          <cell r="C5" t="str">
            <v>MELISSA LAWSON</v>
          </cell>
        </row>
        <row r="6">
          <cell r="B6" t="str">
            <v>AJ</v>
          </cell>
          <cell r="C6" t="str">
            <v>ABRAHAM JACOB</v>
          </cell>
        </row>
        <row r="7">
          <cell r="B7" t="str">
            <v>JP</v>
          </cell>
          <cell r="C7" t="str">
            <v>JACKIE PAVEY</v>
          </cell>
        </row>
        <row r="8">
          <cell r="B8" t="str">
            <v>CG</v>
          </cell>
          <cell r="C8" t="str">
            <v>CONNIE GALLAWAY</v>
          </cell>
        </row>
        <row r="9">
          <cell r="B9" t="str">
            <v>JC</v>
          </cell>
          <cell r="C9" t="str">
            <v>JOE CUSAMANO</v>
          </cell>
        </row>
        <row r="10">
          <cell r="B10" t="str">
            <v>RW</v>
          </cell>
          <cell r="C10" t="str">
            <v>ROB WAGNER</v>
          </cell>
        </row>
        <row r="11">
          <cell r="B11" t="str">
            <v>RD</v>
          </cell>
          <cell r="C11" t="str">
            <v>RANDY DUHON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WP1-1"/>
      <sheetName val="WP1-2"/>
      <sheetName val="Sch 2"/>
      <sheetName val="Sch 3"/>
      <sheetName val="WP3-1"/>
      <sheetName val="Sch 4"/>
      <sheetName val="Sch 5"/>
      <sheetName val="Sch 6"/>
      <sheetName val="WP6-1"/>
      <sheetName val="WP6-2"/>
      <sheetName val="Sch 7"/>
      <sheetName val="WP7-1"/>
      <sheetName val="WP7-2"/>
      <sheetName val="WP7-3"/>
      <sheetName val="WP7-4"/>
      <sheetName val="Sch 8"/>
      <sheetName val="WP8-1"/>
      <sheetName val="Sch 9"/>
      <sheetName val="Sch10"/>
      <sheetName val="WP 10-1"/>
      <sheetName val="Module1"/>
    </sheetNames>
    <sheetDataSet>
      <sheetData sheetId="0">
        <row r="4">
          <cell r="A4" t="str">
            <v>Twelve Months Ended November 30, 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WestTX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93855.827000000005</v>
          </cell>
          <cell r="C13">
            <v>74923.219420000023</v>
          </cell>
          <cell r="D13">
            <v>18864.93</v>
          </cell>
          <cell r="E13">
            <v>93788.149420000031</v>
          </cell>
          <cell r="F13">
            <v>-2305</v>
          </cell>
          <cell r="G13">
            <v>91483.149420000031</v>
          </cell>
          <cell r="H13">
            <v>0</v>
          </cell>
          <cell r="I13">
            <v>91483.149420000031</v>
          </cell>
          <cell r="K13">
            <v>91483.149420000031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8539.2569200000016</v>
          </cell>
          <cell r="C16">
            <v>6258.5467399999998</v>
          </cell>
          <cell r="D16">
            <v>2101.4397800000011</v>
          </cell>
          <cell r="E16">
            <v>8359.9865200000004</v>
          </cell>
          <cell r="F16">
            <v>-578</v>
          </cell>
          <cell r="G16">
            <v>7781.9865200000004</v>
          </cell>
          <cell r="H16">
            <v>0</v>
          </cell>
          <cell r="I16">
            <v>7781.9865200000004</v>
          </cell>
          <cell r="J16">
            <v>0</v>
          </cell>
          <cell r="K16">
            <v>7781.9865200000004</v>
          </cell>
        </row>
        <row r="17">
          <cell r="A17" t="str">
            <v>Benefits</v>
          </cell>
          <cell r="B17">
            <v>3774.3516400000003</v>
          </cell>
          <cell r="C17">
            <v>2683.7426299999997</v>
          </cell>
          <cell r="D17">
            <v>928.8363800000003</v>
          </cell>
          <cell r="E17">
            <v>3612.5790099999999</v>
          </cell>
          <cell r="F17">
            <v>-252</v>
          </cell>
          <cell r="G17">
            <v>3360.5790099999999</v>
          </cell>
          <cell r="H17">
            <v>0</v>
          </cell>
          <cell r="I17">
            <v>3360.5790099999999</v>
          </cell>
          <cell r="J17">
            <v>0</v>
          </cell>
          <cell r="K17">
            <v>3360.5790099999999</v>
          </cell>
        </row>
        <row r="18">
          <cell r="A18" t="str">
            <v>Materials &amp; Supplies</v>
          </cell>
          <cell r="B18">
            <v>991.67219999999998</v>
          </cell>
          <cell r="C18">
            <v>818.40817000000004</v>
          </cell>
          <cell r="D18">
            <v>237.91059999999999</v>
          </cell>
          <cell r="E18">
            <v>1056.3187700000001</v>
          </cell>
          <cell r="F18">
            <v>-66</v>
          </cell>
          <cell r="G18">
            <v>990.31877000000009</v>
          </cell>
          <cell r="H18">
            <v>0</v>
          </cell>
          <cell r="I18">
            <v>990.31877000000009</v>
          </cell>
          <cell r="J18">
            <v>0</v>
          </cell>
          <cell r="K18">
            <v>990.31877000000009</v>
          </cell>
        </row>
        <row r="19">
          <cell r="A19" t="str">
            <v>Vehicles &amp; Equip</v>
          </cell>
          <cell r="B19">
            <v>1640.76674</v>
          </cell>
          <cell r="C19">
            <v>1261.47577</v>
          </cell>
          <cell r="D19">
            <v>392.02300000000002</v>
          </cell>
          <cell r="E19">
            <v>1653.4987700000001</v>
          </cell>
          <cell r="F19">
            <v>-137</v>
          </cell>
          <cell r="G19">
            <v>1516.4987700000001</v>
          </cell>
          <cell r="H19">
            <v>0</v>
          </cell>
          <cell r="I19">
            <v>1516.4987700000001</v>
          </cell>
          <cell r="J19">
            <v>0</v>
          </cell>
          <cell r="K19">
            <v>1516.4987700000001</v>
          </cell>
        </row>
        <row r="20">
          <cell r="A20" t="str">
            <v>Print &amp; Postages</v>
          </cell>
          <cell r="B20">
            <v>46.959000000000003</v>
          </cell>
          <cell r="C20">
            <v>37.876269999999998</v>
          </cell>
          <cell r="D20">
            <v>11.708</v>
          </cell>
          <cell r="E20">
            <v>49.584269999999997</v>
          </cell>
          <cell r="F20">
            <v>0</v>
          </cell>
          <cell r="G20">
            <v>49.584269999999997</v>
          </cell>
          <cell r="H20">
            <v>0</v>
          </cell>
          <cell r="I20">
            <v>49.584269999999997</v>
          </cell>
          <cell r="J20">
            <v>0</v>
          </cell>
          <cell r="K20">
            <v>49.584269999999997</v>
          </cell>
        </row>
        <row r="21">
          <cell r="A21" t="str">
            <v>Insurance</v>
          </cell>
          <cell r="B21">
            <v>755.28200000000004</v>
          </cell>
          <cell r="C21">
            <v>581.00606000000005</v>
          </cell>
          <cell r="D21">
            <v>94.674000000000007</v>
          </cell>
          <cell r="E21">
            <v>675.68006000000003</v>
          </cell>
          <cell r="F21">
            <v>0</v>
          </cell>
          <cell r="G21">
            <v>675.68006000000003</v>
          </cell>
          <cell r="H21">
            <v>0</v>
          </cell>
          <cell r="I21">
            <v>675.68006000000003</v>
          </cell>
          <cell r="J21">
            <v>0</v>
          </cell>
          <cell r="K21">
            <v>675.68006000000003</v>
          </cell>
        </row>
        <row r="22">
          <cell r="A22" t="str">
            <v>Marketing</v>
          </cell>
          <cell r="B22">
            <v>492.13499999999999</v>
          </cell>
          <cell r="C22">
            <v>461.20150999999998</v>
          </cell>
          <cell r="D22">
            <v>127.277</v>
          </cell>
          <cell r="E22">
            <v>588.47851000000003</v>
          </cell>
          <cell r="F22">
            <v>-31</v>
          </cell>
          <cell r="G22">
            <v>557.47851000000003</v>
          </cell>
          <cell r="H22">
            <v>0</v>
          </cell>
          <cell r="I22">
            <v>557.47851000000003</v>
          </cell>
          <cell r="J22">
            <v>0</v>
          </cell>
          <cell r="K22">
            <v>557.47851000000003</v>
          </cell>
        </row>
        <row r="23">
          <cell r="A23" t="str">
            <v>Employee Welfare</v>
          </cell>
          <cell r="B23">
            <v>664.61199999999997</v>
          </cell>
          <cell r="C23">
            <v>578.52599999999995</v>
          </cell>
          <cell r="D23">
            <v>110.095</v>
          </cell>
          <cell r="E23">
            <v>688.62099999999998</v>
          </cell>
          <cell r="F23">
            <v>0</v>
          </cell>
          <cell r="G23">
            <v>688.62099999999998</v>
          </cell>
          <cell r="H23">
            <v>0</v>
          </cell>
          <cell r="I23">
            <v>688.62099999999998</v>
          </cell>
          <cell r="J23">
            <v>0</v>
          </cell>
          <cell r="K23">
            <v>688.62099999999998</v>
          </cell>
        </row>
        <row r="24">
          <cell r="A24" t="str">
            <v>Information Technologies</v>
          </cell>
          <cell r="B24">
            <v>264</v>
          </cell>
          <cell r="C24">
            <v>147.12738000000002</v>
          </cell>
          <cell r="D24">
            <v>66</v>
          </cell>
          <cell r="E24">
            <v>213.12738000000002</v>
          </cell>
          <cell r="F24">
            <v>0</v>
          </cell>
          <cell r="G24">
            <v>213.12738000000002</v>
          </cell>
          <cell r="H24">
            <v>0</v>
          </cell>
          <cell r="I24">
            <v>213.12738000000002</v>
          </cell>
          <cell r="J24">
            <v>0</v>
          </cell>
          <cell r="K24">
            <v>213.12738000000002</v>
          </cell>
        </row>
        <row r="25">
          <cell r="A25" t="str">
            <v>Rent, Maint., &amp; Utilities</v>
          </cell>
          <cell r="B25">
            <v>1119.2760000000001</v>
          </cell>
          <cell r="C25">
            <v>754.10272999999995</v>
          </cell>
          <cell r="D25">
            <v>298.529</v>
          </cell>
          <cell r="E25">
            <v>1052.6317300000001</v>
          </cell>
          <cell r="F25">
            <v>-63</v>
          </cell>
          <cell r="G25">
            <v>989.63173000000006</v>
          </cell>
          <cell r="H25">
            <v>0</v>
          </cell>
          <cell r="I25">
            <v>989.63173000000006</v>
          </cell>
          <cell r="J25">
            <v>0</v>
          </cell>
          <cell r="K25">
            <v>989.63173000000006</v>
          </cell>
        </row>
        <row r="26">
          <cell r="A26" t="str">
            <v>Directors &amp; Shareholders &amp;PR</v>
          </cell>
          <cell r="B26">
            <v>4</v>
          </cell>
          <cell r="C26">
            <v>3.8313800000000002</v>
          </cell>
          <cell r="D26">
            <v>0.498</v>
          </cell>
          <cell r="E26">
            <v>4.3293800000000005</v>
          </cell>
          <cell r="F26">
            <v>0</v>
          </cell>
          <cell r="G26">
            <v>4.3293800000000005</v>
          </cell>
          <cell r="H26">
            <v>0</v>
          </cell>
          <cell r="I26">
            <v>4.3293800000000005</v>
          </cell>
          <cell r="J26">
            <v>0</v>
          </cell>
          <cell r="K26">
            <v>4.3293800000000005</v>
          </cell>
        </row>
        <row r="27">
          <cell r="A27" t="str">
            <v>Telecom</v>
          </cell>
          <cell r="B27">
            <v>382.55996000000005</v>
          </cell>
          <cell r="C27">
            <v>384.65077000000002</v>
          </cell>
          <cell r="D27">
            <v>94.51999000000005</v>
          </cell>
          <cell r="E27">
            <v>479.17076000000009</v>
          </cell>
          <cell r="F27">
            <v>-21</v>
          </cell>
          <cell r="G27">
            <v>458.17076000000009</v>
          </cell>
          <cell r="H27">
            <v>0</v>
          </cell>
          <cell r="I27">
            <v>458.17076000000009</v>
          </cell>
          <cell r="J27">
            <v>0</v>
          </cell>
          <cell r="K27">
            <v>458.17076000000009</v>
          </cell>
        </row>
        <row r="28">
          <cell r="A28" t="str">
            <v>Travel &amp; Entertainment</v>
          </cell>
          <cell r="B28">
            <v>406.61799999999999</v>
          </cell>
          <cell r="C28">
            <v>288.15678000000003</v>
          </cell>
          <cell r="D28">
            <v>101.479</v>
          </cell>
          <cell r="E28">
            <v>389.63578000000001</v>
          </cell>
          <cell r="F28">
            <v>0</v>
          </cell>
          <cell r="G28">
            <v>389.63578000000001</v>
          </cell>
          <cell r="H28">
            <v>0</v>
          </cell>
          <cell r="I28">
            <v>389.63578000000001</v>
          </cell>
          <cell r="J28">
            <v>0</v>
          </cell>
          <cell r="K28">
            <v>389.63578000000001</v>
          </cell>
        </row>
        <row r="29">
          <cell r="A29" t="str">
            <v>Dues &amp; Donations</v>
          </cell>
          <cell r="B29">
            <v>169.42</v>
          </cell>
          <cell r="C29">
            <v>115.24337</v>
          </cell>
          <cell r="D29">
            <v>35.627000000000002</v>
          </cell>
          <cell r="E29">
            <v>150.87037000000001</v>
          </cell>
          <cell r="F29">
            <v>0</v>
          </cell>
          <cell r="G29">
            <v>150.87037000000001</v>
          </cell>
          <cell r="H29">
            <v>0</v>
          </cell>
          <cell r="I29">
            <v>150.87037000000001</v>
          </cell>
          <cell r="J29">
            <v>0</v>
          </cell>
          <cell r="K29">
            <v>150.87037000000001</v>
          </cell>
        </row>
        <row r="30">
          <cell r="A30" t="str">
            <v>Training</v>
          </cell>
          <cell r="B30">
            <v>322.18599999999998</v>
          </cell>
          <cell r="C30">
            <v>167.40364000000002</v>
          </cell>
          <cell r="D30">
            <v>50.563000000000002</v>
          </cell>
          <cell r="E30">
            <v>217.96664000000004</v>
          </cell>
          <cell r="F30">
            <v>0</v>
          </cell>
          <cell r="G30">
            <v>217.96664000000004</v>
          </cell>
          <cell r="H30">
            <v>0</v>
          </cell>
          <cell r="I30">
            <v>217.96664000000004</v>
          </cell>
          <cell r="J30">
            <v>0</v>
          </cell>
          <cell r="K30">
            <v>217.96664000000004</v>
          </cell>
        </row>
        <row r="31">
          <cell r="A31" t="str">
            <v>Outside Services</v>
          </cell>
          <cell r="B31">
            <v>3645.0509999999999</v>
          </cell>
          <cell r="C31">
            <v>2866.0540499999997</v>
          </cell>
          <cell r="D31">
            <v>895.41600000000005</v>
          </cell>
          <cell r="E31">
            <v>3761.4700499999999</v>
          </cell>
          <cell r="F31">
            <v>130</v>
          </cell>
          <cell r="G31">
            <v>3891.4700499999999</v>
          </cell>
          <cell r="H31">
            <v>0</v>
          </cell>
          <cell r="I31">
            <v>3891.4700499999999</v>
          </cell>
          <cell r="J31">
            <v>0</v>
          </cell>
          <cell r="K31">
            <v>3891.4700499999999</v>
          </cell>
        </row>
        <row r="32">
          <cell r="A32" t="str">
            <v>Provision for Bad Debt</v>
          </cell>
          <cell r="B32">
            <v>1939.7533899999999</v>
          </cell>
          <cell r="C32">
            <v>247.96899999999999</v>
          </cell>
          <cell r="D32">
            <v>414.36902999999978</v>
          </cell>
          <cell r="E32">
            <v>662.33802999999978</v>
          </cell>
          <cell r="F32">
            <v>-29</v>
          </cell>
          <cell r="G32">
            <v>633.33802999999978</v>
          </cell>
          <cell r="H32">
            <v>0</v>
          </cell>
          <cell r="I32">
            <v>633.33802999999978</v>
          </cell>
          <cell r="J32">
            <v>0</v>
          </cell>
          <cell r="K32">
            <v>633.33802999999978</v>
          </cell>
        </row>
        <row r="33">
          <cell r="A33" t="str">
            <v>Miscellaneous</v>
          </cell>
          <cell r="B33">
            <v>177.059</v>
          </cell>
          <cell r="C33">
            <v>-34.101260000000707</v>
          </cell>
          <cell r="D33">
            <v>20.747</v>
          </cell>
          <cell r="E33">
            <v>-13.354260000000707</v>
          </cell>
          <cell r="G33">
            <v>-13.354260000000707</v>
          </cell>
          <cell r="H33">
            <v>0</v>
          </cell>
          <cell r="I33">
            <v>-13.354260000000707</v>
          </cell>
          <cell r="J33">
            <v>0</v>
          </cell>
          <cell r="K33">
            <v>-13.354260000000707</v>
          </cell>
        </row>
        <row r="34">
          <cell r="A34" t="str">
            <v>Expense Billings</v>
          </cell>
          <cell r="B34">
            <v>6839.942</v>
          </cell>
          <cell r="C34">
            <v>4888.9891900000002</v>
          </cell>
          <cell r="D34">
            <v>1650.606</v>
          </cell>
          <cell r="E34">
            <v>6539.59519</v>
          </cell>
          <cell r="F34">
            <v>10</v>
          </cell>
          <cell r="G34">
            <v>6549.59519</v>
          </cell>
          <cell r="H34">
            <v>0</v>
          </cell>
          <cell r="I34">
            <v>6549.59519</v>
          </cell>
          <cell r="J34">
            <v>0</v>
          </cell>
          <cell r="K34">
            <v>6549.59519</v>
          </cell>
        </row>
        <row r="35">
          <cell r="A35" t="str">
            <v xml:space="preserve">                            Total O&amp;M Expense</v>
          </cell>
          <cell r="B35">
            <v>32174.900850000002</v>
          </cell>
          <cell r="C35">
            <v>22510.210180000002</v>
          </cell>
          <cell r="D35">
            <v>7632.3177800000012</v>
          </cell>
          <cell r="E35">
            <v>30142.527960000003</v>
          </cell>
          <cell r="F35">
            <v>-1037</v>
          </cell>
          <cell r="G35">
            <v>29105.527959999999</v>
          </cell>
          <cell r="H35">
            <v>0</v>
          </cell>
          <cell r="I35">
            <v>29105.527959999999</v>
          </cell>
          <cell r="J35">
            <v>0</v>
          </cell>
          <cell r="K35">
            <v>29105.527959999999</v>
          </cell>
        </row>
        <row r="37">
          <cell r="A37" t="str">
            <v>Depreciation and Amortization</v>
          </cell>
          <cell r="B37">
            <v>14009.224</v>
          </cell>
          <cell r="C37">
            <v>9779.3139499999997</v>
          </cell>
          <cell r="D37">
            <v>3594.056</v>
          </cell>
          <cell r="E37">
            <v>13373.36995</v>
          </cell>
          <cell r="F37">
            <v>-180</v>
          </cell>
          <cell r="G37">
            <v>13193.36995</v>
          </cell>
          <cell r="H37">
            <v>0</v>
          </cell>
          <cell r="I37">
            <v>13193.36995</v>
          </cell>
          <cell r="J37">
            <v>0</v>
          </cell>
          <cell r="K37">
            <v>13193.36995</v>
          </cell>
        </row>
        <row r="38">
          <cell r="A38" t="str">
            <v>Total Taxes - Other Than Income Taxes</v>
          </cell>
          <cell r="B38">
            <v>20665.290009999997</v>
          </cell>
          <cell r="C38">
            <v>16553.538349999999</v>
          </cell>
          <cell r="D38">
            <v>3056.3169899999984</v>
          </cell>
          <cell r="E38">
            <v>19609.855339999998</v>
          </cell>
          <cell r="F38">
            <v>-24</v>
          </cell>
          <cell r="G38">
            <v>19585.855339999998</v>
          </cell>
          <cell r="H38">
            <v>0</v>
          </cell>
          <cell r="I38">
            <v>19585.855339999998</v>
          </cell>
          <cell r="J38">
            <v>0</v>
          </cell>
          <cell r="K38">
            <v>19585.855339999998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-7936.8</v>
          </cell>
          <cell r="C40">
            <v>-5920.3168700000006</v>
          </cell>
          <cell r="D40">
            <v>-2007.7</v>
          </cell>
          <cell r="E40">
            <v>-7928.0168700000004</v>
          </cell>
          <cell r="F40">
            <v>0</v>
          </cell>
          <cell r="G40">
            <v>-7928.0168700000004</v>
          </cell>
          <cell r="H40">
            <v>0</v>
          </cell>
          <cell r="I40">
            <v>-7928.0168700000004</v>
          </cell>
          <cell r="J40">
            <v>0</v>
          </cell>
          <cell r="K40">
            <v>-7928.0168700000004</v>
          </cell>
        </row>
        <row r="41">
          <cell r="A41" t="str">
            <v xml:space="preserve">   Other Misc. Income (Expense)</v>
          </cell>
          <cell r="B41">
            <v>-371.18599999999998</v>
          </cell>
          <cell r="C41">
            <v>-167.12601000000001</v>
          </cell>
          <cell r="D41">
            <v>-79.501000000000005</v>
          </cell>
          <cell r="E41">
            <v>-246.62701000000001</v>
          </cell>
          <cell r="F41">
            <v>0</v>
          </cell>
          <cell r="G41">
            <v>-246.62701000000001</v>
          </cell>
          <cell r="H41">
            <v>0</v>
          </cell>
          <cell r="I41">
            <v>-246.62701000000001</v>
          </cell>
          <cell r="J41">
            <v>0</v>
          </cell>
          <cell r="K41">
            <v>-246.62701000000001</v>
          </cell>
        </row>
        <row r="43">
          <cell r="A43" t="str">
            <v>Income (Loss) Before Income Taxes</v>
          </cell>
          <cell r="B43">
            <v>18698.42614</v>
          </cell>
          <cell r="C43">
            <v>19992.71406000002</v>
          </cell>
          <cell r="D43">
            <v>2495.0382300000001</v>
          </cell>
          <cell r="E43">
            <v>22487.752290000019</v>
          </cell>
          <cell r="F43">
            <v>-1064</v>
          </cell>
          <cell r="G43">
            <v>21423.752290000033</v>
          </cell>
          <cell r="H43">
            <v>0</v>
          </cell>
          <cell r="I43">
            <v>21423.752290000033</v>
          </cell>
          <cell r="J43">
            <v>0</v>
          </cell>
          <cell r="K43">
            <v>21423.752290000033</v>
          </cell>
        </row>
        <row r="44">
          <cell r="A44" t="str">
            <v>Provision (Benefit) for Income Taxes</v>
          </cell>
          <cell r="B44">
            <v>6701.5159899999981</v>
          </cell>
          <cell r="C44">
            <v>7003.116</v>
          </cell>
          <cell r="D44">
            <v>894.22171999999978</v>
          </cell>
          <cell r="E44">
            <v>7897.3377199999995</v>
          </cell>
          <cell r="F44">
            <v>-390.45491758398839</v>
          </cell>
          <cell r="G44">
            <v>7506.8828024160111</v>
          </cell>
          <cell r="H44">
            <v>0</v>
          </cell>
          <cell r="I44">
            <v>7506.8828024160111</v>
          </cell>
          <cell r="J44">
            <v>0</v>
          </cell>
          <cell r="K44">
            <v>7506.8828024160111</v>
          </cell>
        </row>
        <row r="45">
          <cell r="A45" t="str">
            <v xml:space="preserve">                         Net Income (Loss)</v>
          </cell>
          <cell r="B45">
            <v>11996.910150000002</v>
          </cell>
          <cell r="C45">
            <v>12989.59806000002</v>
          </cell>
          <cell r="D45">
            <v>1600.8165100000003</v>
          </cell>
          <cell r="E45">
            <v>14590.414570000021</v>
          </cell>
          <cell r="F45">
            <v>-673.54508241601161</v>
          </cell>
          <cell r="G45">
            <v>13916.869487584023</v>
          </cell>
          <cell r="H45">
            <v>0</v>
          </cell>
          <cell r="I45">
            <v>13916.869487584023</v>
          </cell>
          <cell r="J45">
            <v>0</v>
          </cell>
          <cell r="K45">
            <v>13916.869487584023</v>
          </cell>
        </row>
        <row r="47">
          <cell r="A47" t="str">
            <v>Tax rate</v>
          </cell>
          <cell r="B47">
            <v>0.35840000328498228</v>
          </cell>
          <cell r="C47">
            <v>0.35028340719439033</v>
          </cell>
          <cell r="D47">
            <v>0.35840000736181093</v>
          </cell>
          <cell r="E47">
            <v>0.35118395196445812</v>
          </cell>
          <cell r="F47">
            <v>0.35039999999999999</v>
          </cell>
          <cell r="G47">
            <v>0.35039999999999999</v>
          </cell>
          <cell r="H47">
            <v>0.35039999999999999</v>
          </cell>
          <cell r="I47">
            <v>0.35039999999999999</v>
          </cell>
          <cell r="J47">
            <v>0.35039999999999999</v>
          </cell>
          <cell r="K47">
            <v>0.35039999999999999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BF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addition of jurisdctns"/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PLANIT Summary"/>
      <sheetName val="PLANIT Input"/>
      <sheetName val="Franchise Fees"/>
      <sheetName val="Triangle"/>
      <sheetName val="Model Billed"/>
      <sheetName val="Model Calendar"/>
      <sheetName val="Model Growth"/>
      <sheetName val="Other Revenue"/>
      <sheetName val="PA IND IRR TRA"/>
      <sheetName val="Margin Rates"/>
      <sheetName val="WNA Billed"/>
      <sheetName val="WNA Calendar"/>
      <sheetName val="bload hload factors"/>
      <sheetName val="Jurisdiction 1"/>
      <sheetName val="Jurisdiction 2"/>
      <sheetName val="Jurisdiction 3"/>
      <sheetName val="Jurisdiction 4"/>
      <sheetName val="Jurisdiction 5"/>
      <sheetName val="Jurisdiction 6"/>
      <sheetName val="Jurisdiction 7"/>
      <sheetName val="Chart Data"/>
      <sheetName val="Monthly BL HL"/>
      <sheetName val="degree day info"/>
      <sheetName val="Growth Customers"/>
      <sheetName val="Declining Usage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/>
      <sheetData sheetId="1"/>
      <sheetData sheetId="2"/>
      <sheetData sheetId="3"/>
      <sheetData sheetId="4" refreshError="1">
        <row r="5">
          <cell r="B5" t="str">
            <v>Mid-Tex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Total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>
        <row r="2">
          <cell r="A2">
            <v>3</v>
          </cell>
          <cell r="G2">
            <v>1784921.04</v>
          </cell>
        </row>
        <row r="3">
          <cell r="A3">
            <v>3</v>
          </cell>
          <cell r="G3">
            <v>416597.05</v>
          </cell>
        </row>
        <row r="4">
          <cell r="A4">
            <v>4</v>
          </cell>
          <cell r="G4">
            <v>244284.62</v>
          </cell>
        </row>
        <row r="5">
          <cell r="A5">
            <v>4</v>
          </cell>
          <cell r="G5">
            <v>110148.99</v>
          </cell>
        </row>
        <row r="6">
          <cell r="A6">
            <v>5</v>
          </cell>
          <cell r="G6">
            <v>244284.64</v>
          </cell>
        </row>
        <row r="7">
          <cell r="A7">
            <v>5</v>
          </cell>
          <cell r="G7">
            <v>110148.99</v>
          </cell>
        </row>
        <row r="8">
          <cell r="A8">
            <v>1</v>
          </cell>
          <cell r="G8">
            <v>-5.6843418860808002E-14</v>
          </cell>
        </row>
        <row r="9">
          <cell r="A9">
            <v>1</v>
          </cell>
          <cell r="G9">
            <v>1.7053025658242399E-13</v>
          </cell>
        </row>
        <row r="10">
          <cell r="A10">
            <v>1</v>
          </cell>
          <cell r="G10">
            <v>-4.6611603465862596E-12</v>
          </cell>
        </row>
        <row r="11">
          <cell r="A11">
            <v>1</v>
          </cell>
          <cell r="G11">
            <v>-2.18278728425503E-11</v>
          </cell>
        </row>
        <row r="12">
          <cell r="A12">
            <v>1</v>
          </cell>
          <cell r="G12">
            <v>0</v>
          </cell>
        </row>
        <row r="13">
          <cell r="A13">
            <v>1</v>
          </cell>
          <cell r="G13">
            <v>7.2759576141834308E-12</v>
          </cell>
        </row>
        <row r="14">
          <cell r="A14">
            <v>1</v>
          </cell>
          <cell r="G14">
            <v>1.06581410364015E-14</v>
          </cell>
        </row>
        <row r="15">
          <cell r="A15">
            <v>1</v>
          </cell>
          <cell r="G15">
            <v>3.6379788070917097E-11</v>
          </cell>
        </row>
        <row r="16">
          <cell r="A16">
            <v>1</v>
          </cell>
          <cell r="G16">
            <v>-4.2632564145605999E-14</v>
          </cell>
        </row>
        <row r="17">
          <cell r="A17">
            <v>1</v>
          </cell>
          <cell r="G17">
            <v>1.0800249583553501E-12</v>
          </cell>
        </row>
        <row r="18">
          <cell r="A18">
            <v>1</v>
          </cell>
          <cell r="G18">
            <v>0</v>
          </cell>
        </row>
        <row r="19">
          <cell r="A19">
            <v>1</v>
          </cell>
          <cell r="G19">
            <v>3651.35</v>
          </cell>
        </row>
        <row r="20">
          <cell r="A20">
            <v>1</v>
          </cell>
          <cell r="G20">
            <v>3651.35</v>
          </cell>
        </row>
        <row r="21">
          <cell r="A21">
            <v>1</v>
          </cell>
          <cell r="G21">
            <v>633.86</v>
          </cell>
        </row>
        <row r="22">
          <cell r="A22">
            <v>1</v>
          </cell>
          <cell r="G22">
            <v>7663.37</v>
          </cell>
        </row>
        <row r="23">
          <cell r="A23">
            <v>1</v>
          </cell>
          <cell r="G23">
            <v>192142.89</v>
          </cell>
        </row>
        <row r="24">
          <cell r="A24">
            <v>1</v>
          </cell>
          <cell r="G24">
            <v>633.86</v>
          </cell>
        </row>
        <row r="25">
          <cell r="A25">
            <v>1</v>
          </cell>
          <cell r="G25">
            <v>7663.37</v>
          </cell>
        </row>
        <row r="26">
          <cell r="A26">
            <v>1</v>
          </cell>
          <cell r="G26">
            <v>9094.9500000000007</v>
          </cell>
        </row>
        <row r="27">
          <cell r="A27">
            <v>2</v>
          </cell>
          <cell r="G27">
            <v>11967.42</v>
          </cell>
        </row>
        <row r="28">
          <cell r="A28">
            <v>2</v>
          </cell>
          <cell r="G28">
            <v>13458.65</v>
          </cell>
        </row>
        <row r="29">
          <cell r="A29">
            <v>2</v>
          </cell>
          <cell r="G29">
            <v>17838.400000000001</v>
          </cell>
        </row>
        <row r="30">
          <cell r="A30">
            <v>2</v>
          </cell>
          <cell r="G30">
            <v>150088.01999999999</v>
          </cell>
        </row>
        <row r="31">
          <cell r="A31">
            <v>2</v>
          </cell>
          <cell r="G31">
            <v>12735.7</v>
          </cell>
        </row>
        <row r="32">
          <cell r="A32">
            <v>2</v>
          </cell>
          <cell r="G32">
            <v>22212.41</v>
          </cell>
        </row>
        <row r="33">
          <cell r="A33">
            <v>2</v>
          </cell>
          <cell r="G33">
            <v>17248.28</v>
          </cell>
        </row>
        <row r="34">
          <cell r="A34">
            <v>2</v>
          </cell>
          <cell r="G34">
            <v>9094.9500000000007</v>
          </cell>
        </row>
        <row r="35">
          <cell r="A35">
            <v>2</v>
          </cell>
          <cell r="G35">
            <v>11967.42</v>
          </cell>
        </row>
        <row r="36">
          <cell r="A36">
            <v>2</v>
          </cell>
          <cell r="G36">
            <v>13458.65</v>
          </cell>
        </row>
        <row r="37">
          <cell r="A37">
            <v>2</v>
          </cell>
          <cell r="G37">
            <v>17838.400000000001</v>
          </cell>
        </row>
        <row r="38">
          <cell r="A38">
            <v>2</v>
          </cell>
          <cell r="G38">
            <v>12755.89</v>
          </cell>
        </row>
        <row r="39">
          <cell r="A39">
            <v>2</v>
          </cell>
          <cell r="G39">
            <v>22212.41</v>
          </cell>
        </row>
        <row r="40">
          <cell r="A40">
            <v>2</v>
          </cell>
          <cell r="G40">
            <v>17248.28</v>
          </cell>
        </row>
        <row r="41">
          <cell r="A41">
            <v>2</v>
          </cell>
          <cell r="G41">
            <v>16441.22</v>
          </cell>
        </row>
        <row r="42">
          <cell r="A42">
            <v>2</v>
          </cell>
          <cell r="G42">
            <v>18527.669999999998</v>
          </cell>
        </row>
        <row r="43">
          <cell r="A43">
            <v>2</v>
          </cell>
          <cell r="G43">
            <v>29660.82</v>
          </cell>
        </row>
        <row r="44">
          <cell r="A44">
            <v>2</v>
          </cell>
          <cell r="G44">
            <v>60448.23</v>
          </cell>
        </row>
        <row r="45">
          <cell r="A45">
            <v>2</v>
          </cell>
          <cell r="G45">
            <v>18114</v>
          </cell>
        </row>
        <row r="46">
          <cell r="A46">
            <v>3</v>
          </cell>
          <cell r="G46">
            <v>58806.6</v>
          </cell>
        </row>
        <row r="47">
          <cell r="A47">
            <v>3</v>
          </cell>
          <cell r="G47">
            <v>898805.72</v>
          </cell>
        </row>
        <row r="48">
          <cell r="A48">
            <v>3</v>
          </cell>
          <cell r="G48">
            <v>49808.480000000003</v>
          </cell>
        </row>
        <row r="49">
          <cell r="A49">
            <v>3</v>
          </cell>
          <cell r="G49">
            <v>16717.16</v>
          </cell>
        </row>
        <row r="50">
          <cell r="A50">
            <v>3</v>
          </cell>
          <cell r="G50">
            <v>18514.52</v>
          </cell>
        </row>
        <row r="51">
          <cell r="A51">
            <v>3</v>
          </cell>
          <cell r="G51">
            <v>29669.58</v>
          </cell>
        </row>
        <row r="52">
          <cell r="A52">
            <v>3</v>
          </cell>
          <cell r="G52">
            <v>60448.23</v>
          </cell>
        </row>
        <row r="53">
          <cell r="A53">
            <v>3</v>
          </cell>
          <cell r="G53">
            <v>18114</v>
          </cell>
        </row>
        <row r="54">
          <cell r="A54">
            <v>3</v>
          </cell>
          <cell r="G54">
            <v>59259.26</v>
          </cell>
        </row>
        <row r="55">
          <cell r="A55">
            <v>3</v>
          </cell>
          <cell r="G55">
            <v>49808.480000000003</v>
          </cell>
        </row>
        <row r="56">
          <cell r="A56">
            <v>3</v>
          </cell>
          <cell r="G56">
            <v>1328879.06</v>
          </cell>
        </row>
        <row r="57">
          <cell r="A57">
            <v>3</v>
          </cell>
          <cell r="G57">
            <v>760292.42</v>
          </cell>
        </row>
        <row r="58">
          <cell r="A58">
            <v>3</v>
          </cell>
          <cell r="G58">
            <v>733457.48</v>
          </cell>
        </row>
        <row r="59">
          <cell r="A59">
            <v>3</v>
          </cell>
          <cell r="G59">
            <v>1476490.75</v>
          </cell>
        </row>
        <row r="60">
          <cell r="A60">
            <v>3</v>
          </cell>
          <cell r="G60">
            <v>818049.8</v>
          </cell>
        </row>
        <row r="61">
          <cell r="A61">
            <v>3</v>
          </cell>
          <cell r="G61">
            <v>369202.87</v>
          </cell>
        </row>
        <row r="62">
          <cell r="A62">
            <v>3</v>
          </cell>
          <cell r="G62">
            <v>31840.09</v>
          </cell>
        </row>
        <row r="63">
          <cell r="A63">
            <v>3</v>
          </cell>
          <cell r="G63">
            <v>11958.43</v>
          </cell>
        </row>
        <row r="64">
          <cell r="A64">
            <v>3</v>
          </cell>
          <cell r="G64">
            <v>6462.72</v>
          </cell>
        </row>
        <row r="65">
          <cell r="A65">
            <v>4</v>
          </cell>
          <cell r="G65">
            <v>1315587.95</v>
          </cell>
        </row>
        <row r="66">
          <cell r="A66">
            <v>4</v>
          </cell>
          <cell r="G66">
            <v>752005.98</v>
          </cell>
        </row>
        <row r="67">
          <cell r="A67">
            <v>4</v>
          </cell>
          <cell r="G67">
            <v>704344.2</v>
          </cell>
        </row>
        <row r="68">
          <cell r="A68">
            <v>4</v>
          </cell>
          <cell r="G68">
            <v>1464133.81</v>
          </cell>
        </row>
        <row r="69">
          <cell r="A69">
            <v>4</v>
          </cell>
          <cell r="G69">
            <v>818935.74</v>
          </cell>
        </row>
        <row r="70">
          <cell r="A70">
            <v>4</v>
          </cell>
          <cell r="G70">
            <v>535143.73</v>
          </cell>
        </row>
        <row r="71">
          <cell r="A71">
            <v>4</v>
          </cell>
          <cell r="G71">
            <v>11991.98</v>
          </cell>
        </row>
        <row r="72">
          <cell r="A72">
            <v>4</v>
          </cell>
          <cell r="G72">
            <v>6462.72</v>
          </cell>
        </row>
        <row r="73">
          <cell r="A73">
            <v>4</v>
          </cell>
          <cell r="G73">
            <v>1009214.23</v>
          </cell>
        </row>
        <row r="74">
          <cell r="A74">
            <v>4</v>
          </cell>
          <cell r="G74">
            <v>128461.51</v>
          </cell>
        </row>
        <row r="75">
          <cell r="A75">
            <v>4</v>
          </cell>
          <cell r="G75">
            <v>91271.73</v>
          </cell>
        </row>
        <row r="76">
          <cell r="A76">
            <v>4</v>
          </cell>
          <cell r="G76">
            <v>70475.399999999994</v>
          </cell>
        </row>
        <row r="77">
          <cell r="A77">
            <v>4</v>
          </cell>
          <cell r="G77">
            <v>74877.899999999994</v>
          </cell>
        </row>
        <row r="78">
          <cell r="A78">
            <v>4</v>
          </cell>
          <cell r="G78">
            <v>101847.09</v>
          </cell>
        </row>
        <row r="79">
          <cell r="A79">
            <v>4</v>
          </cell>
          <cell r="G79">
            <v>44540.22</v>
          </cell>
        </row>
        <row r="80">
          <cell r="A80">
            <v>4</v>
          </cell>
          <cell r="G80">
            <v>23.01</v>
          </cell>
        </row>
        <row r="81">
          <cell r="A81">
            <v>4</v>
          </cell>
          <cell r="G81">
            <v>23.92</v>
          </cell>
        </row>
        <row r="82">
          <cell r="A82">
            <v>4</v>
          </cell>
          <cell r="G82">
            <v>1022767.54</v>
          </cell>
        </row>
        <row r="83">
          <cell r="A83">
            <v>4</v>
          </cell>
          <cell r="G83">
            <v>129203.5</v>
          </cell>
        </row>
        <row r="84">
          <cell r="A84">
            <v>5</v>
          </cell>
          <cell r="G84">
            <v>89083.4</v>
          </cell>
        </row>
        <row r="85">
          <cell r="A85">
            <v>5</v>
          </cell>
          <cell r="G85">
            <v>72001.64</v>
          </cell>
        </row>
        <row r="86">
          <cell r="A86">
            <v>5</v>
          </cell>
          <cell r="G86">
            <v>73445.23</v>
          </cell>
        </row>
        <row r="87">
          <cell r="A87">
            <v>5</v>
          </cell>
          <cell r="G87">
            <v>103090.68</v>
          </cell>
        </row>
        <row r="88">
          <cell r="A88">
            <v>5</v>
          </cell>
          <cell r="G88">
            <v>44677.72</v>
          </cell>
        </row>
        <row r="89">
          <cell r="A89">
            <v>5</v>
          </cell>
          <cell r="G89">
            <v>23.01</v>
          </cell>
        </row>
        <row r="90">
          <cell r="A90">
            <v>5</v>
          </cell>
          <cell r="G90">
            <v>23.92</v>
          </cell>
        </row>
        <row r="91">
          <cell r="A91">
            <v>5</v>
          </cell>
          <cell r="G91">
            <v>66.95</v>
          </cell>
        </row>
        <row r="92">
          <cell r="A92">
            <v>5</v>
          </cell>
          <cell r="G92">
            <v>66.95</v>
          </cell>
        </row>
        <row r="93">
          <cell r="A93">
            <v>5</v>
          </cell>
          <cell r="G93">
            <v>3.59</v>
          </cell>
        </row>
        <row r="94">
          <cell r="A94">
            <v>5</v>
          </cell>
          <cell r="G94">
            <v>3.59</v>
          </cell>
        </row>
        <row r="95">
          <cell r="A95">
            <v>5</v>
          </cell>
          <cell r="G95">
            <v>163477.16</v>
          </cell>
        </row>
        <row r="96">
          <cell r="A96">
            <v>5</v>
          </cell>
          <cell r="G96">
            <v>57147.56</v>
          </cell>
        </row>
        <row r="97">
          <cell r="A97">
            <v>5</v>
          </cell>
          <cell r="G97">
            <v>191.52</v>
          </cell>
        </row>
        <row r="98">
          <cell r="A98">
            <v>5</v>
          </cell>
          <cell r="G98">
            <v>104747.45</v>
          </cell>
        </row>
        <row r="99">
          <cell r="A99">
            <v>5</v>
          </cell>
          <cell r="G99">
            <v>2078.36</v>
          </cell>
        </row>
        <row r="100">
          <cell r="A100">
            <v>5</v>
          </cell>
          <cell r="G100">
            <v>9103.9</v>
          </cell>
        </row>
        <row r="101">
          <cell r="A101">
            <v>5</v>
          </cell>
          <cell r="G101">
            <v>958.32</v>
          </cell>
        </row>
        <row r="102">
          <cell r="A102">
            <v>5</v>
          </cell>
          <cell r="G102">
            <v>5679.37</v>
          </cell>
        </row>
        <row r="103">
          <cell r="A103">
            <v>1</v>
          </cell>
          <cell r="G103">
            <v>166.68</v>
          </cell>
        </row>
        <row r="104">
          <cell r="A104">
            <v>4</v>
          </cell>
          <cell r="G104">
            <v>166.68</v>
          </cell>
        </row>
        <row r="105">
          <cell r="A105">
            <v>5</v>
          </cell>
          <cell r="G105">
            <v>166.68</v>
          </cell>
        </row>
        <row r="106">
          <cell r="A106">
            <v>1</v>
          </cell>
          <cell r="G106">
            <v>0</v>
          </cell>
        </row>
        <row r="107">
          <cell r="A107">
            <v>1</v>
          </cell>
          <cell r="G107">
            <v>2.2737367544323201E-13</v>
          </cell>
        </row>
        <row r="108">
          <cell r="A108">
            <v>1</v>
          </cell>
          <cell r="G108">
            <v>-7.2759576141834308E-12</v>
          </cell>
        </row>
        <row r="109">
          <cell r="A109">
            <v>1</v>
          </cell>
          <cell r="G109">
            <v>6742.97</v>
          </cell>
        </row>
        <row r="110">
          <cell r="A110">
            <v>1</v>
          </cell>
          <cell r="G110">
            <v>-4.1836756281554699E-11</v>
          </cell>
        </row>
        <row r="111">
          <cell r="A111">
            <v>1</v>
          </cell>
          <cell r="G111">
            <v>0</v>
          </cell>
        </row>
        <row r="112">
          <cell r="A112">
            <v>1</v>
          </cell>
          <cell r="G112">
            <v>1.7053025658242399E-13</v>
          </cell>
        </row>
        <row r="113">
          <cell r="A113">
            <v>1</v>
          </cell>
          <cell r="G113">
            <v>0</v>
          </cell>
        </row>
        <row r="114">
          <cell r="A114">
            <v>2</v>
          </cell>
          <cell r="G114">
            <v>-2.91038304567337E-11</v>
          </cell>
        </row>
        <row r="115">
          <cell r="A115">
            <v>2</v>
          </cell>
          <cell r="G115">
            <v>0</v>
          </cell>
        </row>
        <row r="116">
          <cell r="A116">
            <v>2</v>
          </cell>
          <cell r="G116">
            <v>3.6379788070917097E-11</v>
          </cell>
        </row>
        <row r="117">
          <cell r="A117">
            <v>2</v>
          </cell>
          <cell r="G117">
            <v>1.06581410364015E-14</v>
          </cell>
        </row>
        <row r="118">
          <cell r="A118">
            <v>2</v>
          </cell>
          <cell r="G118">
            <v>3.6379788070917097E-11</v>
          </cell>
        </row>
        <row r="119">
          <cell r="A119">
            <v>2</v>
          </cell>
          <cell r="G119">
            <v>-4.2632564145605999E-14</v>
          </cell>
        </row>
        <row r="120">
          <cell r="A120">
            <v>2</v>
          </cell>
          <cell r="G120">
            <v>1.9895196601282801E-12</v>
          </cell>
        </row>
        <row r="121">
          <cell r="A121">
            <v>2</v>
          </cell>
          <cell r="G121">
            <v>0</v>
          </cell>
        </row>
        <row r="122">
          <cell r="A122">
            <v>3</v>
          </cell>
          <cell r="G122">
            <v>-7.2759576141834308E-12</v>
          </cell>
        </row>
        <row r="123">
          <cell r="A123">
            <v>3</v>
          </cell>
          <cell r="G123">
            <v>2.2737367544323201E-13</v>
          </cell>
        </row>
        <row r="124">
          <cell r="A124">
            <v>3</v>
          </cell>
          <cell r="G124">
            <v>2.91038304567337E-11</v>
          </cell>
        </row>
        <row r="125">
          <cell r="A125">
            <v>3</v>
          </cell>
          <cell r="G125">
            <v>0</v>
          </cell>
        </row>
        <row r="126">
          <cell r="A126">
            <v>3</v>
          </cell>
          <cell r="G126">
            <v>2.0918378140777301E-11</v>
          </cell>
        </row>
        <row r="127">
          <cell r="A127">
            <v>3</v>
          </cell>
          <cell r="G127">
            <v>0</v>
          </cell>
        </row>
        <row r="128">
          <cell r="A128">
            <v>3</v>
          </cell>
          <cell r="G128">
            <v>1.7053025658242399E-13</v>
          </cell>
        </row>
        <row r="129">
          <cell r="A129">
            <v>3</v>
          </cell>
          <cell r="G129">
            <v>1.45519152283669E-11</v>
          </cell>
        </row>
        <row r="130">
          <cell r="A130">
            <v>4</v>
          </cell>
          <cell r="G130">
            <v>-4.5474735088646402E-13</v>
          </cell>
        </row>
        <row r="131">
          <cell r="A131">
            <v>4</v>
          </cell>
          <cell r="G131">
            <v>0</v>
          </cell>
        </row>
        <row r="132">
          <cell r="A132">
            <v>4</v>
          </cell>
          <cell r="G132">
            <v>-9.0949470177292804E-13</v>
          </cell>
        </row>
        <row r="133">
          <cell r="A133">
            <v>4</v>
          </cell>
          <cell r="G133">
            <v>-6742.97</v>
          </cell>
        </row>
        <row r="134">
          <cell r="A134">
            <v>4</v>
          </cell>
          <cell r="G134">
            <v>1.02318153949454E-12</v>
          </cell>
        </row>
        <row r="135">
          <cell r="A135">
            <v>4</v>
          </cell>
          <cell r="G135">
            <v>1.7053025658242399E-13</v>
          </cell>
        </row>
        <row r="136">
          <cell r="A136">
            <v>4</v>
          </cell>
          <cell r="G136">
            <v>3.6379788070917101E-12</v>
          </cell>
        </row>
        <row r="137">
          <cell r="A137">
            <v>5</v>
          </cell>
          <cell r="G137">
            <v>0</v>
          </cell>
        </row>
        <row r="138">
          <cell r="A138">
            <v>5</v>
          </cell>
          <cell r="G138">
            <v>4.0927261579781803E-12</v>
          </cell>
        </row>
        <row r="139">
          <cell r="A139">
            <v>5</v>
          </cell>
          <cell r="G139">
            <v>0</v>
          </cell>
        </row>
        <row r="140">
          <cell r="A140">
            <v>5</v>
          </cell>
          <cell r="G140">
            <v>1.8189894035458601E-12</v>
          </cell>
        </row>
        <row r="141">
          <cell r="A141">
            <v>5</v>
          </cell>
          <cell r="G141">
            <v>1.7053025658242399E-13</v>
          </cell>
        </row>
        <row r="142">
          <cell r="A142">
            <v>5</v>
          </cell>
          <cell r="G142">
            <v>-2.0463630789890902E-12</v>
          </cell>
        </row>
        <row r="143">
          <cell r="A143">
            <v>1</v>
          </cell>
          <cell r="G143">
            <v>3651.35</v>
          </cell>
        </row>
        <row r="144">
          <cell r="A144">
            <v>2</v>
          </cell>
          <cell r="G144">
            <v>3651.35</v>
          </cell>
        </row>
        <row r="145">
          <cell r="A145">
            <v>3</v>
          </cell>
          <cell r="G145">
            <v>3651.35</v>
          </cell>
        </row>
        <row r="146">
          <cell r="A146">
            <v>4</v>
          </cell>
          <cell r="G146">
            <v>3640.63</v>
          </cell>
        </row>
        <row r="147">
          <cell r="A147">
            <v>5</v>
          </cell>
          <cell r="G147">
            <v>3640.63</v>
          </cell>
        </row>
        <row r="148">
          <cell r="A148">
            <v>1</v>
          </cell>
          <cell r="G148">
            <v>633.86</v>
          </cell>
        </row>
        <row r="149">
          <cell r="A149">
            <v>1</v>
          </cell>
          <cell r="G149">
            <v>7663.37</v>
          </cell>
        </row>
        <row r="150">
          <cell r="A150">
            <v>1</v>
          </cell>
          <cell r="G150">
            <v>192142.89</v>
          </cell>
        </row>
        <row r="151">
          <cell r="A151">
            <v>2</v>
          </cell>
          <cell r="G151">
            <v>633.86</v>
          </cell>
        </row>
        <row r="152">
          <cell r="A152">
            <v>2</v>
          </cell>
          <cell r="G152">
            <v>7663.37</v>
          </cell>
        </row>
        <row r="153">
          <cell r="A153">
            <v>2</v>
          </cell>
          <cell r="G153">
            <v>193688.72</v>
          </cell>
        </row>
        <row r="154">
          <cell r="A154">
            <v>3</v>
          </cell>
          <cell r="G154">
            <v>633.86</v>
          </cell>
        </row>
        <row r="155">
          <cell r="A155">
            <v>3</v>
          </cell>
          <cell r="G155">
            <v>7663.37</v>
          </cell>
        </row>
        <row r="156">
          <cell r="A156">
            <v>3</v>
          </cell>
          <cell r="G156">
            <v>193869.2</v>
          </cell>
        </row>
        <row r="157">
          <cell r="A157">
            <v>4</v>
          </cell>
          <cell r="G157">
            <v>7712.83</v>
          </cell>
        </row>
        <row r="158">
          <cell r="A158">
            <v>4</v>
          </cell>
          <cell r="G158">
            <v>193997.82</v>
          </cell>
        </row>
        <row r="159">
          <cell r="A159">
            <v>5</v>
          </cell>
          <cell r="G159">
            <v>7712.83</v>
          </cell>
        </row>
        <row r="160">
          <cell r="A160">
            <v>5</v>
          </cell>
          <cell r="G160">
            <v>194024.14</v>
          </cell>
        </row>
        <row r="161">
          <cell r="A161">
            <v>1</v>
          </cell>
          <cell r="G161">
            <v>9094.9500000000007</v>
          </cell>
        </row>
        <row r="162">
          <cell r="A162">
            <v>1</v>
          </cell>
          <cell r="G162">
            <v>11967.42</v>
          </cell>
        </row>
        <row r="163">
          <cell r="A163">
            <v>1</v>
          </cell>
          <cell r="G163">
            <v>13458.65</v>
          </cell>
        </row>
        <row r="164">
          <cell r="A164">
            <v>1</v>
          </cell>
          <cell r="G164">
            <v>17838.400000000001</v>
          </cell>
        </row>
        <row r="165">
          <cell r="A165">
            <v>1</v>
          </cell>
          <cell r="G165">
            <v>150088.01999999999</v>
          </cell>
        </row>
        <row r="166">
          <cell r="A166">
            <v>1</v>
          </cell>
          <cell r="G166">
            <v>12735.7</v>
          </cell>
        </row>
        <row r="167">
          <cell r="A167">
            <v>1</v>
          </cell>
          <cell r="G167">
            <v>22212.41</v>
          </cell>
        </row>
        <row r="168">
          <cell r="A168">
            <v>1</v>
          </cell>
          <cell r="G168">
            <v>17248.28</v>
          </cell>
        </row>
        <row r="169">
          <cell r="A169">
            <v>2</v>
          </cell>
          <cell r="G169">
            <v>9094.9500000000007</v>
          </cell>
        </row>
        <row r="170">
          <cell r="A170">
            <v>2</v>
          </cell>
          <cell r="G170">
            <v>11967.42</v>
          </cell>
        </row>
        <row r="171">
          <cell r="A171">
            <v>2</v>
          </cell>
          <cell r="G171">
            <v>13458.65</v>
          </cell>
        </row>
        <row r="172">
          <cell r="A172">
            <v>2</v>
          </cell>
          <cell r="G172">
            <v>17838.400000000001</v>
          </cell>
        </row>
        <row r="173">
          <cell r="A173">
            <v>2</v>
          </cell>
          <cell r="G173">
            <v>150105.88</v>
          </cell>
        </row>
        <row r="174">
          <cell r="A174">
            <v>2</v>
          </cell>
          <cell r="G174">
            <v>12755.89</v>
          </cell>
        </row>
        <row r="175">
          <cell r="A175">
            <v>2</v>
          </cell>
          <cell r="G175">
            <v>22212.41</v>
          </cell>
        </row>
        <row r="176">
          <cell r="A176">
            <v>2</v>
          </cell>
          <cell r="G176">
            <v>17248.28</v>
          </cell>
        </row>
        <row r="177">
          <cell r="A177">
            <v>3</v>
          </cell>
          <cell r="G177">
            <v>9094.9500000000007</v>
          </cell>
        </row>
        <row r="178">
          <cell r="A178">
            <v>3</v>
          </cell>
          <cell r="G178">
            <v>11967.42</v>
          </cell>
        </row>
        <row r="179">
          <cell r="A179">
            <v>3</v>
          </cell>
          <cell r="G179">
            <v>13458.65</v>
          </cell>
        </row>
        <row r="180">
          <cell r="A180">
            <v>3</v>
          </cell>
          <cell r="G180">
            <v>17838.400000000001</v>
          </cell>
        </row>
        <row r="181">
          <cell r="A181">
            <v>3</v>
          </cell>
          <cell r="G181">
            <v>151210.74</v>
          </cell>
        </row>
        <row r="182">
          <cell r="A182">
            <v>3</v>
          </cell>
          <cell r="G182">
            <v>12755.89</v>
          </cell>
        </row>
        <row r="183">
          <cell r="A183">
            <v>3</v>
          </cell>
          <cell r="G183">
            <v>22212.41</v>
          </cell>
        </row>
        <row r="184">
          <cell r="A184">
            <v>3</v>
          </cell>
          <cell r="G184">
            <v>17248.28</v>
          </cell>
        </row>
        <row r="185">
          <cell r="A185">
            <v>4</v>
          </cell>
          <cell r="G185">
            <v>28356.34</v>
          </cell>
        </row>
        <row r="186">
          <cell r="A186">
            <v>4</v>
          </cell>
          <cell r="G186">
            <v>13728.76</v>
          </cell>
        </row>
        <row r="187">
          <cell r="A187">
            <v>4</v>
          </cell>
          <cell r="G187">
            <v>13458.65</v>
          </cell>
        </row>
        <row r="188">
          <cell r="A188">
            <v>4</v>
          </cell>
          <cell r="G188">
            <v>17818.14</v>
          </cell>
        </row>
        <row r="189">
          <cell r="A189">
            <v>4</v>
          </cell>
          <cell r="G189">
            <v>151324.56</v>
          </cell>
        </row>
        <row r="190">
          <cell r="A190">
            <v>4</v>
          </cell>
          <cell r="G190">
            <v>12755.89</v>
          </cell>
        </row>
        <row r="191">
          <cell r="A191">
            <v>4</v>
          </cell>
          <cell r="G191">
            <v>22212.41</v>
          </cell>
        </row>
        <row r="192">
          <cell r="A192">
            <v>4</v>
          </cell>
          <cell r="G192">
            <v>17248.28</v>
          </cell>
        </row>
        <row r="193">
          <cell r="A193">
            <v>5</v>
          </cell>
          <cell r="G193">
            <v>8666.74</v>
          </cell>
        </row>
        <row r="194">
          <cell r="A194">
            <v>5</v>
          </cell>
          <cell r="G194">
            <v>13728.76</v>
          </cell>
        </row>
        <row r="195">
          <cell r="A195">
            <v>5</v>
          </cell>
          <cell r="G195">
            <v>13458.65</v>
          </cell>
        </row>
        <row r="196">
          <cell r="A196">
            <v>5</v>
          </cell>
          <cell r="G196">
            <v>17408.099999999999</v>
          </cell>
        </row>
        <row r="197">
          <cell r="A197">
            <v>5</v>
          </cell>
          <cell r="G197">
            <v>151578.96</v>
          </cell>
        </row>
        <row r="198">
          <cell r="A198">
            <v>5</v>
          </cell>
          <cell r="G198">
            <v>12755.89</v>
          </cell>
        </row>
        <row r="199">
          <cell r="A199">
            <v>5</v>
          </cell>
          <cell r="G199">
            <v>22212.41</v>
          </cell>
        </row>
        <row r="200">
          <cell r="A200">
            <v>5</v>
          </cell>
          <cell r="G200">
            <v>17248.28</v>
          </cell>
        </row>
        <row r="201">
          <cell r="A201">
            <v>1</v>
          </cell>
          <cell r="G201">
            <v>16441.22</v>
          </cell>
        </row>
        <row r="202">
          <cell r="A202">
            <v>1</v>
          </cell>
          <cell r="G202">
            <v>18527.669999999998</v>
          </cell>
        </row>
        <row r="203">
          <cell r="A203">
            <v>1</v>
          </cell>
          <cell r="G203">
            <v>29660.82</v>
          </cell>
        </row>
        <row r="204">
          <cell r="A204">
            <v>1</v>
          </cell>
          <cell r="G204">
            <v>60448.23</v>
          </cell>
        </row>
        <row r="205">
          <cell r="A205">
            <v>1</v>
          </cell>
          <cell r="G205">
            <v>18114</v>
          </cell>
        </row>
        <row r="206">
          <cell r="A206">
            <v>1</v>
          </cell>
          <cell r="G206">
            <v>58806.6</v>
          </cell>
        </row>
        <row r="207">
          <cell r="A207">
            <v>1</v>
          </cell>
          <cell r="G207">
            <v>898805.72</v>
          </cell>
        </row>
        <row r="208">
          <cell r="A208">
            <v>1</v>
          </cell>
          <cell r="G208">
            <v>49808.480000000003</v>
          </cell>
        </row>
        <row r="209">
          <cell r="A209">
            <v>2</v>
          </cell>
          <cell r="G209">
            <v>16717.16</v>
          </cell>
        </row>
        <row r="210">
          <cell r="A210">
            <v>2</v>
          </cell>
          <cell r="G210">
            <v>18514.52</v>
          </cell>
        </row>
        <row r="211">
          <cell r="A211">
            <v>2</v>
          </cell>
          <cell r="G211">
            <v>29669.58</v>
          </cell>
        </row>
        <row r="212">
          <cell r="A212">
            <v>2</v>
          </cell>
          <cell r="G212">
            <v>60448.23</v>
          </cell>
        </row>
        <row r="213">
          <cell r="A213">
            <v>2</v>
          </cell>
          <cell r="G213">
            <v>18114</v>
          </cell>
        </row>
        <row r="214">
          <cell r="A214">
            <v>2</v>
          </cell>
          <cell r="G214">
            <v>59259.26</v>
          </cell>
        </row>
        <row r="215">
          <cell r="A215">
            <v>2</v>
          </cell>
          <cell r="G215">
            <v>902958.07999999996</v>
          </cell>
        </row>
        <row r="216">
          <cell r="A216">
            <v>2</v>
          </cell>
          <cell r="G216">
            <v>49808.480000000003</v>
          </cell>
        </row>
        <row r="217">
          <cell r="A217">
            <v>3</v>
          </cell>
          <cell r="G217">
            <v>16662.009999999998</v>
          </cell>
        </row>
        <row r="218">
          <cell r="A218">
            <v>3</v>
          </cell>
          <cell r="G218">
            <v>18521.5</v>
          </cell>
        </row>
        <row r="219">
          <cell r="A219">
            <v>3</v>
          </cell>
          <cell r="G219">
            <v>29667.1</v>
          </cell>
        </row>
        <row r="220">
          <cell r="A220">
            <v>3</v>
          </cell>
          <cell r="G220">
            <v>60448.23</v>
          </cell>
        </row>
        <row r="221">
          <cell r="A221">
            <v>3</v>
          </cell>
          <cell r="G221">
            <v>18114</v>
          </cell>
        </row>
        <row r="222">
          <cell r="A222">
            <v>3</v>
          </cell>
          <cell r="G222">
            <v>59316.56</v>
          </cell>
        </row>
        <row r="223">
          <cell r="A223">
            <v>3</v>
          </cell>
          <cell r="G223">
            <v>904779.28</v>
          </cell>
        </row>
        <row r="224">
          <cell r="A224">
            <v>3</v>
          </cell>
          <cell r="G224">
            <v>49808.480000000003</v>
          </cell>
        </row>
        <row r="225">
          <cell r="A225">
            <v>4</v>
          </cell>
          <cell r="G225">
            <v>16681.38</v>
          </cell>
        </row>
        <row r="226">
          <cell r="A226">
            <v>4</v>
          </cell>
          <cell r="G226">
            <v>18512.18</v>
          </cell>
        </row>
        <row r="227">
          <cell r="A227">
            <v>4</v>
          </cell>
          <cell r="G227">
            <v>43148.69</v>
          </cell>
        </row>
        <row r="228">
          <cell r="A228">
            <v>4</v>
          </cell>
          <cell r="G228">
            <v>61175.79</v>
          </cell>
        </row>
        <row r="229">
          <cell r="A229">
            <v>4</v>
          </cell>
          <cell r="G229">
            <v>18114.02</v>
          </cell>
        </row>
        <row r="230">
          <cell r="A230">
            <v>4</v>
          </cell>
          <cell r="G230">
            <v>59209.42</v>
          </cell>
        </row>
        <row r="231">
          <cell r="A231">
            <v>4</v>
          </cell>
          <cell r="G231">
            <v>923579.84</v>
          </cell>
        </row>
        <row r="232">
          <cell r="A232">
            <v>4</v>
          </cell>
          <cell r="G232">
            <v>49808.480000000003</v>
          </cell>
        </row>
        <row r="233">
          <cell r="A233">
            <v>5</v>
          </cell>
          <cell r="G233">
            <v>16681.38</v>
          </cell>
        </row>
        <row r="234">
          <cell r="A234">
            <v>5</v>
          </cell>
          <cell r="G234">
            <v>18512.18</v>
          </cell>
        </row>
        <row r="235">
          <cell r="A235">
            <v>5</v>
          </cell>
          <cell r="G235">
            <v>29654.61</v>
          </cell>
        </row>
        <row r="236">
          <cell r="A236">
            <v>5</v>
          </cell>
          <cell r="G236">
            <v>61175.79</v>
          </cell>
        </row>
        <row r="237">
          <cell r="A237">
            <v>5</v>
          </cell>
          <cell r="G237">
            <v>18114.02</v>
          </cell>
        </row>
        <row r="238">
          <cell r="A238">
            <v>5</v>
          </cell>
          <cell r="G238">
            <v>59209.42</v>
          </cell>
        </row>
        <row r="239">
          <cell r="A239">
            <v>5</v>
          </cell>
          <cell r="G239">
            <v>919674.56</v>
          </cell>
        </row>
        <row r="240">
          <cell r="A240">
            <v>5</v>
          </cell>
          <cell r="G240">
            <v>49808.480000000003</v>
          </cell>
        </row>
        <row r="241">
          <cell r="A241">
            <v>1</v>
          </cell>
          <cell r="G241">
            <v>1328879.06</v>
          </cell>
        </row>
        <row r="242">
          <cell r="A242">
            <v>1</v>
          </cell>
          <cell r="G242">
            <v>760292.42</v>
          </cell>
        </row>
        <row r="243">
          <cell r="A243">
            <v>1</v>
          </cell>
          <cell r="G243">
            <v>733457.48</v>
          </cell>
        </row>
        <row r="244">
          <cell r="A244">
            <v>1</v>
          </cell>
          <cell r="G244">
            <v>1476490.75</v>
          </cell>
        </row>
        <row r="245">
          <cell r="A245">
            <v>1</v>
          </cell>
          <cell r="G245">
            <v>818049.8</v>
          </cell>
        </row>
        <row r="246">
          <cell r="A246">
            <v>1</v>
          </cell>
          <cell r="G246">
            <v>369202.87</v>
          </cell>
        </row>
        <row r="247">
          <cell r="A247">
            <v>1</v>
          </cell>
          <cell r="G247">
            <v>4744747.01</v>
          </cell>
        </row>
        <row r="248">
          <cell r="A248">
            <v>1</v>
          </cell>
          <cell r="G248">
            <v>31840.09</v>
          </cell>
        </row>
        <row r="249">
          <cell r="A249">
            <v>1</v>
          </cell>
          <cell r="G249">
            <v>11958.43</v>
          </cell>
        </row>
        <row r="250">
          <cell r="A250">
            <v>1</v>
          </cell>
          <cell r="G250">
            <v>6462.72</v>
          </cell>
        </row>
        <row r="251">
          <cell r="A251">
            <v>2</v>
          </cell>
          <cell r="G251">
            <v>1315587.95</v>
          </cell>
        </row>
        <row r="252">
          <cell r="A252">
            <v>2</v>
          </cell>
          <cell r="G252">
            <v>752005.98</v>
          </cell>
        </row>
        <row r="253">
          <cell r="A253">
            <v>2</v>
          </cell>
          <cell r="G253">
            <v>704344.2</v>
          </cell>
        </row>
        <row r="254">
          <cell r="A254">
            <v>2</v>
          </cell>
          <cell r="G254">
            <v>1464133.81</v>
          </cell>
        </row>
        <row r="255">
          <cell r="A255">
            <v>2</v>
          </cell>
          <cell r="G255">
            <v>818935.74</v>
          </cell>
        </row>
        <row r="256">
          <cell r="A256">
            <v>2</v>
          </cell>
          <cell r="G256">
            <v>683633.73</v>
          </cell>
        </row>
        <row r="257">
          <cell r="A257">
            <v>2</v>
          </cell>
          <cell r="G257">
            <v>4755579.7499999898</v>
          </cell>
        </row>
        <row r="258">
          <cell r="A258">
            <v>2</v>
          </cell>
          <cell r="G258">
            <v>31840.09</v>
          </cell>
        </row>
        <row r="259">
          <cell r="A259">
            <v>2</v>
          </cell>
          <cell r="G259">
            <v>11991.98</v>
          </cell>
        </row>
        <row r="260">
          <cell r="A260">
            <v>2</v>
          </cell>
          <cell r="G260">
            <v>6462.72</v>
          </cell>
        </row>
        <row r="261">
          <cell r="A261">
            <v>3</v>
          </cell>
          <cell r="G261">
            <v>1328847.02</v>
          </cell>
        </row>
        <row r="262">
          <cell r="A262">
            <v>3</v>
          </cell>
          <cell r="G262">
            <v>744879.44</v>
          </cell>
        </row>
        <row r="263">
          <cell r="A263">
            <v>3</v>
          </cell>
          <cell r="G263">
            <v>713648.25</v>
          </cell>
        </row>
        <row r="264">
          <cell r="A264">
            <v>3</v>
          </cell>
          <cell r="G264">
            <v>1494106.9</v>
          </cell>
        </row>
        <row r="265">
          <cell r="A265">
            <v>3</v>
          </cell>
          <cell r="G265">
            <v>832571.13</v>
          </cell>
        </row>
        <row r="266">
          <cell r="A266">
            <v>3</v>
          </cell>
          <cell r="G266">
            <v>533400.14</v>
          </cell>
        </row>
        <row r="267">
          <cell r="A267">
            <v>3</v>
          </cell>
          <cell r="G267">
            <v>4774858.24</v>
          </cell>
        </row>
        <row r="268">
          <cell r="A268">
            <v>3</v>
          </cell>
          <cell r="G268">
            <v>30617.41</v>
          </cell>
        </row>
        <row r="269">
          <cell r="A269">
            <v>3</v>
          </cell>
          <cell r="G269">
            <v>11961.56</v>
          </cell>
        </row>
        <row r="270">
          <cell r="A270">
            <v>3</v>
          </cell>
          <cell r="G270">
            <v>6462.72</v>
          </cell>
        </row>
        <row r="271">
          <cell r="A271">
            <v>4</v>
          </cell>
          <cell r="G271">
            <v>1315716.02</v>
          </cell>
        </row>
        <row r="272">
          <cell r="A272">
            <v>4</v>
          </cell>
          <cell r="G272">
            <v>731652.65</v>
          </cell>
        </row>
        <row r="273">
          <cell r="A273">
            <v>4</v>
          </cell>
          <cell r="G273">
            <v>493044.12</v>
          </cell>
        </row>
        <row r="274">
          <cell r="A274">
            <v>4</v>
          </cell>
          <cell r="G274">
            <v>1448741.62</v>
          </cell>
        </row>
        <row r="275">
          <cell r="A275">
            <v>4</v>
          </cell>
          <cell r="G275">
            <v>778700.99</v>
          </cell>
        </row>
        <row r="276">
          <cell r="A276">
            <v>4</v>
          </cell>
          <cell r="G276">
            <v>535386.69999999995</v>
          </cell>
        </row>
        <row r="277">
          <cell r="A277">
            <v>4</v>
          </cell>
          <cell r="G277">
            <v>4820538.5</v>
          </cell>
        </row>
        <row r="278">
          <cell r="A278">
            <v>4</v>
          </cell>
          <cell r="G278">
            <v>30917.33</v>
          </cell>
        </row>
        <row r="279">
          <cell r="A279">
            <v>4</v>
          </cell>
          <cell r="G279">
            <v>11945.16</v>
          </cell>
        </row>
        <row r="280">
          <cell r="A280">
            <v>4</v>
          </cell>
          <cell r="G280">
            <v>6462.72</v>
          </cell>
        </row>
        <row r="281">
          <cell r="A281">
            <v>5</v>
          </cell>
          <cell r="G281">
            <v>1321419.3799999999</v>
          </cell>
        </row>
        <row r="282">
          <cell r="A282">
            <v>5</v>
          </cell>
          <cell r="G282">
            <v>740612.77</v>
          </cell>
        </row>
        <row r="283">
          <cell r="A283">
            <v>5</v>
          </cell>
          <cell r="G283">
            <v>700490.55</v>
          </cell>
        </row>
        <row r="284">
          <cell r="A284">
            <v>5</v>
          </cell>
          <cell r="G284">
            <v>1455893.74</v>
          </cell>
        </row>
        <row r="285">
          <cell r="A285">
            <v>5</v>
          </cell>
          <cell r="G285">
            <v>780506.43</v>
          </cell>
        </row>
        <row r="286">
          <cell r="A286">
            <v>5</v>
          </cell>
          <cell r="G286">
            <v>535954.4</v>
          </cell>
        </row>
        <row r="287">
          <cell r="A287">
            <v>5</v>
          </cell>
          <cell r="G287">
            <v>4838267.54</v>
          </cell>
        </row>
        <row r="288">
          <cell r="A288">
            <v>5</v>
          </cell>
          <cell r="G288">
            <v>30935.52</v>
          </cell>
        </row>
        <row r="289">
          <cell r="A289">
            <v>5</v>
          </cell>
          <cell r="G289">
            <v>11945.16</v>
          </cell>
        </row>
        <row r="290">
          <cell r="A290">
            <v>5</v>
          </cell>
          <cell r="G290">
            <v>6462.72</v>
          </cell>
        </row>
        <row r="291">
          <cell r="A291">
            <v>1</v>
          </cell>
          <cell r="G291">
            <v>1009214.23</v>
          </cell>
        </row>
        <row r="292">
          <cell r="A292">
            <v>1</v>
          </cell>
          <cell r="G292">
            <v>128461.51</v>
          </cell>
        </row>
        <row r="293">
          <cell r="A293">
            <v>1</v>
          </cell>
          <cell r="G293">
            <v>91271.73</v>
          </cell>
        </row>
        <row r="294">
          <cell r="A294">
            <v>1</v>
          </cell>
          <cell r="G294">
            <v>70475.399999999994</v>
          </cell>
        </row>
        <row r="295">
          <cell r="A295">
            <v>1</v>
          </cell>
          <cell r="G295">
            <v>74877.899999999994</v>
          </cell>
        </row>
        <row r="296">
          <cell r="A296">
            <v>1</v>
          </cell>
          <cell r="G296">
            <v>101847.09</v>
          </cell>
        </row>
        <row r="297">
          <cell r="A297">
            <v>1</v>
          </cell>
          <cell r="G297">
            <v>44540.22</v>
          </cell>
        </row>
        <row r="298">
          <cell r="A298">
            <v>1</v>
          </cell>
          <cell r="G298">
            <v>23.01</v>
          </cell>
        </row>
        <row r="299">
          <cell r="A299">
            <v>1</v>
          </cell>
          <cell r="G299">
            <v>23.92</v>
          </cell>
        </row>
        <row r="300">
          <cell r="A300">
            <v>2</v>
          </cell>
          <cell r="G300">
            <v>1022767.54</v>
          </cell>
        </row>
        <row r="301">
          <cell r="A301">
            <v>2</v>
          </cell>
          <cell r="G301">
            <v>129203.5</v>
          </cell>
        </row>
        <row r="302">
          <cell r="A302">
            <v>2</v>
          </cell>
          <cell r="G302">
            <v>89083.4</v>
          </cell>
        </row>
        <row r="303">
          <cell r="A303">
            <v>2</v>
          </cell>
          <cell r="G303">
            <v>72001.64</v>
          </cell>
        </row>
        <row r="304">
          <cell r="A304">
            <v>2</v>
          </cell>
          <cell r="G304">
            <v>73445.23</v>
          </cell>
        </row>
        <row r="305">
          <cell r="A305">
            <v>2</v>
          </cell>
          <cell r="G305">
            <v>103090.68</v>
          </cell>
        </row>
        <row r="306">
          <cell r="A306">
            <v>2</v>
          </cell>
          <cell r="G306">
            <v>44677.72</v>
          </cell>
        </row>
        <row r="307">
          <cell r="A307">
            <v>2</v>
          </cell>
          <cell r="G307">
            <v>23.01</v>
          </cell>
        </row>
        <row r="308">
          <cell r="A308">
            <v>2</v>
          </cell>
          <cell r="G308">
            <v>23.92</v>
          </cell>
        </row>
        <row r="309">
          <cell r="A309">
            <v>3</v>
          </cell>
          <cell r="G309">
            <v>1018277.23</v>
          </cell>
        </row>
        <row r="310">
          <cell r="A310">
            <v>3</v>
          </cell>
          <cell r="G310">
            <v>129040.22</v>
          </cell>
        </row>
        <row r="311">
          <cell r="A311">
            <v>3</v>
          </cell>
          <cell r="G311">
            <v>106351.7</v>
          </cell>
        </row>
        <row r="312">
          <cell r="A312">
            <v>3</v>
          </cell>
          <cell r="G312">
            <v>71510.36</v>
          </cell>
        </row>
        <row r="313">
          <cell r="A313">
            <v>3</v>
          </cell>
          <cell r="G313">
            <v>73426.52</v>
          </cell>
        </row>
        <row r="314">
          <cell r="A314">
            <v>3</v>
          </cell>
          <cell r="G314">
            <v>107176.62</v>
          </cell>
        </row>
        <row r="315">
          <cell r="A315">
            <v>3</v>
          </cell>
          <cell r="G315">
            <v>44671.33</v>
          </cell>
        </row>
        <row r="316">
          <cell r="A316">
            <v>3</v>
          </cell>
          <cell r="G316">
            <v>23.01</v>
          </cell>
        </row>
        <row r="317">
          <cell r="A317">
            <v>3</v>
          </cell>
          <cell r="G317">
            <v>23.92</v>
          </cell>
        </row>
        <row r="318">
          <cell r="A318">
            <v>4</v>
          </cell>
          <cell r="G318">
            <v>477987.76</v>
          </cell>
        </row>
        <row r="319">
          <cell r="A319">
            <v>4</v>
          </cell>
          <cell r="G319">
            <v>322740.57</v>
          </cell>
        </row>
        <row r="320">
          <cell r="A320">
            <v>4</v>
          </cell>
          <cell r="G320">
            <v>366388.22</v>
          </cell>
        </row>
        <row r="321">
          <cell r="A321">
            <v>4</v>
          </cell>
          <cell r="G321">
            <v>383534.95</v>
          </cell>
        </row>
        <row r="322">
          <cell r="A322">
            <v>4</v>
          </cell>
          <cell r="G322">
            <v>280671.84000000003</v>
          </cell>
        </row>
        <row r="323">
          <cell r="A323">
            <v>4</v>
          </cell>
          <cell r="G323">
            <v>322725.84999999998</v>
          </cell>
        </row>
        <row r="324">
          <cell r="A324">
            <v>4</v>
          </cell>
          <cell r="G324">
            <v>23.01</v>
          </cell>
        </row>
        <row r="325">
          <cell r="A325">
            <v>4</v>
          </cell>
          <cell r="G325">
            <v>23.92</v>
          </cell>
        </row>
        <row r="326">
          <cell r="A326">
            <v>5</v>
          </cell>
          <cell r="G326">
            <v>478498.21</v>
          </cell>
        </row>
        <row r="327">
          <cell r="A327">
            <v>5</v>
          </cell>
          <cell r="G327">
            <v>323648.68</v>
          </cell>
        </row>
        <row r="328">
          <cell r="A328">
            <v>5</v>
          </cell>
          <cell r="G328">
            <v>252841.81</v>
          </cell>
        </row>
        <row r="329">
          <cell r="A329">
            <v>5</v>
          </cell>
          <cell r="G329">
            <v>383140.52</v>
          </cell>
        </row>
        <row r="330">
          <cell r="A330">
            <v>5</v>
          </cell>
          <cell r="G330">
            <v>280022.95</v>
          </cell>
        </row>
        <row r="331">
          <cell r="A331">
            <v>5</v>
          </cell>
          <cell r="G331">
            <v>322328.09999999998</v>
          </cell>
        </row>
        <row r="332">
          <cell r="A332">
            <v>5</v>
          </cell>
          <cell r="G332">
            <v>23.01</v>
          </cell>
        </row>
        <row r="333">
          <cell r="A333">
            <v>5</v>
          </cell>
          <cell r="G333">
            <v>23.92</v>
          </cell>
        </row>
        <row r="334">
          <cell r="A334">
            <v>1</v>
          </cell>
          <cell r="G334">
            <v>66.95</v>
          </cell>
        </row>
        <row r="335">
          <cell r="A335">
            <v>2</v>
          </cell>
          <cell r="G335">
            <v>66.95</v>
          </cell>
        </row>
        <row r="336">
          <cell r="A336">
            <v>3</v>
          </cell>
          <cell r="G336">
            <v>66.95</v>
          </cell>
        </row>
        <row r="337">
          <cell r="A337">
            <v>4</v>
          </cell>
          <cell r="G337">
            <v>66.95</v>
          </cell>
        </row>
        <row r="338">
          <cell r="A338">
            <v>5</v>
          </cell>
          <cell r="G338">
            <v>66.95</v>
          </cell>
        </row>
        <row r="339">
          <cell r="A339">
            <v>1</v>
          </cell>
          <cell r="G339">
            <v>3.59</v>
          </cell>
        </row>
        <row r="340">
          <cell r="A340">
            <v>2</v>
          </cell>
          <cell r="G340">
            <v>3.59</v>
          </cell>
        </row>
        <row r="341">
          <cell r="A341">
            <v>3</v>
          </cell>
          <cell r="G341">
            <v>3.59</v>
          </cell>
        </row>
        <row r="342">
          <cell r="A342">
            <v>4</v>
          </cell>
          <cell r="G342">
            <v>3.59</v>
          </cell>
        </row>
        <row r="343">
          <cell r="A343">
            <v>5</v>
          </cell>
          <cell r="G343">
            <v>3.59</v>
          </cell>
        </row>
        <row r="344">
          <cell r="A344">
            <v>1</v>
          </cell>
          <cell r="G344">
            <v>163477.16</v>
          </cell>
        </row>
        <row r="345">
          <cell r="A345">
            <v>1</v>
          </cell>
          <cell r="G345">
            <v>57147.56</v>
          </cell>
        </row>
        <row r="346">
          <cell r="A346">
            <v>1</v>
          </cell>
          <cell r="G346">
            <v>191.52</v>
          </cell>
        </row>
        <row r="347">
          <cell r="A347">
            <v>1</v>
          </cell>
          <cell r="G347">
            <v>104747.45</v>
          </cell>
        </row>
        <row r="348">
          <cell r="A348">
            <v>1</v>
          </cell>
          <cell r="G348">
            <v>2078.36</v>
          </cell>
        </row>
        <row r="349">
          <cell r="A349">
            <v>1</v>
          </cell>
          <cell r="G349">
            <v>9103.9</v>
          </cell>
        </row>
        <row r="350">
          <cell r="A350">
            <v>1</v>
          </cell>
          <cell r="G350">
            <v>958.32</v>
          </cell>
        </row>
        <row r="351">
          <cell r="A351">
            <v>1</v>
          </cell>
          <cell r="G351">
            <v>5679.37</v>
          </cell>
        </row>
        <row r="352">
          <cell r="A352">
            <v>1</v>
          </cell>
          <cell r="G352">
            <v>32444.46</v>
          </cell>
        </row>
        <row r="353">
          <cell r="A353">
            <v>1</v>
          </cell>
          <cell r="G353">
            <v>66.81</v>
          </cell>
        </row>
        <row r="354">
          <cell r="A354">
            <v>1</v>
          </cell>
          <cell r="G354">
            <v>3637.48</v>
          </cell>
        </row>
        <row r="355">
          <cell r="A355">
            <v>1</v>
          </cell>
          <cell r="G355">
            <v>45444.81</v>
          </cell>
        </row>
        <row r="356">
          <cell r="A356">
            <v>1</v>
          </cell>
          <cell r="G356">
            <v>9199.1</v>
          </cell>
        </row>
        <row r="357">
          <cell r="A357">
            <v>2</v>
          </cell>
          <cell r="G357">
            <v>163477.16</v>
          </cell>
        </row>
        <row r="358">
          <cell r="A358">
            <v>2</v>
          </cell>
          <cell r="G358">
            <v>57514.7</v>
          </cell>
        </row>
        <row r="359">
          <cell r="A359">
            <v>2</v>
          </cell>
          <cell r="G359">
            <v>191.52</v>
          </cell>
        </row>
        <row r="360">
          <cell r="A360">
            <v>2</v>
          </cell>
          <cell r="G360">
            <v>104779.2</v>
          </cell>
        </row>
        <row r="361">
          <cell r="A361">
            <v>2</v>
          </cell>
          <cell r="G361">
            <v>2078.36</v>
          </cell>
        </row>
        <row r="362">
          <cell r="A362">
            <v>2</v>
          </cell>
          <cell r="G362">
            <v>9102.4500000000007</v>
          </cell>
        </row>
        <row r="363">
          <cell r="A363">
            <v>2</v>
          </cell>
          <cell r="G363">
            <v>958.32</v>
          </cell>
        </row>
        <row r="364">
          <cell r="A364">
            <v>2</v>
          </cell>
          <cell r="G364">
            <v>5679.37</v>
          </cell>
        </row>
        <row r="365">
          <cell r="A365">
            <v>2</v>
          </cell>
          <cell r="G365">
            <v>20277.27</v>
          </cell>
        </row>
        <row r="366">
          <cell r="A366">
            <v>2</v>
          </cell>
          <cell r="G366">
            <v>22.2</v>
          </cell>
        </row>
        <row r="367">
          <cell r="A367">
            <v>2</v>
          </cell>
          <cell r="G367">
            <v>3690.99</v>
          </cell>
        </row>
        <row r="368">
          <cell r="A368">
            <v>2</v>
          </cell>
          <cell r="G368">
            <v>45450.86</v>
          </cell>
        </row>
        <row r="369">
          <cell r="A369">
            <v>2</v>
          </cell>
          <cell r="G369">
            <v>9199.11</v>
          </cell>
        </row>
        <row r="370">
          <cell r="A370">
            <v>3</v>
          </cell>
          <cell r="G370">
            <v>163477.16</v>
          </cell>
        </row>
        <row r="371">
          <cell r="A371">
            <v>3</v>
          </cell>
          <cell r="G371">
            <v>57514.7</v>
          </cell>
        </row>
        <row r="372">
          <cell r="A372">
            <v>3</v>
          </cell>
          <cell r="G372">
            <v>191.52</v>
          </cell>
        </row>
        <row r="373">
          <cell r="A373">
            <v>3</v>
          </cell>
          <cell r="G373">
            <v>104779.2</v>
          </cell>
        </row>
        <row r="374">
          <cell r="A374">
            <v>3</v>
          </cell>
          <cell r="G374">
            <v>2078.36</v>
          </cell>
        </row>
        <row r="375">
          <cell r="A375">
            <v>3</v>
          </cell>
          <cell r="G375">
            <v>9102.4500000000007</v>
          </cell>
        </row>
        <row r="376">
          <cell r="A376">
            <v>3</v>
          </cell>
          <cell r="G376">
            <v>958.32</v>
          </cell>
        </row>
        <row r="377">
          <cell r="A377">
            <v>3</v>
          </cell>
          <cell r="G377">
            <v>5679.37</v>
          </cell>
        </row>
        <row r="378">
          <cell r="A378">
            <v>3</v>
          </cell>
          <cell r="G378">
            <v>19805.580000000002</v>
          </cell>
        </row>
        <row r="379">
          <cell r="A379">
            <v>3</v>
          </cell>
          <cell r="G379">
            <v>47.18</v>
          </cell>
        </row>
        <row r="380">
          <cell r="A380">
            <v>3</v>
          </cell>
          <cell r="G380">
            <v>3637.48</v>
          </cell>
        </row>
        <row r="381">
          <cell r="A381">
            <v>3</v>
          </cell>
          <cell r="G381">
            <v>45450.86</v>
          </cell>
        </row>
        <row r="382">
          <cell r="A382">
            <v>3</v>
          </cell>
          <cell r="G382">
            <v>10279.450000000001</v>
          </cell>
        </row>
        <row r="383">
          <cell r="A383">
            <v>4</v>
          </cell>
          <cell r="G383">
            <v>9559.2199999999993</v>
          </cell>
        </row>
        <row r="384">
          <cell r="A384">
            <v>5</v>
          </cell>
          <cell r="G384">
            <v>9559.23</v>
          </cell>
        </row>
        <row r="385">
          <cell r="A385">
            <v>1</v>
          </cell>
          <cell r="G385">
            <v>-4732.8599999999997</v>
          </cell>
        </row>
        <row r="386">
          <cell r="A386">
            <v>1</v>
          </cell>
          <cell r="G386">
            <v>47207.23</v>
          </cell>
        </row>
        <row r="387">
          <cell r="A387">
            <v>1</v>
          </cell>
          <cell r="G387">
            <v>31438.55</v>
          </cell>
        </row>
        <row r="388">
          <cell r="A388">
            <v>1</v>
          </cell>
          <cell r="G388">
            <v>62127.74</v>
          </cell>
        </row>
        <row r="389">
          <cell r="A389">
            <v>1</v>
          </cell>
          <cell r="G389">
            <v>532736.51</v>
          </cell>
        </row>
        <row r="390">
          <cell r="A390">
            <v>1</v>
          </cell>
          <cell r="G390">
            <v>52991.02</v>
          </cell>
        </row>
        <row r="391">
          <cell r="A391">
            <v>1</v>
          </cell>
          <cell r="G391">
            <v>152768.95000000001</v>
          </cell>
        </row>
        <row r="392">
          <cell r="A392">
            <v>1</v>
          </cell>
          <cell r="G392">
            <v>-68641.850000000006</v>
          </cell>
        </row>
        <row r="393">
          <cell r="A393">
            <v>2</v>
          </cell>
          <cell r="G393">
            <v>-4732.8599999999997</v>
          </cell>
        </row>
        <row r="394">
          <cell r="A394">
            <v>2</v>
          </cell>
          <cell r="G394">
            <v>47207.23</v>
          </cell>
        </row>
        <row r="395">
          <cell r="A395">
            <v>2</v>
          </cell>
          <cell r="G395">
            <v>31438.55</v>
          </cell>
        </row>
        <row r="396">
          <cell r="A396">
            <v>2</v>
          </cell>
          <cell r="G396">
            <v>62127.73</v>
          </cell>
        </row>
        <row r="397">
          <cell r="A397">
            <v>2</v>
          </cell>
          <cell r="G397">
            <v>532900.66</v>
          </cell>
        </row>
        <row r="398">
          <cell r="A398">
            <v>2</v>
          </cell>
          <cell r="G398">
            <v>322036.27</v>
          </cell>
        </row>
        <row r="399">
          <cell r="A399">
            <v>2</v>
          </cell>
          <cell r="G399">
            <v>131914.04999999999</v>
          </cell>
        </row>
        <row r="400">
          <cell r="A400">
            <v>2</v>
          </cell>
          <cell r="G400">
            <v>-68641.850000000006</v>
          </cell>
        </row>
        <row r="401">
          <cell r="A401">
            <v>3</v>
          </cell>
          <cell r="G401">
            <v>-4732.8599999999997</v>
          </cell>
        </row>
        <row r="402">
          <cell r="A402">
            <v>3</v>
          </cell>
          <cell r="G402">
            <v>47207.23</v>
          </cell>
        </row>
        <row r="403">
          <cell r="A403">
            <v>3</v>
          </cell>
          <cell r="G403">
            <v>31438.55</v>
          </cell>
        </row>
        <row r="404">
          <cell r="A404">
            <v>3</v>
          </cell>
          <cell r="G404">
            <v>-124255.47</v>
          </cell>
        </row>
        <row r="405">
          <cell r="A405">
            <v>3</v>
          </cell>
          <cell r="G405">
            <v>-1065637.17</v>
          </cell>
        </row>
        <row r="406">
          <cell r="A406">
            <v>3</v>
          </cell>
          <cell r="G406">
            <v>-1132812.51</v>
          </cell>
        </row>
        <row r="407">
          <cell r="A407">
            <v>3</v>
          </cell>
          <cell r="G407">
            <v>409563.2</v>
          </cell>
        </row>
        <row r="408">
          <cell r="A408">
            <v>3</v>
          </cell>
          <cell r="G408">
            <v>-284683</v>
          </cell>
        </row>
        <row r="409">
          <cell r="A409">
            <v>3</v>
          </cell>
          <cell r="G409">
            <v>-68641.850000000006</v>
          </cell>
        </row>
        <row r="410">
          <cell r="A410">
            <v>4</v>
          </cell>
          <cell r="G410">
            <v>-4732.8599999999997</v>
          </cell>
        </row>
        <row r="411">
          <cell r="A411">
            <v>4</v>
          </cell>
          <cell r="G411">
            <v>47207.23</v>
          </cell>
        </row>
        <row r="412">
          <cell r="A412">
            <v>4</v>
          </cell>
          <cell r="G412">
            <v>31438.55</v>
          </cell>
        </row>
        <row r="413">
          <cell r="A413">
            <v>4</v>
          </cell>
          <cell r="G413">
            <v>75520.83</v>
          </cell>
        </row>
        <row r="414">
          <cell r="A414">
            <v>4</v>
          </cell>
          <cell r="G414">
            <v>515611.14</v>
          </cell>
        </row>
        <row r="415">
          <cell r="A415">
            <v>4</v>
          </cell>
          <cell r="G415">
            <v>-453125</v>
          </cell>
        </row>
        <row r="416">
          <cell r="A416">
            <v>4</v>
          </cell>
          <cell r="G416">
            <v>-68641.850000000006</v>
          </cell>
        </row>
        <row r="417">
          <cell r="A417">
            <v>5</v>
          </cell>
          <cell r="G417">
            <v>-4732.8599999999997</v>
          </cell>
        </row>
        <row r="418">
          <cell r="A418">
            <v>5</v>
          </cell>
          <cell r="G418">
            <v>47207.23</v>
          </cell>
        </row>
        <row r="419">
          <cell r="A419">
            <v>5</v>
          </cell>
          <cell r="G419">
            <v>31438.55</v>
          </cell>
        </row>
        <row r="420">
          <cell r="A420">
            <v>5</v>
          </cell>
          <cell r="G420">
            <v>620383.53</v>
          </cell>
        </row>
        <row r="421">
          <cell r="A421">
            <v>5</v>
          </cell>
          <cell r="G421">
            <v>-264322.92</v>
          </cell>
        </row>
        <row r="422">
          <cell r="A422">
            <v>5</v>
          </cell>
          <cell r="G422">
            <v>555066.78</v>
          </cell>
        </row>
        <row r="423">
          <cell r="A423">
            <v>5</v>
          </cell>
          <cell r="G423">
            <v>-113281.25</v>
          </cell>
        </row>
        <row r="424">
          <cell r="A424">
            <v>5</v>
          </cell>
          <cell r="G424">
            <v>-68641.850000000006</v>
          </cell>
        </row>
        <row r="425">
          <cell r="A425">
            <v>1</v>
          </cell>
          <cell r="G425">
            <v>8394</v>
          </cell>
        </row>
        <row r="426">
          <cell r="A426">
            <v>1</v>
          </cell>
          <cell r="G426">
            <v>7755</v>
          </cell>
        </row>
        <row r="427">
          <cell r="A427">
            <v>2</v>
          </cell>
          <cell r="G427">
            <v>8394</v>
          </cell>
        </row>
        <row r="428">
          <cell r="A428">
            <v>2</v>
          </cell>
          <cell r="G428">
            <v>7755</v>
          </cell>
        </row>
        <row r="429">
          <cell r="A429">
            <v>3</v>
          </cell>
          <cell r="G429">
            <v>8394</v>
          </cell>
        </row>
        <row r="430">
          <cell r="A430">
            <v>3</v>
          </cell>
          <cell r="G430">
            <v>7755</v>
          </cell>
        </row>
        <row r="431">
          <cell r="A431">
            <v>4</v>
          </cell>
          <cell r="G431">
            <v>8394</v>
          </cell>
        </row>
        <row r="432">
          <cell r="A432">
            <v>4</v>
          </cell>
          <cell r="G432">
            <v>7755</v>
          </cell>
        </row>
        <row r="433">
          <cell r="A433">
            <v>5</v>
          </cell>
          <cell r="G433">
            <v>8394</v>
          </cell>
        </row>
        <row r="434">
          <cell r="A434">
            <v>5</v>
          </cell>
          <cell r="G434">
            <v>7755</v>
          </cell>
        </row>
        <row r="435">
          <cell r="A435">
            <v>1</v>
          </cell>
          <cell r="G435">
            <v>5724.59</v>
          </cell>
        </row>
        <row r="436">
          <cell r="A436">
            <v>1</v>
          </cell>
          <cell r="G436">
            <v>13755.75</v>
          </cell>
        </row>
        <row r="437">
          <cell r="A437">
            <v>1</v>
          </cell>
          <cell r="G437">
            <v>71983.679999999993</v>
          </cell>
        </row>
        <row r="438">
          <cell r="A438">
            <v>2</v>
          </cell>
          <cell r="G438">
            <v>5724.59</v>
          </cell>
        </row>
        <row r="439">
          <cell r="A439">
            <v>2</v>
          </cell>
          <cell r="G439">
            <v>13755.75</v>
          </cell>
        </row>
        <row r="440">
          <cell r="A440">
            <v>2</v>
          </cell>
          <cell r="G440">
            <v>72969.84</v>
          </cell>
        </row>
        <row r="441">
          <cell r="A441">
            <v>3</v>
          </cell>
          <cell r="G441">
            <v>5724.59</v>
          </cell>
        </row>
        <row r="442">
          <cell r="A442">
            <v>3</v>
          </cell>
          <cell r="G442">
            <v>13755.75</v>
          </cell>
        </row>
        <row r="443">
          <cell r="A443">
            <v>3</v>
          </cell>
          <cell r="G443">
            <v>73228.5</v>
          </cell>
        </row>
        <row r="444">
          <cell r="A444">
            <v>4</v>
          </cell>
          <cell r="G444">
            <v>5724.59</v>
          </cell>
        </row>
        <row r="445">
          <cell r="A445">
            <v>4</v>
          </cell>
          <cell r="G445">
            <v>13755.75</v>
          </cell>
        </row>
        <row r="446">
          <cell r="A446">
            <v>4</v>
          </cell>
          <cell r="G446">
            <v>73246.240000000005</v>
          </cell>
        </row>
        <row r="447">
          <cell r="A447">
            <v>5</v>
          </cell>
          <cell r="G447">
            <v>5724.59</v>
          </cell>
        </row>
        <row r="448">
          <cell r="A448">
            <v>5</v>
          </cell>
          <cell r="G448">
            <v>13755.75</v>
          </cell>
        </row>
        <row r="449">
          <cell r="A449">
            <v>5</v>
          </cell>
          <cell r="G449">
            <v>73247</v>
          </cell>
        </row>
        <row r="450">
          <cell r="A450">
            <v>1</v>
          </cell>
          <cell r="G450">
            <v>1288.1500000000001</v>
          </cell>
        </row>
        <row r="451">
          <cell r="A451">
            <v>1</v>
          </cell>
          <cell r="G451">
            <v>1133.5</v>
          </cell>
        </row>
        <row r="452">
          <cell r="A452">
            <v>2</v>
          </cell>
          <cell r="G452">
            <v>1300.6500000000001</v>
          </cell>
        </row>
        <row r="453">
          <cell r="A453">
            <v>2</v>
          </cell>
          <cell r="G453">
            <v>1133.5</v>
          </cell>
        </row>
        <row r="454">
          <cell r="A454">
            <v>2</v>
          </cell>
          <cell r="G454">
            <v>81</v>
          </cell>
        </row>
        <row r="455">
          <cell r="A455">
            <v>3</v>
          </cell>
          <cell r="G455">
            <v>1300.6500000000001</v>
          </cell>
        </row>
        <row r="456">
          <cell r="A456">
            <v>3</v>
          </cell>
          <cell r="G456">
            <v>1133.9100000000001</v>
          </cell>
        </row>
        <row r="457">
          <cell r="A457">
            <v>3</v>
          </cell>
          <cell r="G457">
            <v>81</v>
          </cell>
        </row>
        <row r="458">
          <cell r="A458">
            <v>4</v>
          </cell>
          <cell r="G458">
            <v>1324.15</v>
          </cell>
        </row>
        <row r="459">
          <cell r="A459">
            <v>4</v>
          </cell>
          <cell r="G459">
            <v>1133.9100000000001</v>
          </cell>
        </row>
        <row r="460">
          <cell r="A460">
            <v>4</v>
          </cell>
          <cell r="G460">
            <v>81</v>
          </cell>
        </row>
        <row r="461">
          <cell r="A461">
            <v>5</v>
          </cell>
          <cell r="G461">
            <v>1324.15</v>
          </cell>
        </row>
        <row r="462">
          <cell r="A462">
            <v>5</v>
          </cell>
          <cell r="G462">
            <v>1133.9100000000001</v>
          </cell>
        </row>
        <row r="463">
          <cell r="A463">
            <v>5</v>
          </cell>
          <cell r="G463">
            <v>81</v>
          </cell>
        </row>
        <row r="464">
          <cell r="A464">
            <v>1</v>
          </cell>
          <cell r="G464">
            <v>16875</v>
          </cell>
        </row>
        <row r="465">
          <cell r="A465">
            <v>2</v>
          </cell>
          <cell r="G465">
            <v>16875</v>
          </cell>
        </row>
        <row r="466">
          <cell r="A466">
            <v>3</v>
          </cell>
          <cell r="G466">
            <v>16875</v>
          </cell>
        </row>
        <row r="467">
          <cell r="A467">
            <v>4</v>
          </cell>
          <cell r="G467">
            <v>16875</v>
          </cell>
        </row>
        <row r="468">
          <cell r="A468">
            <v>5</v>
          </cell>
          <cell r="G468">
            <v>452.83</v>
          </cell>
        </row>
        <row r="469">
          <cell r="A469">
            <v>1</v>
          </cell>
          <cell r="G469">
            <v>48711.5</v>
          </cell>
        </row>
        <row r="470">
          <cell r="A470">
            <v>2</v>
          </cell>
          <cell r="G470">
            <v>48711.5</v>
          </cell>
        </row>
        <row r="471">
          <cell r="A471">
            <v>3</v>
          </cell>
          <cell r="G471">
            <v>48711.5</v>
          </cell>
        </row>
        <row r="472">
          <cell r="A472">
            <v>4</v>
          </cell>
          <cell r="G472">
            <v>48711.5</v>
          </cell>
        </row>
        <row r="473">
          <cell r="A473">
            <v>5</v>
          </cell>
          <cell r="G473">
            <v>48711.5</v>
          </cell>
        </row>
        <row r="474">
          <cell r="A474">
            <v>1</v>
          </cell>
          <cell r="G474">
            <v>1578.13</v>
          </cell>
        </row>
        <row r="475">
          <cell r="A475">
            <v>2</v>
          </cell>
          <cell r="G475">
            <v>1578.13</v>
          </cell>
        </row>
        <row r="476">
          <cell r="A476">
            <v>3</v>
          </cell>
          <cell r="G476">
            <v>1578.13</v>
          </cell>
        </row>
        <row r="477">
          <cell r="A477">
            <v>4</v>
          </cell>
          <cell r="G477">
            <v>1578.13</v>
          </cell>
        </row>
        <row r="478">
          <cell r="A478">
            <v>5</v>
          </cell>
          <cell r="G478">
            <v>1578.13</v>
          </cell>
        </row>
        <row r="479">
          <cell r="A479">
            <v>2</v>
          </cell>
          <cell r="G479">
            <v>166.68</v>
          </cell>
        </row>
        <row r="480">
          <cell r="A480">
            <v>3</v>
          </cell>
          <cell r="G480">
            <v>166.68</v>
          </cell>
        </row>
        <row r="481">
          <cell r="A481">
            <v>1</v>
          </cell>
          <cell r="G481">
            <v>14816.16</v>
          </cell>
        </row>
        <row r="482">
          <cell r="A482">
            <v>1</v>
          </cell>
          <cell r="G482">
            <v>2010.59</v>
          </cell>
        </row>
        <row r="483">
          <cell r="A483">
            <v>1</v>
          </cell>
          <cell r="G483">
            <v>3483.88</v>
          </cell>
        </row>
        <row r="484">
          <cell r="A484">
            <v>1</v>
          </cell>
          <cell r="G484">
            <v>5110.24</v>
          </cell>
        </row>
        <row r="485">
          <cell r="A485">
            <v>1</v>
          </cell>
          <cell r="G485">
            <v>3011.91</v>
          </cell>
        </row>
        <row r="486">
          <cell r="A486">
            <v>1</v>
          </cell>
          <cell r="G486">
            <v>17527.84</v>
          </cell>
        </row>
        <row r="487">
          <cell r="A487">
            <v>2</v>
          </cell>
          <cell r="G487">
            <v>14516.12</v>
          </cell>
        </row>
        <row r="488">
          <cell r="A488">
            <v>2</v>
          </cell>
          <cell r="G488">
            <v>1357.44</v>
          </cell>
        </row>
        <row r="489">
          <cell r="A489">
            <v>2</v>
          </cell>
          <cell r="G489">
            <v>3320.32</v>
          </cell>
        </row>
        <row r="490">
          <cell r="A490">
            <v>2</v>
          </cell>
          <cell r="G490">
            <v>3625.29</v>
          </cell>
        </row>
        <row r="491">
          <cell r="A491">
            <v>2</v>
          </cell>
          <cell r="G491">
            <v>2799.73</v>
          </cell>
        </row>
        <row r="492">
          <cell r="A492">
            <v>2</v>
          </cell>
          <cell r="G492">
            <v>16695.68</v>
          </cell>
        </row>
        <row r="493">
          <cell r="A493">
            <v>3</v>
          </cell>
          <cell r="G493">
            <v>14525.78</v>
          </cell>
        </row>
        <row r="494">
          <cell r="A494">
            <v>3</v>
          </cell>
          <cell r="G494">
            <v>1321.61</v>
          </cell>
        </row>
        <row r="495">
          <cell r="A495">
            <v>3</v>
          </cell>
          <cell r="G495">
            <v>6219.84</v>
          </cell>
        </row>
        <row r="496">
          <cell r="A496">
            <v>3</v>
          </cell>
          <cell r="G496">
            <v>3589.86</v>
          </cell>
        </row>
        <row r="497">
          <cell r="A497">
            <v>3</v>
          </cell>
          <cell r="G497">
            <v>2555.9499999999998</v>
          </cell>
        </row>
        <row r="498">
          <cell r="A498">
            <v>3</v>
          </cell>
          <cell r="G498">
            <v>14940.81</v>
          </cell>
        </row>
        <row r="499">
          <cell r="A499">
            <v>4</v>
          </cell>
          <cell r="G499">
            <v>2533.4499999999998</v>
          </cell>
        </row>
        <row r="500">
          <cell r="A500">
            <v>4</v>
          </cell>
          <cell r="G500">
            <v>4574.57</v>
          </cell>
        </row>
        <row r="501">
          <cell r="A501">
            <v>4</v>
          </cell>
          <cell r="G501">
            <v>2130.5</v>
          </cell>
        </row>
        <row r="502">
          <cell r="A502">
            <v>4</v>
          </cell>
          <cell r="G502">
            <v>16335.72</v>
          </cell>
        </row>
        <row r="503">
          <cell r="A503">
            <v>5</v>
          </cell>
          <cell r="G503">
            <v>3077.08</v>
          </cell>
        </row>
        <row r="504">
          <cell r="A504">
            <v>5</v>
          </cell>
          <cell r="G504">
            <v>4719.8900000000003</v>
          </cell>
        </row>
        <row r="505">
          <cell r="A505">
            <v>5</v>
          </cell>
          <cell r="G505">
            <v>2121.13</v>
          </cell>
        </row>
        <row r="506">
          <cell r="A506">
            <v>5</v>
          </cell>
          <cell r="G506">
            <v>16656.060000000001</v>
          </cell>
        </row>
        <row r="507">
          <cell r="A507">
            <v>1</v>
          </cell>
          <cell r="G507">
            <v>-8343.3799999999992</v>
          </cell>
        </row>
        <row r="508">
          <cell r="A508">
            <v>1</v>
          </cell>
          <cell r="G508">
            <v>-1736.68</v>
          </cell>
        </row>
        <row r="509">
          <cell r="A509">
            <v>1</v>
          </cell>
          <cell r="G509">
            <v>-3483.88</v>
          </cell>
        </row>
        <row r="510">
          <cell r="A510">
            <v>1</v>
          </cell>
          <cell r="G510">
            <v>-5110.24</v>
          </cell>
        </row>
        <row r="511">
          <cell r="A511">
            <v>1</v>
          </cell>
          <cell r="G511">
            <v>-2955.12</v>
          </cell>
        </row>
        <row r="512">
          <cell r="A512">
            <v>1</v>
          </cell>
          <cell r="G512">
            <v>-17527.84</v>
          </cell>
        </row>
        <row r="513">
          <cell r="A513">
            <v>2</v>
          </cell>
          <cell r="G513">
            <v>-7973</v>
          </cell>
        </row>
        <row r="514">
          <cell r="A514">
            <v>2</v>
          </cell>
          <cell r="G514">
            <v>-1054.8800000000001</v>
          </cell>
        </row>
        <row r="515">
          <cell r="A515">
            <v>2</v>
          </cell>
          <cell r="G515">
            <v>-3320.32</v>
          </cell>
        </row>
        <row r="516">
          <cell r="A516">
            <v>2</v>
          </cell>
          <cell r="G516">
            <v>-3625.29</v>
          </cell>
        </row>
        <row r="517">
          <cell r="A517">
            <v>2</v>
          </cell>
          <cell r="G517">
            <v>-2706.7</v>
          </cell>
        </row>
        <row r="518">
          <cell r="A518">
            <v>2</v>
          </cell>
          <cell r="G518">
            <v>-16695.68</v>
          </cell>
        </row>
        <row r="519">
          <cell r="A519">
            <v>3</v>
          </cell>
          <cell r="G519">
            <v>-7997.94</v>
          </cell>
        </row>
        <row r="520">
          <cell r="A520">
            <v>3</v>
          </cell>
          <cell r="G520">
            <v>-984.95</v>
          </cell>
        </row>
        <row r="521">
          <cell r="A521">
            <v>3</v>
          </cell>
          <cell r="G521">
            <v>-6219.84</v>
          </cell>
        </row>
        <row r="522">
          <cell r="A522">
            <v>3</v>
          </cell>
          <cell r="G522">
            <v>-3589.86</v>
          </cell>
        </row>
        <row r="523">
          <cell r="A523">
            <v>3</v>
          </cell>
          <cell r="G523">
            <v>-2458.59</v>
          </cell>
        </row>
        <row r="524">
          <cell r="A524">
            <v>3</v>
          </cell>
          <cell r="G524">
            <v>-14940.81</v>
          </cell>
        </row>
        <row r="525">
          <cell r="A525">
            <v>4</v>
          </cell>
          <cell r="G525">
            <v>-2533.4499999999998</v>
          </cell>
        </row>
        <row r="526">
          <cell r="A526">
            <v>4</v>
          </cell>
          <cell r="G526">
            <v>-4574.57</v>
          </cell>
        </row>
        <row r="527">
          <cell r="A527">
            <v>4</v>
          </cell>
          <cell r="G527">
            <v>-1858.79</v>
          </cell>
        </row>
        <row r="528">
          <cell r="A528">
            <v>4</v>
          </cell>
          <cell r="G528">
            <v>-16335.72</v>
          </cell>
        </row>
        <row r="529">
          <cell r="A529">
            <v>5</v>
          </cell>
          <cell r="G529">
            <v>-3077.08</v>
          </cell>
        </row>
        <row r="530">
          <cell r="A530">
            <v>5</v>
          </cell>
          <cell r="G530">
            <v>-4719.8900000000003</v>
          </cell>
        </row>
        <row r="531">
          <cell r="A531">
            <v>5</v>
          </cell>
          <cell r="G531">
            <v>-1852.86</v>
          </cell>
        </row>
        <row r="532">
          <cell r="A532">
            <v>5</v>
          </cell>
          <cell r="G532">
            <v>-16656.060000000001</v>
          </cell>
        </row>
        <row r="533">
          <cell r="A533">
            <v>1</v>
          </cell>
          <cell r="G533">
            <v>20297.93</v>
          </cell>
        </row>
        <row r="534">
          <cell r="A534">
            <v>1</v>
          </cell>
          <cell r="G534">
            <v>4144.99</v>
          </cell>
        </row>
        <row r="535">
          <cell r="A535">
            <v>1</v>
          </cell>
          <cell r="G535">
            <v>2080.63</v>
          </cell>
        </row>
        <row r="536">
          <cell r="A536">
            <v>1</v>
          </cell>
          <cell r="G536">
            <v>16579.77</v>
          </cell>
        </row>
        <row r="537">
          <cell r="A537">
            <v>1</v>
          </cell>
          <cell r="G537">
            <v>7705.52</v>
          </cell>
        </row>
        <row r="538">
          <cell r="A538">
            <v>1</v>
          </cell>
          <cell r="G538">
            <v>7805.63</v>
          </cell>
        </row>
        <row r="539">
          <cell r="A539">
            <v>2</v>
          </cell>
          <cell r="G539">
            <v>20518.09</v>
          </cell>
        </row>
        <row r="540">
          <cell r="A540">
            <v>2</v>
          </cell>
          <cell r="G540">
            <v>4126.1000000000004</v>
          </cell>
        </row>
        <row r="541">
          <cell r="A541">
            <v>2</v>
          </cell>
          <cell r="G541">
            <v>2075.4</v>
          </cell>
        </row>
        <row r="542">
          <cell r="A542">
            <v>2</v>
          </cell>
          <cell r="G542">
            <v>16701.580000000002</v>
          </cell>
        </row>
        <row r="543">
          <cell r="A543">
            <v>2</v>
          </cell>
          <cell r="G543">
            <v>7828.88</v>
          </cell>
        </row>
        <row r="544">
          <cell r="A544">
            <v>2</v>
          </cell>
          <cell r="G544">
            <v>7512.24</v>
          </cell>
        </row>
        <row r="545">
          <cell r="A545">
            <v>3</v>
          </cell>
          <cell r="G545">
            <v>20518.09</v>
          </cell>
        </row>
        <row r="546">
          <cell r="A546">
            <v>3</v>
          </cell>
          <cell r="G546">
            <v>4559.26</v>
          </cell>
        </row>
        <row r="547">
          <cell r="A547">
            <v>3</v>
          </cell>
          <cell r="G547">
            <v>2325.15</v>
          </cell>
        </row>
        <row r="548">
          <cell r="A548">
            <v>3</v>
          </cell>
          <cell r="G548">
            <v>16700.150000000001</v>
          </cell>
        </row>
        <row r="549">
          <cell r="A549">
            <v>3</v>
          </cell>
          <cell r="G549">
            <v>7828.88</v>
          </cell>
        </row>
        <row r="550">
          <cell r="A550">
            <v>3</v>
          </cell>
          <cell r="G550">
            <v>7461.7</v>
          </cell>
        </row>
        <row r="551">
          <cell r="A551">
            <v>4</v>
          </cell>
          <cell r="G551">
            <v>25421.86</v>
          </cell>
        </row>
        <row r="552">
          <cell r="A552">
            <v>4</v>
          </cell>
          <cell r="G552">
            <v>5552.59</v>
          </cell>
        </row>
        <row r="553">
          <cell r="A553">
            <v>4</v>
          </cell>
          <cell r="G553">
            <v>1542.93</v>
          </cell>
        </row>
        <row r="554">
          <cell r="A554">
            <v>4</v>
          </cell>
          <cell r="G554">
            <v>26173.3</v>
          </cell>
        </row>
        <row r="555">
          <cell r="A555">
            <v>4</v>
          </cell>
          <cell r="G555">
            <v>12142</v>
          </cell>
        </row>
        <row r="556">
          <cell r="A556">
            <v>4</v>
          </cell>
          <cell r="G556">
            <v>8779.93</v>
          </cell>
        </row>
        <row r="557">
          <cell r="A557">
            <v>5</v>
          </cell>
          <cell r="G557">
            <v>25421.86</v>
          </cell>
        </row>
        <row r="558">
          <cell r="A558">
            <v>5</v>
          </cell>
          <cell r="G558">
            <v>5552.59</v>
          </cell>
        </row>
        <row r="559">
          <cell r="A559">
            <v>5</v>
          </cell>
          <cell r="G559">
            <v>1542.93</v>
          </cell>
        </row>
        <row r="560">
          <cell r="A560">
            <v>5</v>
          </cell>
          <cell r="G560">
            <v>26156.7</v>
          </cell>
        </row>
        <row r="561">
          <cell r="A561">
            <v>5</v>
          </cell>
          <cell r="G561">
            <v>12142</v>
          </cell>
        </row>
        <row r="562">
          <cell r="A562">
            <v>5</v>
          </cell>
          <cell r="G562">
            <v>8779.93</v>
          </cell>
        </row>
        <row r="563">
          <cell r="A563">
            <v>1</v>
          </cell>
          <cell r="G563">
            <v>-20297.93</v>
          </cell>
        </row>
        <row r="564">
          <cell r="A564">
            <v>1</v>
          </cell>
          <cell r="G564">
            <v>-4092.86</v>
          </cell>
        </row>
        <row r="565">
          <cell r="A565">
            <v>1</v>
          </cell>
          <cell r="G565">
            <v>-2080.63</v>
          </cell>
        </row>
        <row r="566">
          <cell r="A566">
            <v>1</v>
          </cell>
          <cell r="G566">
            <v>-16570.54</v>
          </cell>
        </row>
        <row r="567">
          <cell r="A567">
            <v>1</v>
          </cell>
          <cell r="G567">
            <v>-7678.26</v>
          </cell>
        </row>
        <row r="568">
          <cell r="A568">
            <v>1</v>
          </cell>
          <cell r="G568">
            <v>-7799.3</v>
          </cell>
        </row>
        <row r="569">
          <cell r="A569">
            <v>2</v>
          </cell>
          <cell r="G569">
            <v>-20518.09</v>
          </cell>
        </row>
        <row r="570">
          <cell r="A570">
            <v>2</v>
          </cell>
          <cell r="G570">
            <v>-4073.97</v>
          </cell>
        </row>
        <row r="571">
          <cell r="A571">
            <v>2</v>
          </cell>
          <cell r="G571">
            <v>-2075.4</v>
          </cell>
        </row>
        <row r="572">
          <cell r="A572">
            <v>2</v>
          </cell>
          <cell r="G572">
            <v>-16692.349999999999</v>
          </cell>
        </row>
        <row r="573">
          <cell r="A573">
            <v>2</v>
          </cell>
          <cell r="G573">
            <v>-7790.71</v>
          </cell>
        </row>
        <row r="574">
          <cell r="A574">
            <v>2</v>
          </cell>
          <cell r="G574">
            <v>-7505.99</v>
          </cell>
        </row>
        <row r="575">
          <cell r="A575">
            <v>3</v>
          </cell>
          <cell r="G575">
            <v>-20518.09</v>
          </cell>
        </row>
        <row r="576">
          <cell r="A576">
            <v>3</v>
          </cell>
          <cell r="G576">
            <v>-4073.95</v>
          </cell>
        </row>
        <row r="577">
          <cell r="A577">
            <v>3</v>
          </cell>
          <cell r="G577">
            <v>-2325.15</v>
          </cell>
        </row>
        <row r="578">
          <cell r="A578">
            <v>3</v>
          </cell>
          <cell r="G578">
            <v>-16690.919999999998</v>
          </cell>
        </row>
        <row r="579">
          <cell r="A579">
            <v>3</v>
          </cell>
          <cell r="G579">
            <v>-7790.71</v>
          </cell>
        </row>
        <row r="580">
          <cell r="A580">
            <v>3</v>
          </cell>
          <cell r="G580">
            <v>-7455.45</v>
          </cell>
        </row>
        <row r="581">
          <cell r="A581">
            <v>4</v>
          </cell>
          <cell r="G581">
            <v>-21614.05</v>
          </cell>
        </row>
        <row r="582">
          <cell r="A582">
            <v>4</v>
          </cell>
          <cell r="G582">
            <v>-4719.7</v>
          </cell>
        </row>
        <row r="583">
          <cell r="A583">
            <v>4</v>
          </cell>
          <cell r="G583">
            <v>-1311.49</v>
          </cell>
        </row>
        <row r="584">
          <cell r="A584">
            <v>4</v>
          </cell>
          <cell r="G584">
            <v>-22247.31</v>
          </cell>
        </row>
        <row r="585">
          <cell r="A585">
            <v>4</v>
          </cell>
          <cell r="G585">
            <v>-10320.709999999999</v>
          </cell>
        </row>
        <row r="586">
          <cell r="A586">
            <v>4</v>
          </cell>
          <cell r="G586">
            <v>-7462.94</v>
          </cell>
        </row>
        <row r="587">
          <cell r="A587">
            <v>5</v>
          </cell>
          <cell r="G587">
            <v>-21614.05</v>
          </cell>
        </row>
        <row r="588">
          <cell r="A588">
            <v>5</v>
          </cell>
          <cell r="G588">
            <v>-4719.7</v>
          </cell>
        </row>
        <row r="589">
          <cell r="A589">
            <v>5</v>
          </cell>
          <cell r="G589">
            <v>-1311.49</v>
          </cell>
        </row>
        <row r="590">
          <cell r="A590">
            <v>5</v>
          </cell>
          <cell r="G590">
            <v>-22233.200000000001</v>
          </cell>
        </row>
        <row r="591">
          <cell r="A591">
            <v>5</v>
          </cell>
          <cell r="G591">
            <v>-10320.709999999999</v>
          </cell>
        </row>
        <row r="592">
          <cell r="A592">
            <v>5</v>
          </cell>
          <cell r="G592">
            <v>-7462.94</v>
          </cell>
        </row>
        <row r="593">
          <cell r="A593">
            <v>4</v>
          </cell>
          <cell r="G593">
            <v>2133.13</v>
          </cell>
        </row>
        <row r="594">
          <cell r="A594">
            <v>4</v>
          </cell>
          <cell r="G594">
            <v>370.17</v>
          </cell>
        </row>
        <row r="595">
          <cell r="A595">
            <v>4</v>
          </cell>
          <cell r="G595">
            <v>389.9</v>
          </cell>
        </row>
        <row r="596">
          <cell r="A596">
            <v>4</v>
          </cell>
          <cell r="G596">
            <v>80.8</v>
          </cell>
        </row>
        <row r="597">
          <cell r="A597">
            <v>4</v>
          </cell>
          <cell r="G597">
            <v>1411.08</v>
          </cell>
        </row>
        <row r="598">
          <cell r="A598">
            <v>5</v>
          </cell>
          <cell r="G598">
            <v>2133.13</v>
          </cell>
        </row>
        <row r="599">
          <cell r="A599">
            <v>5</v>
          </cell>
          <cell r="G599">
            <v>389.9</v>
          </cell>
        </row>
        <row r="600">
          <cell r="A600">
            <v>5</v>
          </cell>
          <cell r="G600">
            <v>80.8</v>
          </cell>
        </row>
        <row r="601">
          <cell r="A601">
            <v>5</v>
          </cell>
          <cell r="G601">
            <v>1411.08</v>
          </cell>
        </row>
        <row r="602">
          <cell r="A602">
            <v>4</v>
          </cell>
          <cell r="G602">
            <v>-827.06</v>
          </cell>
        </row>
        <row r="603">
          <cell r="A603">
            <v>4</v>
          </cell>
          <cell r="G603">
            <v>-161.91</v>
          </cell>
        </row>
        <row r="604">
          <cell r="A604">
            <v>4</v>
          </cell>
          <cell r="G604">
            <v>-197.75</v>
          </cell>
        </row>
        <row r="605">
          <cell r="A605">
            <v>4</v>
          </cell>
          <cell r="G605">
            <v>-40.07</v>
          </cell>
        </row>
        <row r="606">
          <cell r="A606">
            <v>4</v>
          </cell>
          <cell r="G606">
            <v>-261.47000000000003</v>
          </cell>
        </row>
        <row r="607">
          <cell r="A607">
            <v>5</v>
          </cell>
          <cell r="G607">
            <v>-1046.58</v>
          </cell>
        </row>
        <row r="608">
          <cell r="A608">
            <v>5</v>
          </cell>
          <cell r="G608">
            <v>-197.19</v>
          </cell>
        </row>
        <row r="609">
          <cell r="A609">
            <v>5</v>
          </cell>
          <cell r="G609">
            <v>-40.590000000000003</v>
          </cell>
        </row>
        <row r="610">
          <cell r="A610">
            <v>5</v>
          </cell>
          <cell r="G610">
            <v>-279.20999999999998</v>
          </cell>
        </row>
        <row r="611">
          <cell r="A611">
            <v>1</v>
          </cell>
          <cell r="G611">
            <v>325.39999999999998</v>
          </cell>
        </row>
        <row r="612">
          <cell r="A612">
            <v>2</v>
          </cell>
          <cell r="G612">
            <v>365.38</v>
          </cell>
        </row>
        <row r="613">
          <cell r="A613">
            <v>3</v>
          </cell>
          <cell r="G613">
            <v>364.75</v>
          </cell>
        </row>
        <row r="614">
          <cell r="A614">
            <v>4</v>
          </cell>
          <cell r="G614">
            <v>30675.37</v>
          </cell>
        </row>
        <row r="615">
          <cell r="A615">
            <v>4</v>
          </cell>
          <cell r="G615">
            <v>15632.17</v>
          </cell>
        </row>
        <row r="616">
          <cell r="A616">
            <v>4</v>
          </cell>
          <cell r="G616">
            <v>5675.66</v>
          </cell>
        </row>
        <row r="617">
          <cell r="A617">
            <v>4</v>
          </cell>
          <cell r="G617">
            <v>10840.2</v>
          </cell>
        </row>
        <row r="618">
          <cell r="A618">
            <v>4</v>
          </cell>
          <cell r="G618">
            <v>16274.71</v>
          </cell>
        </row>
        <row r="619">
          <cell r="A619">
            <v>4</v>
          </cell>
          <cell r="G619">
            <v>14668.68</v>
          </cell>
        </row>
        <row r="620">
          <cell r="A620">
            <v>5</v>
          </cell>
          <cell r="G620">
            <v>30675.37</v>
          </cell>
        </row>
        <row r="621">
          <cell r="A621">
            <v>5</v>
          </cell>
          <cell r="G621">
            <v>21864.43</v>
          </cell>
        </row>
        <row r="622">
          <cell r="A622">
            <v>5</v>
          </cell>
          <cell r="G622">
            <v>5687.62</v>
          </cell>
        </row>
        <row r="623">
          <cell r="A623">
            <v>5</v>
          </cell>
          <cell r="G623">
            <v>10840.2</v>
          </cell>
        </row>
        <row r="624">
          <cell r="A624">
            <v>5</v>
          </cell>
          <cell r="G624">
            <v>16274.7</v>
          </cell>
        </row>
        <row r="625">
          <cell r="A625">
            <v>5</v>
          </cell>
          <cell r="G625">
            <v>14645.67</v>
          </cell>
        </row>
        <row r="626">
          <cell r="A626">
            <v>1</v>
          </cell>
          <cell r="G626">
            <v>-112.06</v>
          </cell>
        </row>
        <row r="627">
          <cell r="A627">
            <v>2</v>
          </cell>
          <cell r="G627">
            <v>-122.55</v>
          </cell>
        </row>
        <row r="628">
          <cell r="A628">
            <v>3</v>
          </cell>
          <cell r="G628">
            <v>-122.49</v>
          </cell>
        </row>
        <row r="629">
          <cell r="A629">
            <v>4</v>
          </cell>
          <cell r="G629">
            <v>-11893.46</v>
          </cell>
        </row>
        <row r="630">
          <cell r="A630">
            <v>4</v>
          </cell>
          <cell r="G630">
            <v>-6837.55</v>
          </cell>
        </row>
        <row r="631">
          <cell r="A631">
            <v>4</v>
          </cell>
          <cell r="G631">
            <v>-2647.56</v>
          </cell>
        </row>
        <row r="632">
          <cell r="A632">
            <v>4</v>
          </cell>
          <cell r="G632">
            <v>-5497.9</v>
          </cell>
        </row>
        <row r="633">
          <cell r="A633">
            <v>4</v>
          </cell>
          <cell r="G633">
            <v>-8071.2</v>
          </cell>
        </row>
        <row r="634">
          <cell r="A634">
            <v>4</v>
          </cell>
          <cell r="G634">
            <v>-2718.07</v>
          </cell>
        </row>
        <row r="635">
          <cell r="A635">
            <v>5</v>
          </cell>
          <cell r="G635">
            <v>-15050.35</v>
          </cell>
        </row>
        <row r="636">
          <cell r="A636">
            <v>5</v>
          </cell>
          <cell r="G636">
            <v>-10081.620000000001</v>
          </cell>
        </row>
        <row r="637">
          <cell r="A637">
            <v>5</v>
          </cell>
          <cell r="G637">
            <v>-2785.53</v>
          </cell>
        </row>
        <row r="638">
          <cell r="A638">
            <v>5</v>
          </cell>
          <cell r="G638">
            <v>-5482.6</v>
          </cell>
        </row>
        <row r="639">
          <cell r="A639">
            <v>5</v>
          </cell>
          <cell r="G639">
            <v>-8175.02</v>
          </cell>
        </row>
        <row r="640">
          <cell r="A640">
            <v>5</v>
          </cell>
          <cell r="G640">
            <v>-2897.98</v>
          </cell>
        </row>
        <row r="641">
          <cell r="A641">
            <v>1</v>
          </cell>
          <cell r="G641">
            <v>29.76</v>
          </cell>
        </row>
        <row r="642">
          <cell r="A642">
            <v>2</v>
          </cell>
          <cell r="G642">
            <v>29.68</v>
          </cell>
        </row>
        <row r="643">
          <cell r="A643">
            <v>3</v>
          </cell>
          <cell r="G643">
            <v>30.31</v>
          </cell>
        </row>
        <row r="644">
          <cell r="A644">
            <v>4</v>
          </cell>
          <cell r="G644">
            <v>3020.09</v>
          </cell>
        </row>
        <row r="645">
          <cell r="A645">
            <v>4</v>
          </cell>
          <cell r="G645">
            <v>171.41</v>
          </cell>
        </row>
        <row r="646">
          <cell r="A646">
            <v>4</v>
          </cell>
          <cell r="G646">
            <v>649.51</v>
          </cell>
        </row>
        <row r="647">
          <cell r="A647">
            <v>4</v>
          </cell>
          <cell r="G647">
            <v>93.99</v>
          </cell>
        </row>
        <row r="648">
          <cell r="A648">
            <v>5</v>
          </cell>
          <cell r="G648">
            <v>3020.09</v>
          </cell>
        </row>
        <row r="649">
          <cell r="A649">
            <v>5</v>
          </cell>
          <cell r="G649">
            <v>171.41</v>
          </cell>
        </row>
        <row r="650">
          <cell r="A650">
            <v>5</v>
          </cell>
          <cell r="G650">
            <v>649.51</v>
          </cell>
        </row>
        <row r="651">
          <cell r="A651">
            <v>5</v>
          </cell>
          <cell r="G651">
            <v>93.99</v>
          </cell>
        </row>
        <row r="652">
          <cell r="A652">
            <v>4</v>
          </cell>
          <cell r="G652">
            <v>-1170.95</v>
          </cell>
        </row>
        <row r="653">
          <cell r="A653">
            <v>4</v>
          </cell>
          <cell r="G653">
            <v>-86.93</v>
          </cell>
        </row>
        <row r="654">
          <cell r="A654">
            <v>4</v>
          </cell>
          <cell r="G654">
            <v>-322.12</v>
          </cell>
        </row>
        <row r="655">
          <cell r="A655">
            <v>4</v>
          </cell>
          <cell r="G655">
            <v>-17.420000000000002</v>
          </cell>
        </row>
        <row r="656">
          <cell r="A656">
            <v>5</v>
          </cell>
          <cell r="G656">
            <v>-1481.76</v>
          </cell>
        </row>
        <row r="657">
          <cell r="A657">
            <v>5</v>
          </cell>
          <cell r="G657">
            <v>-86.69</v>
          </cell>
        </row>
        <row r="658">
          <cell r="A658">
            <v>5</v>
          </cell>
          <cell r="G658">
            <v>-326.26</v>
          </cell>
        </row>
        <row r="659">
          <cell r="A659">
            <v>5</v>
          </cell>
          <cell r="G659">
            <v>-18.600000000000001</v>
          </cell>
        </row>
        <row r="660">
          <cell r="A660">
            <v>1</v>
          </cell>
          <cell r="G660">
            <v>-202677.46</v>
          </cell>
        </row>
        <row r="661">
          <cell r="A661">
            <v>2</v>
          </cell>
          <cell r="G661">
            <v>-202110.9</v>
          </cell>
        </row>
        <row r="662">
          <cell r="A662">
            <v>3</v>
          </cell>
          <cell r="G662">
            <v>-201381.23</v>
          </cell>
        </row>
        <row r="663">
          <cell r="A663">
            <v>1</v>
          </cell>
          <cell r="G663">
            <v>-169594.79</v>
          </cell>
        </row>
        <row r="664">
          <cell r="A664">
            <v>2</v>
          </cell>
          <cell r="G664">
            <v>-170021.91</v>
          </cell>
        </row>
        <row r="665">
          <cell r="A665">
            <v>3</v>
          </cell>
          <cell r="G665">
            <v>-169408.08</v>
          </cell>
        </row>
        <row r="666">
          <cell r="A666">
            <v>1</v>
          </cell>
          <cell r="G666">
            <v>-250641.18</v>
          </cell>
        </row>
        <row r="667">
          <cell r="A667">
            <v>2</v>
          </cell>
          <cell r="G667">
            <v>-251612.53</v>
          </cell>
        </row>
        <row r="668">
          <cell r="A668">
            <v>3</v>
          </cell>
          <cell r="G668">
            <v>-250704.14</v>
          </cell>
        </row>
        <row r="669">
          <cell r="A669">
            <v>1</v>
          </cell>
          <cell r="G669">
            <v>-261709.73</v>
          </cell>
        </row>
        <row r="670">
          <cell r="A670">
            <v>2</v>
          </cell>
          <cell r="G670">
            <v>-266164.51</v>
          </cell>
        </row>
        <row r="671">
          <cell r="A671">
            <v>3</v>
          </cell>
          <cell r="G671">
            <v>-265203.59000000003</v>
          </cell>
        </row>
        <row r="672">
          <cell r="A672">
            <v>1</v>
          </cell>
          <cell r="G672">
            <v>-124090.75</v>
          </cell>
        </row>
        <row r="673">
          <cell r="A673">
            <v>2</v>
          </cell>
          <cell r="G673">
            <v>-124127.19</v>
          </cell>
        </row>
        <row r="674">
          <cell r="A674">
            <v>3</v>
          </cell>
          <cell r="G674">
            <v>-123679.06</v>
          </cell>
        </row>
        <row r="675">
          <cell r="A675">
            <v>1</v>
          </cell>
          <cell r="G675">
            <v>-221125.04</v>
          </cell>
        </row>
        <row r="676">
          <cell r="A676">
            <v>2</v>
          </cell>
          <cell r="G676">
            <v>-229722.36</v>
          </cell>
        </row>
        <row r="677">
          <cell r="A677">
            <v>3</v>
          </cell>
          <cell r="G677">
            <v>-228893</v>
          </cell>
        </row>
        <row r="678">
          <cell r="A678">
            <v>1</v>
          </cell>
          <cell r="G678">
            <v>250641.18</v>
          </cell>
        </row>
        <row r="679">
          <cell r="A679">
            <v>1</v>
          </cell>
          <cell r="G679">
            <v>202677.46</v>
          </cell>
        </row>
        <row r="680">
          <cell r="A680">
            <v>1</v>
          </cell>
          <cell r="G680">
            <v>124090.75</v>
          </cell>
        </row>
        <row r="681">
          <cell r="A681">
            <v>1</v>
          </cell>
          <cell r="G681">
            <v>261709.73</v>
          </cell>
        </row>
        <row r="682">
          <cell r="A682">
            <v>1</v>
          </cell>
          <cell r="G682">
            <v>169594.79</v>
          </cell>
        </row>
        <row r="683">
          <cell r="A683">
            <v>1</v>
          </cell>
          <cell r="G683">
            <v>221125.04</v>
          </cell>
        </row>
        <row r="684">
          <cell r="A684">
            <v>2</v>
          </cell>
          <cell r="G684">
            <v>251612.53</v>
          </cell>
        </row>
        <row r="685">
          <cell r="A685">
            <v>2</v>
          </cell>
          <cell r="G685">
            <v>202110.9</v>
          </cell>
        </row>
        <row r="686">
          <cell r="A686">
            <v>2</v>
          </cell>
          <cell r="G686">
            <v>124127.19</v>
          </cell>
        </row>
        <row r="687">
          <cell r="A687">
            <v>2</v>
          </cell>
          <cell r="G687">
            <v>266164.51</v>
          </cell>
        </row>
        <row r="688">
          <cell r="A688">
            <v>2</v>
          </cell>
          <cell r="G688">
            <v>170021.91</v>
          </cell>
        </row>
        <row r="689">
          <cell r="A689">
            <v>2</v>
          </cell>
          <cell r="G689">
            <v>-75855</v>
          </cell>
        </row>
        <row r="690">
          <cell r="A690">
            <v>3</v>
          </cell>
          <cell r="G690">
            <v>250704.14</v>
          </cell>
        </row>
        <row r="691">
          <cell r="A691">
            <v>3</v>
          </cell>
          <cell r="G691">
            <v>201381.23</v>
          </cell>
        </row>
        <row r="692">
          <cell r="A692">
            <v>3</v>
          </cell>
          <cell r="G692">
            <v>123679.06</v>
          </cell>
        </row>
        <row r="693">
          <cell r="A693">
            <v>3</v>
          </cell>
          <cell r="G693">
            <v>265203.59000000003</v>
          </cell>
        </row>
        <row r="694">
          <cell r="A694">
            <v>3</v>
          </cell>
          <cell r="G694">
            <v>169408.08</v>
          </cell>
        </row>
        <row r="695">
          <cell r="A695">
            <v>3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17.28515625" style="1" customWidth="1"/>
    <col min="2" max="2" width="39.7109375" style="1" bestFit="1" customWidth="1"/>
    <col min="3" max="3" width="1.85546875" style="1" customWidth="1"/>
    <col min="4" max="4" width="14.85546875" style="2" customWidth="1"/>
    <col min="5" max="5" width="6.28515625" style="2" hidden="1" customWidth="1"/>
    <col min="6" max="6" width="2.7109375" style="3" customWidth="1"/>
    <col min="7" max="7" width="16" style="2" bestFit="1" customWidth="1"/>
    <col min="8" max="9" width="13.7109375" style="2" customWidth="1"/>
    <col min="10" max="10" width="3.140625" style="2" customWidth="1"/>
    <col min="11" max="11" width="14.85546875" style="2" bestFit="1" customWidth="1"/>
    <col min="12" max="12" width="0" style="2" hidden="1" customWidth="1"/>
    <col min="13" max="13" width="2.7109375" style="2" customWidth="1"/>
    <col min="14" max="14" width="15.5703125" style="2" bestFit="1" customWidth="1"/>
    <col min="15" max="15" width="14.85546875" style="2" bestFit="1" customWidth="1"/>
    <col min="16" max="16" width="14.85546875" style="2" customWidth="1"/>
    <col min="17" max="17" width="15.28515625" style="2" bestFit="1" customWidth="1"/>
    <col min="18" max="19" width="16" style="2" bestFit="1" customWidth="1"/>
    <col min="20" max="20" width="14.28515625" style="2" customWidth="1"/>
    <col min="21" max="21" width="16" style="2" bestFit="1" customWidth="1"/>
    <col min="22" max="22" width="12.28515625" style="2" bestFit="1" customWidth="1"/>
    <col min="23" max="23" width="15" style="2" bestFit="1" customWidth="1"/>
    <col min="24" max="25" width="13.42578125" style="2" bestFit="1" customWidth="1"/>
    <col min="26" max="26" width="12.28515625" style="2" bestFit="1" customWidth="1"/>
    <col min="27" max="29" width="9.140625" style="2"/>
    <col min="30" max="16384" width="9.140625" style="4"/>
  </cols>
  <sheetData>
    <row r="1" spans="1:29">
      <c r="A1" s="1" t="s">
        <v>0</v>
      </c>
      <c r="V1" s="4"/>
      <c r="W1" s="4"/>
      <c r="X1" s="4"/>
      <c r="Y1" s="4"/>
      <c r="Z1" s="4"/>
      <c r="AA1" s="4"/>
      <c r="AB1" s="4"/>
      <c r="AC1" s="4"/>
    </row>
    <row r="2" spans="1:29">
      <c r="A2" s="1" t="s">
        <v>1</v>
      </c>
      <c r="D2" s="5"/>
      <c r="V2" s="4"/>
      <c r="W2" s="4"/>
      <c r="X2" s="4"/>
      <c r="Y2" s="4"/>
      <c r="Z2" s="4"/>
      <c r="AA2" s="4"/>
      <c r="AB2" s="4"/>
      <c r="AC2" s="4"/>
    </row>
    <row r="3" spans="1:29">
      <c r="A3" s="1" t="s">
        <v>54</v>
      </c>
      <c r="K3" s="6" t="s">
        <v>2</v>
      </c>
      <c r="N3" s="6" t="s">
        <v>2</v>
      </c>
      <c r="O3" s="6" t="s">
        <v>2</v>
      </c>
      <c r="P3" s="6" t="s">
        <v>2</v>
      </c>
      <c r="V3" s="4"/>
      <c r="W3" s="4"/>
      <c r="X3" s="4"/>
      <c r="Y3" s="4"/>
      <c r="Z3" s="4"/>
      <c r="AA3" s="4"/>
      <c r="AB3" s="4"/>
      <c r="AC3" s="4"/>
    </row>
    <row r="4" spans="1:29">
      <c r="K4" s="6" t="s">
        <v>3</v>
      </c>
      <c r="N4" s="6" t="s">
        <v>3</v>
      </c>
      <c r="O4" s="6" t="s">
        <v>3</v>
      </c>
      <c r="P4" s="6" t="s">
        <v>3</v>
      </c>
      <c r="R4" s="2" t="s">
        <v>4</v>
      </c>
      <c r="S4" s="2" t="s">
        <v>4</v>
      </c>
      <c r="T4" s="2" t="s">
        <v>4</v>
      </c>
      <c r="U4" s="2" t="s">
        <v>4</v>
      </c>
      <c r="V4" s="4"/>
      <c r="W4" s="4"/>
      <c r="X4" s="4"/>
      <c r="Y4" s="4"/>
      <c r="Z4" s="4"/>
      <c r="AA4" s="4"/>
      <c r="AB4" s="4"/>
      <c r="AC4" s="4"/>
    </row>
    <row r="5" spans="1:29">
      <c r="D5" s="7" t="s">
        <v>5</v>
      </c>
      <c r="E5" s="8" t="s">
        <v>6</v>
      </c>
      <c r="F5" s="9"/>
      <c r="G5" s="8" t="s">
        <v>7</v>
      </c>
      <c r="H5" s="8" t="s">
        <v>8</v>
      </c>
      <c r="I5" s="8" t="s">
        <v>57</v>
      </c>
      <c r="J5" s="8"/>
      <c r="K5" s="7" t="s">
        <v>5</v>
      </c>
      <c r="L5" s="8" t="s">
        <v>6</v>
      </c>
      <c r="M5" s="9"/>
      <c r="N5" s="8" t="s">
        <v>7</v>
      </c>
      <c r="O5" s="8" t="s">
        <v>8</v>
      </c>
      <c r="P5" s="8" t="s">
        <v>57</v>
      </c>
      <c r="Q5" s="10">
        <v>0.35</v>
      </c>
      <c r="R5" s="7" t="s">
        <v>7</v>
      </c>
      <c r="S5" s="7" t="s">
        <v>9</v>
      </c>
      <c r="T5" s="7" t="s">
        <v>57</v>
      </c>
      <c r="U5" s="7" t="s">
        <v>10</v>
      </c>
      <c r="V5" s="4"/>
      <c r="W5" s="4"/>
      <c r="X5" s="4"/>
      <c r="Y5" s="4"/>
      <c r="Z5" s="4"/>
      <c r="AA5" s="4"/>
      <c r="AB5" s="4"/>
      <c r="AC5" s="4"/>
    </row>
    <row r="6" spans="1:29">
      <c r="A6" s="11" t="s">
        <v>11</v>
      </c>
      <c r="B6" s="12" t="s">
        <v>12</v>
      </c>
      <c r="C6" s="12"/>
      <c r="D6" s="2">
        <v>-48974596</v>
      </c>
      <c r="E6" s="2">
        <v>0</v>
      </c>
      <c r="G6" s="2">
        <v>-56208301</v>
      </c>
      <c r="H6" s="2">
        <f>D6-E6-G6</f>
        <v>7233705</v>
      </c>
      <c r="K6" s="2">
        <f>SUM(D5:D6)</f>
        <v>-48974596</v>
      </c>
      <c r="L6" s="2">
        <f>SUM(E5:E6)</f>
        <v>0</v>
      </c>
      <c r="N6" s="2">
        <f>SUM(G5:G6)</f>
        <v>-56208301</v>
      </c>
      <c r="O6" s="2">
        <f>SUM(H5:H6)</f>
        <v>7233705</v>
      </c>
      <c r="P6" s="2">
        <f>SUM(I5:I6)</f>
        <v>0</v>
      </c>
      <c r="Q6" s="2">
        <f t="shared" ref="Q6:Q35" si="0">K6*$Q$5</f>
        <v>-17141108.599999998</v>
      </c>
      <c r="R6" s="2">
        <f t="shared" ref="R6:R35" si="1">N6*$Q$5</f>
        <v>-19672905.349999998</v>
      </c>
      <c r="S6" s="2">
        <f t="shared" ref="S6:S35" si="2">O6*$Q$5</f>
        <v>2531796.75</v>
      </c>
      <c r="T6" s="2">
        <f t="shared" ref="T6:T35" si="3">P6*$Q$5</f>
        <v>0</v>
      </c>
      <c r="U6" s="2">
        <f t="shared" ref="U6:U35" si="4">SUM(R6:T6)</f>
        <v>-17141108.599999998</v>
      </c>
      <c r="V6" s="4"/>
      <c r="W6" s="4"/>
      <c r="X6" s="4"/>
      <c r="Y6" s="4"/>
      <c r="Z6" s="4"/>
      <c r="AA6" s="4"/>
      <c r="AB6" s="4"/>
      <c r="AC6" s="4"/>
    </row>
    <row r="7" spans="1:29">
      <c r="A7" s="12"/>
      <c r="B7" s="12" t="s">
        <v>13</v>
      </c>
      <c r="C7" s="12"/>
      <c r="D7" s="2">
        <v>5003107</v>
      </c>
      <c r="E7" s="2">
        <v>0</v>
      </c>
      <c r="G7" s="2">
        <v>5003107</v>
      </c>
      <c r="H7" s="2">
        <f>D7-E7-G7</f>
        <v>0</v>
      </c>
      <c r="K7" s="2">
        <f>SUM(D$6:D7)</f>
        <v>-43971489</v>
      </c>
      <c r="L7" s="2">
        <f>SUM(E$6:E7)</f>
        <v>0</v>
      </c>
      <c r="N7" s="2">
        <f>SUM(G$6:G7)</f>
        <v>-51205194</v>
      </c>
      <c r="O7" s="2">
        <f>SUM(H$6:H7)</f>
        <v>7233705</v>
      </c>
      <c r="P7" s="2">
        <f>SUM(I$6:I7)</f>
        <v>0</v>
      </c>
      <c r="Q7" s="2">
        <f t="shared" si="0"/>
        <v>-15390021.149999999</v>
      </c>
      <c r="R7" s="2">
        <f t="shared" si="1"/>
        <v>-17921817.899999999</v>
      </c>
      <c r="S7" s="2">
        <f t="shared" si="2"/>
        <v>2531796.75</v>
      </c>
      <c r="T7" s="2">
        <f t="shared" si="3"/>
        <v>0</v>
      </c>
      <c r="U7" s="2">
        <f t="shared" si="4"/>
        <v>-15390021.149999999</v>
      </c>
      <c r="V7" s="4"/>
      <c r="W7" s="4"/>
      <c r="X7" s="4"/>
      <c r="Y7" s="4"/>
      <c r="Z7" s="4"/>
      <c r="AA7" s="4"/>
      <c r="AB7" s="4"/>
      <c r="AC7" s="4"/>
    </row>
    <row r="8" spans="1:29">
      <c r="A8" s="11" t="s">
        <v>14</v>
      </c>
      <c r="B8" s="12" t="s">
        <v>15</v>
      </c>
      <c r="C8" s="12"/>
      <c r="D8" s="2">
        <v>-14100085</v>
      </c>
      <c r="E8" s="2">
        <v>0</v>
      </c>
      <c r="G8" s="2">
        <v>-19548189</v>
      </c>
      <c r="H8" s="2">
        <f>D8-E8-G8</f>
        <v>5448104</v>
      </c>
      <c r="K8" s="2">
        <f>SUM(D$6:D8)</f>
        <v>-58071574</v>
      </c>
      <c r="L8" s="2">
        <f>SUM(E$6:E8)</f>
        <v>0</v>
      </c>
      <c r="N8" s="2">
        <f>SUM(G$6:G8)</f>
        <v>-70753383</v>
      </c>
      <c r="O8" s="2">
        <f>SUM(H$6:H8)</f>
        <v>12681809</v>
      </c>
      <c r="P8" s="2">
        <f>SUM(I$6:I8)</f>
        <v>0</v>
      </c>
      <c r="Q8" s="2">
        <f t="shared" si="0"/>
        <v>-20325050.899999999</v>
      </c>
      <c r="R8" s="2">
        <f t="shared" si="1"/>
        <v>-24763684.049999997</v>
      </c>
      <c r="S8" s="2">
        <f t="shared" si="2"/>
        <v>4438633.1499999994</v>
      </c>
      <c r="T8" s="2">
        <f t="shared" si="3"/>
        <v>0</v>
      </c>
      <c r="U8" s="2">
        <f t="shared" si="4"/>
        <v>-20325050.899999999</v>
      </c>
      <c r="V8" s="4"/>
      <c r="W8" s="4"/>
      <c r="X8" s="4"/>
      <c r="Y8" s="4"/>
      <c r="Z8" s="4"/>
      <c r="AA8" s="4"/>
      <c r="AB8" s="4"/>
      <c r="AC8" s="4"/>
    </row>
    <row r="9" spans="1:29">
      <c r="A9" s="12"/>
      <c r="B9" s="12" t="s">
        <v>16</v>
      </c>
      <c r="C9" s="12"/>
      <c r="D9" s="2">
        <v>4667640</v>
      </c>
      <c r="E9" s="2">
        <v>0</v>
      </c>
      <c r="G9" s="2">
        <v>4667640</v>
      </c>
      <c r="H9" s="2">
        <f>D9-E9-G9</f>
        <v>0</v>
      </c>
      <c r="K9" s="2">
        <f>SUM(D$6:D9)</f>
        <v>-53403934</v>
      </c>
      <c r="L9" s="2">
        <f>SUM(E$6:E9)</f>
        <v>0</v>
      </c>
      <c r="N9" s="2">
        <f>SUM(G$6:G9)</f>
        <v>-66085743</v>
      </c>
      <c r="O9" s="2">
        <f>SUM(H$6:H9)</f>
        <v>12681809</v>
      </c>
      <c r="P9" s="2">
        <f>SUM(I$6:I9)</f>
        <v>0</v>
      </c>
      <c r="Q9" s="2">
        <f t="shared" si="0"/>
        <v>-18691376.899999999</v>
      </c>
      <c r="R9" s="2">
        <f t="shared" si="1"/>
        <v>-23130010.049999997</v>
      </c>
      <c r="S9" s="2">
        <f t="shared" si="2"/>
        <v>4438633.1499999994</v>
      </c>
      <c r="T9" s="2">
        <f t="shared" si="3"/>
        <v>0</v>
      </c>
      <c r="U9" s="2">
        <f t="shared" si="4"/>
        <v>-18691376.899999999</v>
      </c>
      <c r="V9" s="4"/>
      <c r="W9" s="4"/>
      <c r="X9" s="4"/>
      <c r="Y9" s="4"/>
      <c r="Z9" s="4"/>
      <c r="AA9" s="4"/>
      <c r="AB9" s="4"/>
      <c r="AC9" s="4"/>
    </row>
    <row r="10" spans="1:29">
      <c r="A10" s="11" t="s">
        <v>17</v>
      </c>
      <c r="B10" s="12" t="s">
        <v>18</v>
      </c>
      <c r="C10" s="12"/>
      <c r="D10" s="2">
        <f>71450705-1889576</f>
        <v>69561129</v>
      </c>
      <c r="E10" s="2">
        <v>0</v>
      </c>
      <c r="G10" s="2">
        <v>58734345</v>
      </c>
      <c r="H10" s="2">
        <f>D10-E10-G10</f>
        <v>10826784</v>
      </c>
      <c r="K10" s="2">
        <f>SUM(D$6:D10)</f>
        <v>16157195</v>
      </c>
      <c r="L10" s="2">
        <f>SUM(E$6:E10)</f>
        <v>0</v>
      </c>
      <c r="N10" s="2">
        <f>SUM(G$6:G10)</f>
        <v>-7351398</v>
      </c>
      <c r="O10" s="2">
        <f>SUM(H$6:H10)</f>
        <v>23508593</v>
      </c>
      <c r="P10" s="2">
        <f>SUM(I$6:I10)</f>
        <v>0</v>
      </c>
      <c r="Q10" s="2">
        <f t="shared" si="0"/>
        <v>5655018.25</v>
      </c>
      <c r="R10" s="2">
        <f t="shared" si="1"/>
        <v>-2572989.2999999998</v>
      </c>
      <c r="S10" s="2">
        <f t="shared" si="2"/>
        <v>8228007.5499999998</v>
      </c>
      <c r="T10" s="2">
        <f t="shared" si="3"/>
        <v>0</v>
      </c>
      <c r="U10" s="2">
        <f t="shared" si="4"/>
        <v>5655018.25</v>
      </c>
      <c r="V10" s="4"/>
      <c r="W10" s="4"/>
      <c r="X10" s="4"/>
      <c r="Y10" s="4"/>
      <c r="Z10" s="4"/>
      <c r="AA10" s="4"/>
      <c r="AB10" s="4"/>
      <c r="AC10" s="4"/>
    </row>
    <row r="11" spans="1:29">
      <c r="A11" s="12"/>
      <c r="B11" s="12" t="s">
        <v>19</v>
      </c>
      <c r="C11" s="12"/>
      <c r="D11" s="2">
        <v>-11826295</v>
      </c>
      <c r="E11" s="2">
        <v>0</v>
      </c>
      <c r="G11" s="2">
        <v>4715860</v>
      </c>
      <c r="H11" s="2">
        <v>-16542155</v>
      </c>
      <c r="K11" s="2">
        <f>SUM(D$6:D11)</f>
        <v>4330900</v>
      </c>
      <c r="L11" s="2">
        <f>SUM(E$6:E11)</f>
        <v>0</v>
      </c>
      <c r="N11" s="2">
        <f>SUM(G$6:G11)</f>
        <v>-2635538</v>
      </c>
      <c r="O11" s="2">
        <f>SUM(H$6:H11)</f>
        <v>6966438</v>
      </c>
      <c r="P11" s="2">
        <f>SUM(I$6:I11)</f>
        <v>0</v>
      </c>
      <c r="Q11" s="2">
        <f t="shared" si="0"/>
        <v>1515815</v>
      </c>
      <c r="R11" s="2">
        <f t="shared" si="1"/>
        <v>-922438.29999999993</v>
      </c>
      <c r="S11" s="2">
        <f t="shared" si="2"/>
        <v>2438253.2999999998</v>
      </c>
      <c r="T11" s="2">
        <f t="shared" si="3"/>
        <v>0</v>
      </c>
      <c r="U11" s="2">
        <f t="shared" si="4"/>
        <v>1515815</v>
      </c>
      <c r="V11" s="4"/>
      <c r="W11" s="4"/>
      <c r="X11" s="4"/>
      <c r="Y11" s="4"/>
      <c r="Z11" s="4"/>
      <c r="AA11" s="4"/>
      <c r="AB11" s="4"/>
      <c r="AC11" s="4"/>
    </row>
    <row r="12" spans="1:29">
      <c r="A12" s="11" t="s">
        <v>20</v>
      </c>
      <c r="B12" s="12" t="s">
        <v>21</v>
      </c>
      <c r="C12" s="12"/>
      <c r="D12" s="2">
        <v>16530895</v>
      </c>
      <c r="E12" s="2">
        <v>0</v>
      </c>
      <c r="G12" s="2">
        <f>-31092684-1974434</f>
        <v>-33067118</v>
      </c>
      <c r="H12" s="2">
        <f>D12-E12-G12</f>
        <v>49598013</v>
      </c>
      <c r="K12" s="2">
        <f>SUM(D$6:D12)</f>
        <v>20861795</v>
      </c>
      <c r="L12" s="2">
        <f>SUM(E$6:E12)</f>
        <v>0</v>
      </c>
      <c r="N12" s="2">
        <f>SUM(G$6:G12)</f>
        <v>-35702656</v>
      </c>
      <c r="O12" s="2">
        <f>SUM(H$6:H12)</f>
        <v>56564451</v>
      </c>
      <c r="P12" s="2">
        <f>SUM(I$6:I12)</f>
        <v>0</v>
      </c>
      <c r="Q12" s="2">
        <f t="shared" si="0"/>
        <v>7301628.25</v>
      </c>
      <c r="R12" s="2">
        <f t="shared" si="1"/>
        <v>-12495929.6</v>
      </c>
      <c r="S12" s="2">
        <f t="shared" si="2"/>
        <v>19797557.849999998</v>
      </c>
      <c r="T12" s="2">
        <f t="shared" si="3"/>
        <v>0</v>
      </c>
      <c r="U12" s="2">
        <f t="shared" si="4"/>
        <v>7301628.2499999981</v>
      </c>
      <c r="V12" s="4"/>
      <c r="W12" s="4"/>
      <c r="X12" s="4"/>
      <c r="Y12" s="4"/>
      <c r="Z12" s="4"/>
      <c r="AA12" s="4"/>
      <c r="AB12" s="4"/>
      <c r="AC12" s="4"/>
    </row>
    <row r="13" spans="1:29">
      <c r="A13" s="12"/>
      <c r="B13" s="12" t="s">
        <v>22</v>
      </c>
      <c r="C13" s="12"/>
      <c r="D13" s="2">
        <v>5226703</v>
      </c>
      <c r="E13" s="2">
        <v>0</v>
      </c>
      <c r="G13" s="2">
        <v>1036994</v>
      </c>
      <c r="H13" s="2">
        <v>4189709</v>
      </c>
      <c r="K13" s="2">
        <f>SUM(D$6:D13)</f>
        <v>26088498</v>
      </c>
      <c r="L13" s="2">
        <f>SUM(E$6:E13)</f>
        <v>0</v>
      </c>
      <c r="N13" s="2">
        <f>SUM(G$6:G13)</f>
        <v>-34665662</v>
      </c>
      <c r="O13" s="2">
        <f>SUM(H$6:H13)</f>
        <v>60754160</v>
      </c>
      <c r="P13" s="2">
        <f>SUM(I$6:I13)</f>
        <v>0</v>
      </c>
      <c r="Q13" s="2">
        <f t="shared" si="0"/>
        <v>9130974.2999999989</v>
      </c>
      <c r="R13" s="2">
        <f t="shared" si="1"/>
        <v>-12132981.699999999</v>
      </c>
      <c r="S13" s="2">
        <f t="shared" si="2"/>
        <v>21263956</v>
      </c>
      <c r="T13" s="2">
        <f t="shared" si="3"/>
        <v>0</v>
      </c>
      <c r="U13" s="2">
        <f t="shared" si="4"/>
        <v>9130974.3000000007</v>
      </c>
      <c r="V13" s="4"/>
      <c r="W13" s="4"/>
      <c r="X13" s="4"/>
      <c r="Y13" s="4"/>
      <c r="Z13" s="4"/>
      <c r="AA13" s="4"/>
      <c r="AB13" s="4"/>
      <c r="AC13" s="4"/>
    </row>
    <row r="14" spans="1:29">
      <c r="A14" s="11" t="s">
        <v>23</v>
      </c>
      <c r="B14" s="12" t="s">
        <v>24</v>
      </c>
      <c r="C14" s="12"/>
      <c r="D14" s="2">
        <v>-79861757</v>
      </c>
      <c r="E14" s="2">
        <v>0</v>
      </c>
      <c r="G14" s="2">
        <f>-87889407+1544795</f>
        <v>-86344612</v>
      </c>
      <c r="H14" s="2">
        <f>D14-E14-G14</f>
        <v>6482855</v>
      </c>
      <c r="K14" s="2">
        <f>SUM(D$6:D14)</f>
        <v>-53773259</v>
      </c>
      <c r="L14" s="2">
        <f>SUM(E$6:E14)</f>
        <v>0</v>
      </c>
      <c r="N14" s="2">
        <f>SUM(G$6:G14)</f>
        <v>-121010274</v>
      </c>
      <c r="O14" s="2">
        <f>SUM(H$6:H14)</f>
        <v>67237015</v>
      </c>
      <c r="P14" s="2">
        <f>SUM(I$6:I14)</f>
        <v>0</v>
      </c>
      <c r="Q14" s="2">
        <f t="shared" si="0"/>
        <v>-18820640.649999999</v>
      </c>
      <c r="R14" s="2">
        <f t="shared" si="1"/>
        <v>-42353595.899999999</v>
      </c>
      <c r="S14" s="2">
        <f t="shared" si="2"/>
        <v>23532955.25</v>
      </c>
      <c r="T14" s="2">
        <f t="shared" si="3"/>
        <v>0</v>
      </c>
      <c r="U14" s="2">
        <f t="shared" si="4"/>
        <v>-18820640.649999999</v>
      </c>
      <c r="V14" s="4"/>
      <c r="W14" s="4"/>
      <c r="X14" s="4"/>
      <c r="Y14" s="4"/>
      <c r="Z14" s="4"/>
      <c r="AA14" s="4"/>
      <c r="AB14" s="4"/>
      <c r="AC14" s="4"/>
    </row>
    <row r="15" spans="1:29">
      <c r="A15" s="12"/>
      <c r="B15" s="12" t="s">
        <v>25</v>
      </c>
      <c r="C15" s="12"/>
      <c r="D15" s="2">
        <v>269616</v>
      </c>
      <c r="E15" s="2">
        <v>0</v>
      </c>
      <c r="G15" s="2">
        <v>287458</v>
      </c>
      <c r="H15" s="2">
        <v>-17842</v>
      </c>
      <c r="K15" s="2">
        <f>SUM(D$6:D15)</f>
        <v>-53503643</v>
      </c>
      <c r="L15" s="2">
        <f>SUM(E$6:E15)</f>
        <v>0</v>
      </c>
      <c r="N15" s="2">
        <f>SUM(G$6:G15)</f>
        <v>-120722816</v>
      </c>
      <c r="O15" s="2">
        <f>SUM(H$6:H15)</f>
        <v>67219173</v>
      </c>
      <c r="P15" s="2">
        <f>SUM(I$6:I15)</f>
        <v>0</v>
      </c>
      <c r="Q15" s="2">
        <f t="shared" si="0"/>
        <v>-18726275.049999997</v>
      </c>
      <c r="R15" s="2">
        <f t="shared" si="1"/>
        <v>-42252985.599999994</v>
      </c>
      <c r="S15" s="2">
        <f t="shared" si="2"/>
        <v>23526710.549999997</v>
      </c>
      <c r="T15" s="2">
        <f t="shared" si="3"/>
        <v>0</v>
      </c>
      <c r="U15" s="2">
        <f t="shared" si="4"/>
        <v>-18726275.049999997</v>
      </c>
      <c r="V15" s="4"/>
      <c r="W15" s="4"/>
      <c r="X15" s="4"/>
      <c r="Y15" s="4"/>
      <c r="Z15" s="4"/>
      <c r="AA15" s="4"/>
      <c r="AB15" s="4"/>
      <c r="AC15" s="4"/>
    </row>
    <row r="16" spans="1:29">
      <c r="A16" s="11" t="s">
        <v>26</v>
      </c>
      <c r="B16" s="12" t="s">
        <v>27</v>
      </c>
      <c r="C16" s="12"/>
      <c r="D16" s="2">
        <v>71726012</v>
      </c>
      <c r="E16" s="2">
        <v>0</v>
      </c>
      <c r="G16" s="2">
        <f>41958665+284217</f>
        <v>42242882</v>
      </c>
      <c r="H16" s="2">
        <f>D16-E16-G16</f>
        <v>29483130</v>
      </c>
      <c r="K16" s="2">
        <f>SUM(D$6:D16)</f>
        <v>18222369</v>
      </c>
      <c r="L16" s="2">
        <f>SUM(E$6:E16)</f>
        <v>0</v>
      </c>
      <c r="N16" s="2">
        <f>SUM(G$6:G16)</f>
        <v>-78479934</v>
      </c>
      <c r="O16" s="2">
        <f>SUM(H$6:H16)</f>
        <v>96702303</v>
      </c>
      <c r="P16" s="2">
        <f>SUM(I$6:I16)</f>
        <v>0</v>
      </c>
      <c r="Q16" s="2">
        <f t="shared" si="0"/>
        <v>6377829.1499999994</v>
      </c>
      <c r="R16" s="2">
        <f t="shared" si="1"/>
        <v>-27467976.899999999</v>
      </c>
      <c r="S16" s="2">
        <f t="shared" si="2"/>
        <v>33845806.049999997</v>
      </c>
      <c r="T16" s="2">
        <f t="shared" si="3"/>
        <v>0</v>
      </c>
      <c r="U16" s="2">
        <f t="shared" si="4"/>
        <v>6377829.1499999985</v>
      </c>
      <c r="V16" s="4"/>
      <c r="W16" s="4"/>
      <c r="X16" s="4"/>
      <c r="Y16" s="4"/>
      <c r="Z16" s="4"/>
      <c r="AA16" s="4"/>
      <c r="AB16" s="4"/>
      <c r="AC16" s="4"/>
    </row>
    <row r="17" spans="1:25">
      <c r="A17" s="12"/>
      <c r="B17" s="12" t="s">
        <v>28</v>
      </c>
      <c r="C17" s="12"/>
      <c r="D17" s="2">
        <v>1676062</v>
      </c>
      <c r="E17" s="2">
        <v>0</v>
      </c>
      <c r="G17" s="2">
        <v>833036</v>
      </c>
      <c r="H17" s="2">
        <v>843026</v>
      </c>
      <c r="K17" s="2">
        <f>SUM(D$6:D17)</f>
        <v>19898431</v>
      </c>
      <c r="L17" s="2">
        <f>SUM(E$6:E17)</f>
        <v>0</v>
      </c>
      <c r="N17" s="2">
        <f>SUM(G$6:G17)</f>
        <v>-77646898</v>
      </c>
      <c r="O17" s="2">
        <f>SUM(H$6:H17)</f>
        <v>97545329</v>
      </c>
      <c r="P17" s="2">
        <f>SUM(I$6:I17)</f>
        <v>0</v>
      </c>
      <c r="Q17" s="2">
        <f t="shared" si="0"/>
        <v>6964450.8499999996</v>
      </c>
      <c r="R17" s="2">
        <f t="shared" si="1"/>
        <v>-27176414.299999997</v>
      </c>
      <c r="S17" s="2">
        <f t="shared" si="2"/>
        <v>34140865.149999999</v>
      </c>
      <c r="T17" s="2">
        <f t="shared" si="3"/>
        <v>0</v>
      </c>
      <c r="U17" s="2">
        <f t="shared" si="4"/>
        <v>6964450.8500000015</v>
      </c>
    </row>
    <row r="18" spans="1:25" s="2" customFormat="1">
      <c r="A18" s="11" t="s">
        <v>29</v>
      </c>
      <c r="B18" s="12" t="s">
        <v>30</v>
      </c>
      <c r="C18" s="12"/>
      <c r="D18" s="2">
        <v>242023402</v>
      </c>
      <c r="E18" s="2">
        <v>0</v>
      </c>
      <c r="F18" s="3"/>
      <c r="G18" s="2">
        <f>153930710+2225574</f>
        <v>156156284</v>
      </c>
      <c r="H18" s="2">
        <f t="shared" ref="H18:H25" si="5">D18-E18-G18</f>
        <v>85867118</v>
      </c>
      <c r="K18" s="2">
        <f>SUM(D$6:D18)</f>
        <v>261921833</v>
      </c>
      <c r="L18" s="2">
        <f>SUM(E$6:E18)</f>
        <v>0</v>
      </c>
      <c r="N18" s="2">
        <f>SUM(G$6:G18)</f>
        <v>78509386</v>
      </c>
      <c r="O18" s="2">
        <f>SUM(H$6:H18)</f>
        <v>183412447</v>
      </c>
      <c r="P18" s="2">
        <f>SUM(I$6:I18)</f>
        <v>0</v>
      </c>
      <c r="Q18" s="2">
        <f t="shared" si="0"/>
        <v>91672641.549999997</v>
      </c>
      <c r="R18" s="2">
        <f t="shared" si="1"/>
        <v>27478285.099999998</v>
      </c>
      <c r="S18" s="2">
        <f t="shared" si="2"/>
        <v>64194356.449999996</v>
      </c>
      <c r="T18" s="2">
        <f t="shared" si="3"/>
        <v>0</v>
      </c>
      <c r="U18" s="2">
        <f t="shared" si="4"/>
        <v>91672641.549999997</v>
      </c>
    </row>
    <row r="19" spans="1:25" s="2" customFormat="1">
      <c r="A19" s="11"/>
      <c r="B19" s="12" t="s">
        <v>31</v>
      </c>
      <c r="C19" s="12"/>
      <c r="D19" s="2">
        <v>-9239585</v>
      </c>
      <c r="F19" s="3"/>
      <c r="G19" s="2">
        <f>D19+2301688</f>
        <v>-6937897</v>
      </c>
      <c r="H19" s="2">
        <v>-2301688</v>
      </c>
      <c r="K19" s="2">
        <f>SUM(D$6:D19)</f>
        <v>252682248</v>
      </c>
      <c r="N19" s="2">
        <f>SUM(G$6:G19)</f>
        <v>71571489</v>
      </c>
      <c r="O19" s="2">
        <f>SUM(H$6:H19)</f>
        <v>181110759</v>
      </c>
      <c r="P19" s="2">
        <f>SUM(I$6:I19)</f>
        <v>0</v>
      </c>
      <c r="Q19" s="2">
        <f t="shared" si="0"/>
        <v>88438786.799999997</v>
      </c>
      <c r="R19" s="2">
        <f t="shared" si="1"/>
        <v>25050021.149999999</v>
      </c>
      <c r="S19" s="2">
        <f t="shared" si="2"/>
        <v>63388765.649999999</v>
      </c>
      <c r="T19" s="2">
        <f t="shared" si="3"/>
        <v>0</v>
      </c>
      <c r="U19" s="2">
        <f t="shared" si="4"/>
        <v>88438786.799999997</v>
      </c>
    </row>
    <row r="20" spans="1:25" s="2" customFormat="1">
      <c r="A20" s="11" t="s">
        <v>32</v>
      </c>
      <c r="B20" s="12" t="s">
        <v>33</v>
      </c>
      <c r="C20" s="12"/>
      <c r="D20" s="2">
        <v>-44138892</v>
      </c>
      <c r="E20" s="2">
        <v>0</v>
      </c>
      <c r="F20" s="3"/>
      <c r="G20" s="2">
        <f>-74115406+2427754</f>
        <v>-71687652</v>
      </c>
      <c r="H20" s="2">
        <f t="shared" si="5"/>
        <v>27548760</v>
      </c>
      <c r="K20" s="2">
        <f>SUM(D$6:D20)</f>
        <v>208543356</v>
      </c>
      <c r="L20" s="2">
        <f>SUM(E$6:E20)</f>
        <v>0</v>
      </c>
      <c r="N20" s="2">
        <f>SUM(G$6:G20)</f>
        <v>-116163</v>
      </c>
      <c r="O20" s="2">
        <f>SUM(H$6:H20)</f>
        <v>208659519</v>
      </c>
      <c r="P20" s="2">
        <f>SUM(I$6:I20)</f>
        <v>0</v>
      </c>
      <c r="Q20" s="2">
        <f t="shared" si="0"/>
        <v>72990174.599999994</v>
      </c>
      <c r="R20" s="2">
        <f t="shared" si="1"/>
        <v>-40657.049999999996</v>
      </c>
      <c r="S20" s="2">
        <f t="shared" si="2"/>
        <v>73030831.649999991</v>
      </c>
      <c r="T20" s="2">
        <f t="shared" si="3"/>
        <v>0</v>
      </c>
      <c r="U20" s="2">
        <f t="shared" si="4"/>
        <v>72990174.599999994</v>
      </c>
    </row>
    <row r="21" spans="1:25" s="2" customFormat="1">
      <c r="A21" s="11"/>
      <c r="B21" s="12" t="s">
        <v>34</v>
      </c>
      <c r="C21" s="12"/>
      <c r="D21" s="2">
        <v>-24028328</v>
      </c>
      <c r="F21" s="3"/>
      <c r="G21" s="2">
        <f>D21</f>
        <v>-24028328</v>
      </c>
      <c r="H21" s="2">
        <v>0</v>
      </c>
      <c r="K21" s="2">
        <f>SUM(D$6:D21)</f>
        <v>184515028</v>
      </c>
      <c r="N21" s="2">
        <f>SUM(G$6:G21)</f>
        <v>-24144491</v>
      </c>
      <c r="O21" s="2">
        <f>SUM(H$6:H21)</f>
        <v>208659519</v>
      </c>
      <c r="P21" s="2">
        <f>SUM(I$6:I21)</f>
        <v>0</v>
      </c>
      <c r="Q21" s="2">
        <f t="shared" si="0"/>
        <v>64580259.799999997</v>
      </c>
      <c r="R21" s="2">
        <f t="shared" si="1"/>
        <v>-8450571.8499999996</v>
      </c>
      <c r="S21" s="2">
        <f t="shared" si="2"/>
        <v>73030831.649999991</v>
      </c>
      <c r="T21" s="2">
        <f t="shared" si="3"/>
        <v>0</v>
      </c>
      <c r="U21" s="2">
        <f t="shared" si="4"/>
        <v>64580259.79999999</v>
      </c>
    </row>
    <row r="22" spans="1:25" s="2" customFormat="1">
      <c r="A22" s="11" t="s">
        <v>35</v>
      </c>
      <c r="B22" s="12" t="s">
        <v>36</v>
      </c>
      <c r="C22" s="12"/>
      <c r="D22" s="2">
        <v>134874690</v>
      </c>
      <c r="E22" s="2">
        <v>0</v>
      </c>
      <c r="F22" s="3"/>
      <c r="G22" s="2">
        <v>21643276</v>
      </c>
      <c r="H22" s="2">
        <f t="shared" si="5"/>
        <v>113231414</v>
      </c>
      <c r="K22" s="2">
        <f>SUM(D$6:D22)</f>
        <v>319389718</v>
      </c>
      <c r="L22" s="2">
        <f>SUM(E$6:E22)</f>
        <v>0</v>
      </c>
      <c r="N22" s="2">
        <f>SUM(G$6:G22)</f>
        <v>-2501215</v>
      </c>
      <c r="O22" s="2">
        <f>SUM(H$6:H22)</f>
        <v>321890933</v>
      </c>
      <c r="P22" s="2">
        <f>SUM(I$6:I22)</f>
        <v>0</v>
      </c>
      <c r="Q22" s="2">
        <f t="shared" si="0"/>
        <v>111786401.3</v>
      </c>
      <c r="R22" s="2">
        <f t="shared" si="1"/>
        <v>-875425.25</v>
      </c>
      <c r="S22" s="2">
        <f t="shared" si="2"/>
        <v>112661826.55</v>
      </c>
      <c r="T22" s="2">
        <f t="shared" si="3"/>
        <v>0</v>
      </c>
      <c r="U22" s="2">
        <f t="shared" si="4"/>
        <v>111786401.3</v>
      </c>
    </row>
    <row r="23" spans="1:25" s="2" customFormat="1">
      <c r="A23" s="11"/>
      <c r="B23" s="12" t="s">
        <v>37</v>
      </c>
      <c r="C23" s="12"/>
      <c r="D23" s="2">
        <v>2676423</v>
      </c>
      <c r="F23" s="3"/>
      <c r="G23" s="2">
        <f>D23</f>
        <v>2676423</v>
      </c>
      <c r="H23" s="2">
        <v>0</v>
      </c>
      <c r="K23" s="2">
        <f>SUM(D$6:D23)</f>
        <v>322066141</v>
      </c>
      <c r="N23" s="2">
        <f>SUM(G$6:G23)</f>
        <v>175208</v>
      </c>
      <c r="O23" s="2">
        <f>SUM(H$6:H23)</f>
        <v>321890933</v>
      </c>
      <c r="P23" s="2">
        <f>SUM(I$6:I23)</f>
        <v>0</v>
      </c>
      <c r="Q23" s="2">
        <f t="shared" si="0"/>
        <v>112723149.34999999</v>
      </c>
      <c r="R23" s="2">
        <f t="shared" si="1"/>
        <v>61322.799999999996</v>
      </c>
      <c r="S23" s="2">
        <f t="shared" si="2"/>
        <v>112661826.55</v>
      </c>
      <c r="T23" s="2">
        <f t="shared" si="3"/>
        <v>0</v>
      </c>
      <c r="U23" s="2">
        <f t="shared" si="4"/>
        <v>112723149.34999999</v>
      </c>
    </row>
    <row r="24" spans="1:25" s="2" customFormat="1">
      <c r="A24" s="11" t="s">
        <v>38</v>
      </c>
      <c r="B24" s="12" t="s">
        <v>39</v>
      </c>
      <c r="C24" s="12"/>
      <c r="D24" s="2">
        <v>-41728231</v>
      </c>
      <c r="E24" s="2">
        <v>0</v>
      </c>
      <c r="F24" s="3"/>
      <c r="G24" s="2">
        <f>-95193823+2514322</f>
        <v>-92679501</v>
      </c>
      <c r="H24" s="2">
        <f t="shared" si="5"/>
        <v>50951270</v>
      </c>
      <c r="K24" s="2">
        <f>SUM(D$6:D24)</f>
        <v>280337910</v>
      </c>
      <c r="L24" s="2">
        <f>SUM(E$6:E24)</f>
        <v>0</v>
      </c>
      <c r="N24" s="2">
        <f>SUM(G$6:G24)</f>
        <v>-92504293</v>
      </c>
      <c r="O24" s="2">
        <f>SUM(H$6:H24)</f>
        <v>372842203</v>
      </c>
      <c r="P24" s="2">
        <f>SUM(I$6:I24)</f>
        <v>0</v>
      </c>
      <c r="Q24" s="2">
        <f t="shared" si="0"/>
        <v>98118268.5</v>
      </c>
      <c r="R24" s="2">
        <f t="shared" si="1"/>
        <v>-32376502.549999997</v>
      </c>
      <c r="S24" s="2">
        <f t="shared" si="2"/>
        <v>130494771.05</v>
      </c>
      <c r="T24" s="2">
        <f t="shared" si="3"/>
        <v>0</v>
      </c>
      <c r="U24" s="2">
        <f t="shared" si="4"/>
        <v>98118268.5</v>
      </c>
    </row>
    <row r="25" spans="1:25" s="2" customFormat="1">
      <c r="A25" s="11" t="s">
        <v>40</v>
      </c>
      <c r="B25" s="12" t="s">
        <v>41</v>
      </c>
      <c r="C25" s="12"/>
      <c r="D25" s="2">
        <v>-372944892</v>
      </c>
      <c r="E25" s="2">
        <v>0</v>
      </c>
      <c r="F25" s="3"/>
      <c r="G25" s="2">
        <f>-440087931+72394</f>
        <v>-440015537</v>
      </c>
      <c r="H25" s="2">
        <f t="shared" si="5"/>
        <v>67070645</v>
      </c>
      <c r="K25" s="2">
        <f>SUM(D$6:D25)</f>
        <v>-92606982</v>
      </c>
      <c r="L25" s="2">
        <f>SUM(E$6:E25)</f>
        <v>0</v>
      </c>
      <c r="N25" s="2">
        <f>SUM(G$6:G25)</f>
        <v>-532519830</v>
      </c>
      <c r="O25" s="2">
        <f>SUM(H$6:H25)</f>
        <v>439912848</v>
      </c>
      <c r="P25" s="2">
        <f>SUM(I$6:I25)</f>
        <v>0</v>
      </c>
      <c r="Q25" s="2">
        <f t="shared" si="0"/>
        <v>-32412443.699999999</v>
      </c>
      <c r="R25" s="2">
        <f t="shared" si="1"/>
        <v>-186381940.5</v>
      </c>
      <c r="S25" s="2">
        <f t="shared" si="2"/>
        <v>153969496.79999998</v>
      </c>
      <c r="T25" s="2">
        <f t="shared" si="3"/>
        <v>0</v>
      </c>
      <c r="U25" s="2">
        <f t="shared" si="4"/>
        <v>-32412443.700000018</v>
      </c>
      <c r="W25" s="27"/>
      <c r="X25" s="27"/>
      <c r="Y25" s="27"/>
    </row>
    <row r="26" spans="1:25" s="2" customFormat="1">
      <c r="A26" s="11">
        <v>40451</v>
      </c>
      <c r="B26" s="12" t="s">
        <v>42</v>
      </c>
      <c r="C26" s="12"/>
      <c r="D26" s="2">
        <f>-55080252.7142857+1047500+684166</f>
        <v>-53348586.714285702</v>
      </c>
      <c r="F26" s="3"/>
      <c r="G26" s="2">
        <v>-132720487</v>
      </c>
      <c r="H26" s="2">
        <f>D26-G26</f>
        <v>79371900.285714298</v>
      </c>
      <c r="K26" s="2">
        <f>SUM(D$6:D26)</f>
        <v>-145955568.7142857</v>
      </c>
      <c r="N26" s="2">
        <f>SUM(G$6:G26)</f>
        <v>-665240317</v>
      </c>
      <c r="O26" s="2">
        <f>SUM(H$6:H26)</f>
        <v>519284748.28571427</v>
      </c>
      <c r="P26" s="2">
        <f>SUM(I$6:I26)</f>
        <v>0</v>
      </c>
      <c r="Q26" s="2">
        <f t="shared" si="0"/>
        <v>-51084449.04999999</v>
      </c>
      <c r="R26" s="2">
        <f t="shared" si="1"/>
        <v>-232834110.94999999</v>
      </c>
      <c r="S26" s="2">
        <f t="shared" si="2"/>
        <v>181749661.89999998</v>
      </c>
      <c r="T26" s="2">
        <f t="shared" si="3"/>
        <v>0</v>
      </c>
      <c r="U26" s="2">
        <f t="shared" si="4"/>
        <v>-51084449.050000012</v>
      </c>
      <c r="W26" s="13"/>
      <c r="X26" s="13"/>
      <c r="Y26" s="13"/>
    </row>
    <row r="27" spans="1:25" s="2" customFormat="1">
      <c r="A27" s="14">
        <v>40816</v>
      </c>
      <c r="B27" s="14" t="s">
        <v>43</v>
      </c>
      <c r="C27" s="14"/>
      <c r="D27" s="3">
        <v>-110265393</v>
      </c>
      <c r="E27" s="3"/>
      <c r="F27" s="3"/>
      <c r="G27" s="3">
        <v>-143555143</v>
      </c>
      <c r="H27" s="3">
        <f>D27-G27</f>
        <v>33289750</v>
      </c>
      <c r="I27" s="3"/>
      <c r="J27" s="3"/>
      <c r="K27" s="2">
        <f>SUM(D$6:D27)</f>
        <v>-256220961.7142857</v>
      </c>
      <c r="L27" s="3"/>
      <c r="M27" s="3"/>
      <c r="N27" s="2">
        <f>SUM(G$6:G27)</f>
        <v>-808795460</v>
      </c>
      <c r="O27" s="2">
        <f>SUM(H$6:H27)</f>
        <v>552574498.28571427</v>
      </c>
      <c r="P27" s="2">
        <f>SUM(I$6:I27)</f>
        <v>0</v>
      </c>
      <c r="Q27" s="2">
        <f t="shared" si="0"/>
        <v>-89677336.599999994</v>
      </c>
      <c r="R27" s="2">
        <f t="shared" si="1"/>
        <v>-283078411</v>
      </c>
      <c r="S27" s="2">
        <f t="shared" si="2"/>
        <v>193401074.39999998</v>
      </c>
      <c r="T27" s="2">
        <f t="shared" si="3"/>
        <v>0</v>
      </c>
      <c r="U27" s="2">
        <f t="shared" si="4"/>
        <v>-89677336.600000024</v>
      </c>
    </row>
    <row r="28" spans="1:25" s="2" customFormat="1">
      <c r="A28" s="14">
        <v>41182</v>
      </c>
      <c r="B28" s="14" t="s">
        <v>46</v>
      </c>
      <c r="C28" s="14"/>
      <c r="D28" s="15">
        <v>-178407575</v>
      </c>
      <c r="E28" s="15"/>
      <c r="G28" s="2">
        <v>-175638806</v>
      </c>
      <c r="H28" s="3">
        <v>-2768769</v>
      </c>
      <c r="I28" s="3"/>
      <c r="J28" s="3"/>
      <c r="K28" s="2">
        <f>SUM(D$6:D28)</f>
        <v>-434628536.71428573</v>
      </c>
      <c r="L28" s="3"/>
      <c r="M28" s="3"/>
      <c r="N28" s="2">
        <f>SUM(G$6:G28)</f>
        <v>-984434266</v>
      </c>
      <c r="O28" s="2">
        <f>SUM(H$6:H28)</f>
        <v>549805729.28571427</v>
      </c>
      <c r="P28" s="2">
        <f>SUM(I$6:I28)</f>
        <v>0</v>
      </c>
      <c r="Q28" s="2">
        <f t="shared" si="0"/>
        <v>-152119987.84999999</v>
      </c>
      <c r="R28" s="2">
        <f t="shared" si="1"/>
        <v>-344551993.09999996</v>
      </c>
      <c r="S28" s="2">
        <f t="shared" si="2"/>
        <v>192432005.24999997</v>
      </c>
      <c r="T28" s="2">
        <f t="shared" si="3"/>
        <v>0</v>
      </c>
      <c r="U28" s="2">
        <f t="shared" si="4"/>
        <v>-152119987.84999999</v>
      </c>
    </row>
    <row r="29" spans="1:25" s="2" customFormat="1">
      <c r="A29" s="14">
        <v>41182</v>
      </c>
      <c r="B29" s="14" t="s">
        <v>55</v>
      </c>
      <c r="C29" s="14"/>
      <c r="D29" s="3">
        <v>-13573426</v>
      </c>
      <c r="E29" s="15"/>
      <c r="G29" s="3">
        <v>-13573426</v>
      </c>
      <c r="H29" s="3">
        <v>0</v>
      </c>
      <c r="I29" s="3"/>
      <c r="J29" s="3"/>
      <c r="K29" s="2">
        <f>SUM(D$6:D29)</f>
        <v>-448201962.71428573</v>
      </c>
      <c r="L29" s="3"/>
      <c r="M29" s="3"/>
      <c r="N29" s="2">
        <f>SUM(G$6:G29)</f>
        <v>-998007692</v>
      </c>
      <c r="O29" s="2">
        <f>SUM(H$6:H29)</f>
        <v>549805729.28571427</v>
      </c>
      <c r="P29" s="2">
        <f>SUM(I$6:I29)</f>
        <v>0</v>
      </c>
      <c r="Q29" s="2">
        <f t="shared" si="0"/>
        <v>-156870686.94999999</v>
      </c>
      <c r="R29" s="2">
        <f t="shared" si="1"/>
        <v>-349302692.19999999</v>
      </c>
      <c r="S29" s="2">
        <f t="shared" si="2"/>
        <v>192432005.24999997</v>
      </c>
      <c r="T29" s="2">
        <f t="shared" si="3"/>
        <v>0</v>
      </c>
      <c r="U29" s="2">
        <f t="shared" si="4"/>
        <v>-156870686.95000002</v>
      </c>
    </row>
    <row r="30" spans="1:25" s="2" customFormat="1">
      <c r="A30" s="14">
        <v>41487</v>
      </c>
      <c r="B30" s="14" t="s">
        <v>47</v>
      </c>
      <c r="C30" s="14"/>
      <c r="D30" s="15">
        <v>14844460</v>
      </c>
      <c r="E30" s="15"/>
      <c r="G30" s="2">
        <v>14707258</v>
      </c>
      <c r="H30" s="3">
        <v>137202</v>
      </c>
      <c r="I30" s="3"/>
      <c r="J30" s="3"/>
      <c r="K30" s="2">
        <f>SUM(D$6:D30)</f>
        <v>-433357502.71428573</v>
      </c>
      <c r="L30" s="3"/>
      <c r="M30" s="3"/>
      <c r="N30" s="2">
        <f>SUM(G$6:G30)</f>
        <v>-983300434</v>
      </c>
      <c r="O30" s="2">
        <f>SUM(H$6:H30)</f>
        <v>549942931.28571427</v>
      </c>
      <c r="P30" s="2">
        <f>SUM(I$6:I30)</f>
        <v>0</v>
      </c>
      <c r="Q30" s="2">
        <f t="shared" si="0"/>
        <v>-151675125.94999999</v>
      </c>
      <c r="R30" s="2">
        <f t="shared" si="1"/>
        <v>-344155151.89999998</v>
      </c>
      <c r="S30" s="2">
        <f t="shared" si="2"/>
        <v>192480025.94999999</v>
      </c>
      <c r="T30" s="2">
        <f t="shared" si="3"/>
        <v>0</v>
      </c>
      <c r="U30" s="2">
        <f t="shared" si="4"/>
        <v>-151675125.94999999</v>
      </c>
    </row>
    <row r="31" spans="1:25" s="2" customFormat="1">
      <c r="A31" s="14">
        <v>41547</v>
      </c>
      <c r="B31" s="14" t="s">
        <v>48</v>
      </c>
      <c r="C31" s="14"/>
      <c r="D31" s="15">
        <v>-137682317</v>
      </c>
      <c r="E31" s="15"/>
      <c r="G31" s="2">
        <v>-167493748</v>
      </c>
      <c r="H31" s="3">
        <v>29811431</v>
      </c>
      <c r="I31" s="3"/>
      <c r="J31" s="3"/>
      <c r="K31" s="2">
        <f>SUM(D$6:D31)</f>
        <v>-571039819.71428573</v>
      </c>
      <c r="L31" s="3"/>
      <c r="M31" s="3"/>
      <c r="N31" s="2">
        <f>SUM(G$6:G31)</f>
        <v>-1150794182</v>
      </c>
      <c r="O31" s="2">
        <f>SUM(H$6:H31)</f>
        <v>579754362.28571427</v>
      </c>
      <c r="P31" s="2">
        <f>SUM(I$6:I31)</f>
        <v>0</v>
      </c>
      <c r="Q31" s="2">
        <f t="shared" si="0"/>
        <v>-199863936.90000001</v>
      </c>
      <c r="R31" s="2">
        <f t="shared" si="1"/>
        <v>-402777963.69999999</v>
      </c>
      <c r="S31" s="2">
        <f t="shared" si="2"/>
        <v>202914026.79999998</v>
      </c>
      <c r="T31" s="2">
        <f t="shared" si="3"/>
        <v>0</v>
      </c>
      <c r="U31" s="2">
        <f t="shared" si="4"/>
        <v>-199863936.90000001</v>
      </c>
    </row>
    <row r="32" spans="1:25" s="2" customFormat="1">
      <c r="A32" s="14">
        <v>41912</v>
      </c>
      <c r="B32" s="14" t="s">
        <v>49</v>
      </c>
      <c r="C32" s="14"/>
      <c r="D32" s="15">
        <v>-261141430</v>
      </c>
      <c r="E32" s="15"/>
      <c r="G32" s="2">
        <v>-297014507</v>
      </c>
      <c r="H32" s="3">
        <v>35873077</v>
      </c>
      <c r="I32" s="3"/>
      <c r="J32" s="3"/>
      <c r="K32" s="2">
        <f>SUM(D$6:D32)</f>
        <v>-832181249.71428573</v>
      </c>
      <c r="L32" s="3"/>
      <c r="M32" s="3"/>
      <c r="N32" s="2">
        <f>SUM(G$6:G32)</f>
        <v>-1447808689</v>
      </c>
      <c r="O32" s="2">
        <f>SUM(H$6:H32)</f>
        <v>615627439.28571427</v>
      </c>
      <c r="P32" s="2">
        <f>SUM(I$6:I32)</f>
        <v>0</v>
      </c>
      <c r="Q32" s="2">
        <f t="shared" si="0"/>
        <v>-291263437.39999998</v>
      </c>
      <c r="R32" s="2">
        <f t="shared" si="1"/>
        <v>-506733041.14999998</v>
      </c>
      <c r="S32" s="2">
        <f t="shared" si="2"/>
        <v>215469603.74999997</v>
      </c>
      <c r="T32" s="2">
        <f t="shared" si="3"/>
        <v>0</v>
      </c>
      <c r="U32" s="2">
        <f t="shared" si="4"/>
        <v>-291263437.39999998</v>
      </c>
    </row>
    <row r="33" spans="1:25" s="2" customFormat="1">
      <c r="A33" s="14">
        <v>42277</v>
      </c>
      <c r="B33" s="14" t="s">
        <v>52</v>
      </c>
      <c r="C33" s="14"/>
      <c r="D33" s="15">
        <f>-181361410-12896498</f>
        <v>-194257908</v>
      </c>
      <c r="E33" s="15"/>
      <c r="G33" s="2">
        <f>-221165724+2038880</f>
        <v>-219126844</v>
      </c>
      <c r="H33" s="3">
        <f>D33-G33</f>
        <v>24868936</v>
      </c>
      <c r="I33" s="3"/>
      <c r="J33" s="3"/>
      <c r="K33" s="2">
        <f>SUM(D$6:D33)</f>
        <v>-1026439157.7142857</v>
      </c>
      <c r="L33" s="3"/>
      <c r="M33" s="3"/>
      <c r="N33" s="2">
        <f>SUM(G$6:G33)</f>
        <v>-1666935533</v>
      </c>
      <c r="O33" s="2">
        <f>SUM(H$6:H33)</f>
        <v>640496375.28571427</v>
      </c>
      <c r="P33" s="2">
        <f>SUM(I$6:I33)</f>
        <v>0</v>
      </c>
      <c r="Q33" s="2">
        <f t="shared" si="0"/>
        <v>-359253705.19999999</v>
      </c>
      <c r="R33" s="2">
        <f t="shared" si="1"/>
        <v>-583427436.54999995</v>
      </c>
      <c r="S33" s="2">
        <f t="shared" si="2"/>
        <v>224173731.34999999</v>
      </c>
      <c r="T33" s="2">
        <f t="shared" si="3"/>
        <v>0</v>
      </c>
      <c r="U33" s="2">
        <f t="shared" si="4"/>
        <v>-359253705.19999993</v>
      </c>
    </row>
    <row r="34" spans="1:25" s="2" customFormat="1">
      <c r="A34" s="14">
        <v>42643</v>
      </c>
      <c r="B34" s="14" t="s">
        <v>58</v>
      </c>
      <c r="C34" s="14"/>
      <c r="D34" s="2">
        <v>-363855895</v>
      </c>
      <c r="E34" s="15"/>
      <c r="G34" s="2">
        <f>-389431636+3500695+-4241896</f>
        <v>-390172837</v>
      </c>
      <c r="H34" s="3">
        <f>D34-G34</f>
        <v>26316942</v>
      </c>
      <c r="I34" s="3"/>
      <c r="J34" s="3"/>
      <c r="K34" s="2">
        <f>SUM(D$6:D34)</f>
        <v>-1390295052.7142859</v>
      </c>
      <c r="L34" s="3"/>
      <c r="M34" s="3"/>
      <c r="N34" s="2">
        <f>SUM(G$6:G34)</f>
        <v>-2057108370</v>
      </c>
      <c r="O34" s="2">
        <f>SUM(H$6:H34)</f>
        <v>666813317.28571427</v>
      </c>
      <c r="P34" s="2">
        <f>SUM(I$6:I34)</f>
        <v>0</v>
      </c>
      <c r="Q34" s="2">
        <f t="shared" si="0"/>
        <v>-486603268.44999999</v>
      </c>
      <c r="R34" s="2">
        <f t="shared" si="1"/>
        <v>-719987929.5</v>
      </c>
      <c r="S34" s="2">
        <f t="shared" si="2"/>
        <v>233384661.04999998</v>
      </c>
      <c r="T34" s="2">
        <f t="shared" si="3"/>
        <v>0</v>
      </c>
      <c r="U34" s="2">
        <f t="shared" si="4"/>
        <v>-486603268.45000005</v>
      </c>
    </row>
    <row r="35" spans="1:25" s="2" customFormat="1">
      <c r="A35" s="14">
        <v>43008</v>
      </c>
      <c r="B35" s="14" t="s">
        <v>53</v>
      </c>
      <c r="C35" s="14"/>
      <c r="D35" s="20">
        <f>G35+H35</f>
        <v>-108431539</v>
      </c>
      <c r="E35" s="15"/>
      <c r="G35" s="2">
        <v>-177958628</v>
      </c>
      <c r="H35" s="3">
        <v>69527089</v>
      </c>
      <c r="I35" s="3"/>
      <c r="J35" s="3"/>
      <c r="K35" s="2">
        <f>SUM(D$6:D35)</f>
        <v>-1498726591.7142859</v>
      </c>
      <c r="L35" s="3"/>
      <c r="M35" s="3"/>
      <c r="N35" s="2">
        <f>SUM(G$6:G35)</f>
        <v>-2235066998</v>
      </c>
      <c r="O35" s="2">
        <f>SUM(H$6:H35)</f>
        <v>736340406.28571427</v>
      </c>
      <c r="P35" s="2">
        <f>SUM(I$6:I35)</f>
        <v>0</v>
      </c>
      <c r="Q35" s="2">
        <f t="shared" si="0"/>
        <v>-524554307.10000002</v>
      </c>
      <c r="R35" s="2">
        <f t="shared" si="1"/>
        <v>-782273449.29999995</v>
      </c>
      <c r="S35" s="2">
        <f t="shared" si="2"/>
        <v>257719142.19999999</v>
      </c>
      <c r="T35" s="2">
        <f t="shared" si="3"/>
        <v>0</v>
      </c>
      <c r="U35" s="2">
        <f t="shared" si="4"/>
        <v>-524554307.09999996</v>
      </c>
    </row>
    <row r="36" spans="1:25" s="2" customFormat="1">
      <c r="A36" s="16"/>
      <c r="B36" s="17" t="s">
        <v>51</v>
      </c>
      <c r="C36" s="14"/>
      <c r="D36" s="3"/>
      <c r="E36" s="3"/>
      <c r="F36" s="3"/>
      <c r="G36" s="3"/>
      <c r="H36" s="3"/>
      <c r="I36" s="3"/>
      <c r="J36" s="3"/>
      <c r="L36" s="3"/>
      <c r="M36" s="3"/>
    </row>
    <row r="37" spans="1:25" s="2" customFormat="1">
      <c r="A37" s="14"/>
      <c r="B37" s="14"/>
      <c r="C37" s="14"/>
      <c r="D37" s="3"/>
      <c r="E37" s="3"/>
      <c r="F37" s="3"/>
      <c r="G37" s="3"/>
      <c r="H37" s="3"/>
      <c r="I37" s="3"/>
      <c r="J37" s="3"/>
      <c r="L37" s="3"/>
      <c r="M37" s="3"/>
    </row>
    <row r="38" spans="1:25" s="2" customFormat="1">
      <c r="A38" s="14"/>
      <c r="B38" s="14" t="s">
        <v>56</v>
      </c>
      <c r="C38" s="14"/>
      <c r="D38" s="15">
        <v>-23719240.354790747</v>
      </c>
      <c r="E38" s="15"/>
      <c r="H38" s="3"/>
      <c r="I38" s="3">
        <v>-23719240</v>
      </c>
      <c r="J38" s="3"/>
      <c r="K38" s="2">
        <f>SUM(D$6:D38)</f>
        <v>-1522445832.0690765</v>
      </c>
      <c r="L38" s="3"/>
      <c r="M38" s="3"/>
      <c r="N38" s="2">
        <f>SUM(G$6:G38)</f>
        <v>-2235066998</v>
      </c>
      <c r="O38" s="2">
        <f>SUM(H$6:H38)</f>
        <v>736340406.28571427</v>
      </c>
      <c r="P38" s="2">
        <f>SUM(I$6:I38)</f>
        <v>-23719240</v>
      </c>
      <c r="Q38" s="2">
        <f>K38*$Q$5</f>
        <v>-532856041.22417676</v>
      </c>
      <c r="R38" s="2">
        <f>N38*$Q$5</f>
        <v>-782273449.29999995</v>
      </c>
      <c r="S38" s="2">
        <f>O38*$Q$5</f>
        <v>257719142.19999999</v>
      </c>
      <c r="T38" s="2">
        <f>P38*$Q$5</f>
        <v>-8301733.9999999991</v>
      </c>
      <c r="U38" s="2">
        <f>SUM(R38:T38)</f>
        <v>-532856041.09999996</v>
      </c>
      <c r="W38" s="24"/>
      <c r="X38" s="24"/>
      <c r="Y38" s="24"/>
    </row>
    <row r="39" spans="1:25" s="2" customFormat="1">
      <c r="A39" s="14"/>
      <c r="B39" s="17" t="s">
        <v>50</v>
      </c>
      <c r="C39" s="14"/>
      <c r="D39" s="3"/>
      <c r="E39" s="3"/>
      <c r="F39" s="3"/>
      <c r="G39" s="3"/>
      <c r="H39" s="3"/>
      <c r="I39" s="3"/>
      <c r="J39" s="3"/>
      <c r="L39" s="3"/>
      <c r="M39" s="3"/>
      <c r="W39" s="20"/>
    </row>
    <row r="40" spans="1:25">
      <c r="D40" s="3"/>
      <c r="K40" s="3"/>
      <c r="Q40" s="25"/>
      <c r="R40" s="25"/>
      <c r="S40" s="25"/>
      <c r="T40" s="25"/>
      <c r="U40" s="25"/>
      <c r="W40" s="20"/>
    </row>
    <row r="41" spans="1:25">
      <c r="D41" s="3"/>
      <c r="K41" s="3"/>
      <c r="N41" s="22"/>
      <c r="Q41" s="13" t="s">
        <v>45</v>
      </c>
      <c r="R41" s="2">
        <v>782273564</v>
      </c>
      <c r="S41" s="2">
        <v>-257719124</v>
      </c>
      <c r="T41" s="2">
        <v>8302077</v>
      </c>
      <c r="U41" s="2">
        <f>SUM(R41:T41)</f>
        <v>532856517</v>
      </c>
      <c r="V41" s="21"/>
      <c r="W41" s="20"/>
    </row>
    <row r="42" spans="1:25">
      <c r="Q42" s="13" t="s">
        <v>44</v>
      </c>
      <c r="R42" s="23">
        <f>R41+R38</f>
        <v>114.70000004768372</v>
      </c>
      <c r="S42" s="23">
        <f>S41+S38</f>
        <v>18.199999988079071</v>
      </c>
      <c r="T42" s="23">
        <f>T41+T38</f>
        <v>343.00000000093132</v>
      </c>
      <c r="U42" s="23">
        <f>U41+U38</f>
        <v>475.90000003576279</v>
      </c>
    </row>
    <row r="43" spans="1:25">
      <c r="D43" s="18"/>
      <c r="S43" s="26"/>
      <c r="T43" s="3"/>
    </row>
    <row r="44" spans="1:25">
      <c r="G44" s="19"/>
      <c r="Q44" s="3"/>
      <c r="R44" s="4"/>
      <c r="S44" s="4"/>
      <c r="T44" s="4"/>
      <c r="U44" s="4"/>
      <c r="V44" s="3"/>
    </row>
    <row r="45" spans="1:25">
      <c r="U45" s="3"/>
      <c r="V45" s="3"/>
    </row>
    <row r="46" spans="1:25">
      <c r="D46" s="15"/>
      <c r="H46" s="3"/>
      <c r="U46" s="3"/>
      <c r="V46" s="3"/>
    </row>
  </sheetData>
  <mergeCells count="1">
    <mergeCell ref="W25:Y25"/>
  </mergeCells>
  <pageMargins left="0.7" right="0.7" top="0.75" bottom="0.75" header="0.3" footer="0.3"/>
  <pageSetup scale="46" orientation="landscape" r:id="rId1"/>
  <headerFooter>
    <oddHeader>&amp;RCASE NO. 2017-00349
ATTACHMENT 1
TO AG DR NO. 1-32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NOL</vt:lpstr>
      <vt:lpstr>NOL!Print_Area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BuildAdmin</dc:creator>
  <cp:lastModifiedBy>Eric  Wilen</cp:lastModifiedBy>
  <cp:lastPrinted>2017-11-17T19:19:35Z</cp:lastPrinted>
  <dcterms:created xsi:type="dcterms:W3CDTF">2013-08-07T19:16:56Z</dcterms:created>
  <dcterms:modified xsi:type="dcterms:W3CDTF">2017-11-17T19:19:39Z</dcterms:modified>
</cp:coreProperties>
</file>