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Summary" sheetId="3" r:id="rId1"/>
    <sheet name="3A7E15E5BC354FE1A0A6D4008952B45" sheetId="6" state="hidden" r:id="rId2"/>
    <sheet name="BDB555FBA7624625BD9111445136A5E" sheetId="7" state="hidden" r:id="rId3"/>
    <sheet name="F7A3D95835144A33B63CFA2008BD2F0" sheetId="8" state="hidden" r:id="rId4"/>
  </sheets>
  <definedNames>
    <definedName name="_xlnm.Print_Area" localSheetId="0">Summary!$A$1:$J$30</definedName>
  </definedNames>
  <calcPr calcId="152511"/>
</workbook>
</file>

<file path=xl/calcChain.xml><?xml version="1.0" encoding="utf-8"?>
<calcChain xmlns="http://schemas.openxmlformats.org/spreadsheetml/2006/main">
  <c r="H28" i="3" l="1"/>
  <c r="I28" i="3"/>
  <c r="G28" i="3"/>
  <c r="H27" i="3"/>
  <c r="I27" i="3"/>
  <c r="G27" i="3"/>
  <c r="H26" i="3"/>
  <c r="I26" i="3"/>
  <c r="G26" i="3"/>
  <c r="H24" i="3"/>
  <c r="I24" i="3"/>
  <c r="G24" i="3"/>
  <c r="H19" i="3"/>
  <c r="I19" i="3"/>
  <c r="G19" i="3"/>
  <c r="H14" i="3"/>
  <c r="I14" i="3"/>
  <c r="G14" i="3"/>
  <c r="H9" i="3" l="1"/>
  <c r="I9" i="3"/>
  <c r="G9" i="3"/>
</calcChain>
</file>

<file path=xl/sharedStrings.xml><?xml version="1.0" encoding="utf-8"?>
<sst xmlns="http://schemas.openxmlformats.org/spreadsheetml/2006/main" count="75" uniqueCount="34">
  <si>
    <t>Atmos Energy Corporation</t>
  </si>
  <si>
    <t>Fiscal 2015</t>
  </si>
  <si>
    <t>Fiscal 2016</t>
  </si>
  <si>
    <t>Fiscal 2017</t>
  </si>
  <si>
    <t>Division</t>
  </si>
  <si>
    <t>Division Description</t>
  </si>
  <si>
    <t>Account</t>
  </si>
  <si>
    <t>Account Description</t>
  </si>
  <si>
    <t>Sub Account</t>
  </si>
  <si>
    <t>Sub Account Description</t>
  </si>
  <si>
    <t>009</t>
  </si>
  <si>
    <t xml:space="preserve">Kentucky Division </t>
  </si>
  <si>
    <t>4081</t>
  </si>
  <si>
    <t>Taxes other than income taxes, utility operating income</t>
  </si>
  <si>
    <t>30101</t>
  </si>
  <si>
    <t>Ad Valorem - Accrual</t>
  </si>
  <si>
    <t>Expense</t>
  </si>
  <si>
    <t>Capital</t>
  </si>
  <si>
    <t>Total KY Direct</t>
  </si>
  <si>
    <t>091</t>
  </si>
  <si>
    <t>KMD General Office</t>
  </si>
  <si>
    <t>KY Allocation %</t>
  </si>
  <si>
    <t>Div 091 Allocation</t>
  </si>
  <si>
    <t>002</t>
  </si>
  <si>
    <t>SSU General Office</t>
  </si>
  <si>
    <t>Div 002 Allocation</t>
  </si>
  <si>
    <t>012</t>
  </si>
  <si>
    <t>SSU Customer Support</t>
  </si>
  <si>
    <t>Div 012 Allocation</t>
  </si>
  <si>
    <t>Total Ad Valorem Capitalized to KY</t>
  </si>
  <si>
    <t>Total Ad Valorem Expense Direct and Allocated to KY</t>
  </si>
  <si>
    <t>Total Ad Valorem to KY</t>
  </si>
  <si>
    <t>Ad Valorem Tax</t>
  </si>
  <si>
    <t>Fiscal 2016 through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</si>
</sst>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37" fontId="4" fillId="0" borderId="0" xfId="1" applyNumberFormat="1" applyFont="1" applyBorder="1" applyAlignment="1">
      <alignment horizontal="right"/>
    </xf>
    <xf numFmtId="37" fontId="4" fillId="0" borderId="1" xfId="1" applyNumberFormat="1" applyFont="1" applyBorder="1" applyAlignment="1">
      <alignment horizontal="right"/>
    </xf>
    <xf numFmtId="37" fontId="2" fillId="0" borderId="1" xfId="1" applyNumberFormat="1" applyFont="1" applyBorder="1" applyAlignment="1">
      <alignment horizontal="right"/>
    </xf>
    <xf numFmtId="0" fontId="5" fillId="2" borderId="0" xfId="0" quotePrefix="1" applyFont="1" applyFill="1" applyAlignment="1">
      <alignment horizontal="centerContinuous"/>
    </xf>
    <xf numFmtId="164" fontId="3" fillId="3" borderId="0" xfId="1" quotePrefix="1" applyNumberFormat="1" applyFont="1" applyFill="1" applyBorder="1" applyAlignment="1">
      <alignment horizontal="center"/>
    </xf>
    <xf numFmtId="0" fontId="2" fillId="0" borderId="0" xfId="0" quotePrefix="1" applyFont="1" applyBorder="1"/>
    <xf numFmtId="0" fontId="0" fillId="0" borderId="0" xfId="0" quotePrefix="1" applyBorder="1"/>
    <xf numFmtId="0" fontId="1" fillId="0" borderId="0" xfId="0" applyFont="1"/>
    <xf numFmtId="38" fontId="4" fillId="0" borderId="0" xfId="1" applyNumberFormat="1" applyFont="1" applyBorder="1" applyAlignment="1">
      <alignment horizontal="right"/>
    </xf>
    <xf numFmtId="38" fontId="2" fillId="0" borderId="1" xfId="1" applyNumberFormat="1" applyFont="1" applyBorder="1" applyAlignment="1">
      <alignment horizontal="right"/>
    </xf>
    <xf numFmtId="38" fontId="4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1" fontId="0" fillId="0" borderId="0" xfId="0" applyNumberForma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41" fontId="1" fillId="0" borderId="0" xfId="0" applyNumberFormat="1" applyFont="1" applyFill="1"/>
    <xf numFmtId="41" fontId="0" fillId="0" borderId="1" xfId="0" applyNumberFormat="1" applyBorder="1"/>
    <xf numFmtId="0" fontId="1" fillId="0" borderId="0" xfId="0" quotePrefix="1" applyFont="1" applyBorder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10" fontId="1" fillId="0" borderId="1" xfId="0" applyNumberFormat="1" applyFont="1" applyBorder="1"/>
    <xf numFmtId="10" fontId="0" fillId="0" borderId="1" xfId="0" applyNumberFormat="1" applyBorder="1"/>
    <xf numFmtId="164" fontId="0" fillId="0" borderId="0" xfId="0" applyNumberFormat="1"/>
    <xf numFmtId="41" fontId="0" fillId="0" borderId="2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E2" sqref="E2"/>
    </sheetView>
  </sheetViews>
  <sheetFormatPr defaultRowHeight="12.75" x14ac:dyDescent="0.2"/>
  <cols>
    <col min="2" max="2" width="21.5703125" customWidth="1"/>
    <col min="3" max="3" width="9" customWidth="1"/>
    <col min="4" max="4" width="48.140625" bestFit="1" customWidth="1"/>
    <col min="5" max="5" width="12.42578125" bestFit="1" customWidth="1"/>
    <col min="6" max="6" width="23.5703125" bestFit="1" customWidth="1"/>
    <col min="7" max="8" width="10.85546875" bestFit="1" customWidth="1"/>
    <col min="9" max="9" width="12.140625" customWidth="1"/>
    <col min="10" max="10" width="16" customWidth="1"/>
  </cols>
  <sheetData>
    <row r="1" spans="1:10" x14ac:dyDescent="0.2">
      <c r="A1" s="1" t="s">
        <v>0</v>
      </c>
    </row>
    <row r="2" spans="1:10" x14ac:dyDescent="0.2">
      <c r="A2" s="1" t="s">
        <v>32</v>
      </c>
    </row>
    <row r="3" spans="1:10" x14ac:dyDescent="0.2">
      <c r="A3" s="1" t="s">
        <v>33</v>
      </c>
    </row>
    <row r="4" spans="1:10" x14ac:dyDescent="0.2">
      <c r="A4" s="9"/>
    </row>
    <row r="6" spans="1:10" x14ac:dyDescent="0.2">
      <c r="A6" s="13" t="s">
        <v>4</v>
      </c>
      <c r="B6" s="13" t="s">
        <v>5</v>
      </c>
      <c r="C6" s="13" t="s">
        <v>6</v>
      </c>
      <c r="D6" s="14" t="s">
        <v>7</v>
      </c>
      <c r="E6" s="13" t="s">
        <v>8</v>
      </c>
      <c r="F6" s="14" t="s">
        <v>9</v>
      </c>
      <c r="G6" s="13" t="s">
        <v>1</v>
      </c>
      <c r="H6" s="13" t="s">
        <v>2</v>
      </c>
      <c r="I6" s="13" t="s">
        <v>3</v>
      </c>
    </row>
    <row r="7" spans="1:10" s="18" customFormat="1" x14ac:dyDescent="0.2">
      <c r="A7" s="16" t="s">
        <v>10</v>
      </c>
      <c r="B7" s="17" t="s">
        <v>11</v>
      </c>
      <c r="C7" s="16" t="s">
        <v>12</v>
      </c>
      <c r="D7" s="18" t="s">
        <v>13</v>
      </c>
      <c r="E7" s="16" t="s">
        <v>14</v>
      </c>
      <c r="F7" s="18" t="s">
        <v>15</v>
      </c>
      <c r="G7" s="19">
        <v>5587056</v>
      </c>
      <c r="H7" s="19">
        <v>4997055</v>
      </c>
      <c r="I7" s="19">
        <v>4447056</v>
      </c>
      <c r="J7" s="18" t="s">
        <v>16</v>
      </c>
    </row>
    <row r="8" spans="1:10" x14ac:dyDescent="0.2">
      <c r="G8" s="20">
        <v>52944</v>
      </c>
      <c r="H8" s="20">
        <v>52944</v>
      </c>
      <c r="I8" s="20">
        <v>52944</v>
      </c>
      <c r="J8" s="9" t="s">
        <v>17</v>
      </c>
    </row>
    <row r="9" spans="1:10" x14ac:dyDescent="0.2">
      <c r="G9" s="15">
        <f>SUM(G7:G8)</f>
        <v>5640000</v>
      </c>
      <c r="H9" s="15">
        <f t="shared" ref="H9:I9" si="0">SUM(H7:H8)</f>
        <v>5049999</v>
      </c>
      <c r="I9" s="15">
        <f t="shared" si="0"/>
        <v>4500000</v>
      </c>
      <c r="J9" s="9" t="s">
        <v>18</v>
      </c>
    </row>
    <row r="11" spans="1:10" x14ac:dyDescent="0.2">
      <c r="A11" s="13" t="s">
        <v>4</v>
      </c>
      <c r="B11" s="13" t="s">
        <v>5</v>
      </c>
      <c r="C11" s="13" t="s">
        <v>6</v>
      </c>
      <c r="D11" s="14" t="s">
        <v>7</v>
      </c>
      <c r="E11" s="13" t="s">
        <v>8</v>
      </c>
      <c r="F11" s="14" t="s">
        <v>9</v>
      </c>
      <c r="G11" s="13" t="s">
        <v>1</v>
      </c>
      <c r="H11" s="13" t="s">
        <v>2</v>
      </c>
      <c r="I11" s="13" t="s">
        <v>3</v>
      </c>
    </row>
    <row r="12" spans="1:10" x14ac:dyDescent="0.2">
      <c r="A12" s="22" t="s">
        <v>19</v>
      </c>
      <c r="B12" s="9" t="s">
        <v>20</v>
      </c>
      <c r="C12" s="16" t="s">
        <v>12</v>
      </c>
      <c r="D12" s="18" t="s">
        <v>13</v>
      </c>
      <c r="E12" s="16" t="s">
        <v>14</v>
      </c>
      <c r="F12" s="18" t="s">
        <v>15</v>
      </c>
      <c r="G12" s="15">
        <v>120000</v>
      </c>
      <c r="H12" s="15">
        <v>90000</v>
      </c>
      <c r="I12" s="15">
        <v>60000</v>
      </c>
    </row>
    <row r="13" spans="1:10" x14ac:dyDescent="0.2">
      <c r="F13" s="23" t="s">
        <v>21</v>
      </c>
      <c r="G13" s="24">
        <v>0.49099999999999999</v>
      </c>
      <c r="H13" s="25">
        <v>0.5222</v>
      </c>
      <c r="I13" s="25">
        <v>0.50249999999999995</v>
      </c>
    </row>
    <row r="14" spans="1:10" x14ac:dyDescent="0.2">
      <c r="G14" s="26">
        <f>G12*G13</f>
        <v>58920</v>
      </c>
      <c r="H14" s="26">
        <f t="shared" ref="H14:I14" si="1">H12*H13</f>
        <v>46998</v>
      </c>
      <c r="I14" s="26">
        <f t="shared" si="1"/>
        <v>30149.999999999996</v>
      </c>
      <c r="J14" s="9" t="s">
        <v>22</v>
      </c>
    </row>
    <row r="16" spans="1:10" x14ac:dyDescent="0.2">
      <c r="A16" s="13" t="s">
        <v>4</v>
      </c>
      <c r="B16" s="13" t="s">
        <v>5</v>
      </c>
      <c r="C16" s="13" t="s">
        <v>6</v>
      </c>
      <c r="D16" s="14" t="s">
        <v>7</v>
      </c>
      <c r="E16" s="13" t="s">
        <v>8</v>
      </c>
      <c r="F16" s="14" t="s">
        <v>9</v>
      </c>
      <c r="G16" s="13" t="s">
        <v>1</v>
      </c>
      <c r="H16" s="13" t="s">
        <v>2</v>
      </c>
      <c r="I16" s="13" t="s">
        <v>3</v>
      </c>
    </row>
    <row r="17" spans="1:10" x14ac:dyDescent="0.2">
      <c r="A17" s="22" t="s">
        <v>23</v>
      </c>
      <c r="B17" s="9" t="s">
        <v>24</v>
      </c>
      <c r="C17" s="16" t="s">
        <v>12</v>
      </c>
      <c r="D17" s="18" t="s">
        <v>13</v>
      </c>
      <c r="E17" s="16" t="s">
        <v>14</v>
      </c>
      <c r="F17" s="18" t="s">
        <v>15</v>
      </c>
      <c r="G17" s="15">
        <v>776000</v>
      </c>
      <c r="H17" s="15">
        <v>852000</v>
      </c>
      <c r="I17" s="15">
        <v>528000</v>
      </c>
    </row>
    <row r="18" spans="1:10" x14ac:dyDescent="0.2">
      <c r="F18" s="23" t="s">
        <v>21</v>
      </c>
      <c r="G18" s="25">
        <v>5.2600000000000001E-2</v>
      </c>
      <c r="H18" s="25">
        <v>5.3499999999999999E-2</v>
      </c>
      <c r="I18" s="25">
        <v>5.1999999999999998E-2</v>
      </c>
    </row>
    <row r="19" spans="1:10" x14ac:dyDescent="0.2">
      <c r="G19" s="26">
        <f>G17*G18</f>
        <v>40817.599999999999</v>
      </c>
      <c r="H19" s="26">
        <f t="shared" ref="H19:I19" si="2">H17*H18</f>
        <v>45582</v>
      </c>
      <c r="I19" s="26">
        <f t="shared" si="2"/>
        <v>27456</v>
      </c>
      <c r="J19" s="9" t="s">
        <v>25</v>
      </c>
    </row>
    <row r="21" spans="1:10" x14ac:dyDescent="0.2">
      <c r="A21" s="13" t="s">
        <v>4</v>
      </c>
      <c r="B21" s="13" t="s">
        <v>5</v>
      </c>
      <c r="C21" s="13" t="s">
        <v>6</v>
      </c>
      <c r="D21" s="14" t="s">
        <v>7</v>
      </c>
      <c r="E21" s="13" t="s">
        <v>8</v>
      </c>
      <c r="F21" s="14" t="s">
        <v>9</v>
      </c>
      <c r="G21" s="13" t="s">
        <v>1</v>
      </c>
      <c r="H21" s="13" t="s">
        <v>2</v>
      </c>
      <c r="I21" s="13" t="s">
        <v>3</v>
      </c>
    </row>
    <row r="22" spans="1:10" x14ac:dyDescent="0.2">
      <c r="A22" s="22" t="s">
        <v>26</v>
      </c>
      <c r="B22" s="9" t="s">
        <v>27</v>
      </c>
      <c r="C22" s="16" t="s">
        <v>12</v>
      </c>
      <c r="D22" s="18" t="s">
        <v>13</v>
      </c>
      <c r="E22" s="16" t="s">
        <v>14</v>
      </c>
      <c r="F22" s="18" t="s">
        <v>15</v>
      </c>
      <c r="G22" s="2">
        <v>600000</v>
      </c>
      <c r="H22" s="2">
        <v>660000</v>
      </c>
      <c r="I22" s="10">
        <v>519000</v>
      </c>
    </row>
    <row r="23" spans="1:10" x14ac:dyDescent="0.2">
      <c r="F23" s="23" t="s">
        <v>21</v>
      </c>
      <c r="G23" s="25">
        <v>5.7200000000000001E-2</v>
      </c>
      <c r="H23" s="25">
        <v>5.7000000000000002E-2</v>
      </c>
      <c r="I23" s="25">
        <v>5.67E-2</v>
      </c>
    </row>
    <row r="24" spans="1:10" x14ac:dyDescent="0.2">
      <c r="G24" s="15">
        <f>G22*G23</f>
        <v>34320</v>
      </c>
      <c r="H24" s="15">
        <f t="shared" ref="H24:I24" si="3">H22*H23</f>
        <v>37620</v>
      </c>
      <c r="I24" s="15">
        <f t="shared" si="3"/>
        <v>29427.3</v>
      </c>
      <c r="J24" s="9" t="s">
        <v>28</v>
      </c>
    </row>
    <row r="26" spans="1:10" x14ac:dyDescent="0.2">
      <c r="F26" s="23" t="s">
        <v>30</v>
      </c>
      <c r="G26" s="15">
        <f>G7+G14+G19+G24</f>
        <v>5721113.5999999996</v>
      </c>
      <c r="H26" s="15">
        <f t="shared" ref="H26:I26" si="4">H7+H14+H19+H24</f>
        <v>5127255</v>
      </c>
      <c r="I26" s="15">
        <f t="shared" si="4"/>
        <v>4534089.3</v>
      </c>
    </row>
    <row r="27" spans="1:10" x14ac:dyDescent="0.2">
      <c r="F27" s="23" t="s">
        <v>29</v>
      </c>
      <c r="G27" s="15">
        <f>G8</f>
        <v>52944</v>
      </c>
      <c r="H27" s="15">
        <f t="shared" ref="H27:I27" si="5">H8</f>
        <v>52944</v>
      </c>
      <c r="I27" s="15">
        <f t="shared" si="5"/>
        <v>52944</v>
      </c>
    </row>
    <row r="28" spans="1:10" ht="13.5" thickBot="1" x14ac:dyDescent="0.25">
      <c r="F28" s="23" t="s">
        <v>31</v>
      </c>
      <c r="G28" s="27">
        <f>G26+G27</f>
        <v>5774057.5999999996</v>
      </c>
      <c r="H28" s="27">
        <f t="shared" ref="H28:I28" si="6">H26+H27</f>
        <v>5180199</v>
      </c>
      <c r="I28" s="27">
        <f t="shared" si="6"/>
        <v>4587033.3</v>
      </c>
    </row>
    <row r="29" spans="1:10" ht="13.5" thickTop="1" x14ac:dyDescent="0.2"/>
  </sheetData>
  <pageMargins left="0.7" right="0.7" top="0.75" bottom="0.75" header="0.3" footer="0.3"/>
  <pageSetup scale="71" orientation="landscape" horizontalDpi="1200" verticalDpi="1200" r:id="rId1"/>
  <headerFooter>
    <oddHeader>&amp;RCASE NO. 2017-00349
ATTACHMENT 3
TO AG DR NO. 1-24</oddHeader>
  </headerFooter>
  <ignoredErrors>
    <ignoredError sqref="A10:I10 A7:I7 A8:F8 A9:F9 A12 C12 A17 E12:K21 E34:K35 K22:K33 E22:J33 A22:D33 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workbookViewId="0"/>
  </sheetViews>
  <sheetFormatPr defaultRowHeight="12.75" x14ac:dyDescent="0.2"/>
  <sheetData>
    <row r="1" spans="1:25" ht="18" x14ac:dyDescent="0.25">
      <c r="A1" s="5"/>
      <c r="B1" s="6"/>
      <c r="C1" s="6"/>
      <c r="D1" s="6"/>
      <c r="E1" s="6"/>
      <c r="F1" s="8"/>
      <c r="G1" s="2"/>
      <c r="H1" s="2"/>
      <c r="I1" s="10"/>
      <c r="J1" s="21"/>
      <c r="K1" s="2"/>
      <c r="L1" s="2"/>
      <c r="M1" s="10"/>
      <c r="N1" s="8"/>
      <c r="O1" s="2"/>
      <c r="P1" s="2"/>
      <c r="Q1" s="10"/>
      <c r="R1" s="8"/>
      <c r="S1" s="3"/>
      <c r="T1" s="3"/>
      <c r="U1" s="12"/>
      <c r="V1" s="7"/>
      <c r="W1" s="4"/>
      <c r="X1" s="4"/>
      <c r="Y1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/>
  </sheetViews>
  <sheetFormatPr defaultRowHeight="12.75" x14ac:dyDescent="0.2"/>
  <sheetData>
    <row r="1" spans="1:9" ht="18" x14ac:dyDescent="0.25">
      <c r="A1" s="5"/>
      <c r="B1" s="6"/>
      <c r="C1" s="6"/>
      <c r="D1" s="6"/>
      <c r="E1" s="6"/>
      <c r="F1" s="8"/>
      <c r="G1" s="2"/>
      <c r="H1" s="2"/>
      <c r="I1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/>
  </sheetViews>
  <sheetFormatPr defaultRowHeight="12.75" x14ac:dyDescent="0.2"/>
  <sheetData>
    <row r="1" spans="1:9" ht="18" x14ac:dyDescent="0.25">
      <c r="A1" s="5"/>
      <c r="B1" s="6"/>
      <c r="C1" s="6"/>
      <c r="D1" s="6"/>
      <c r="E1" s="6"/>
      <c r="F1" s="8"/>
      <c r="G1" s="2"/>
      <c r="H1" s="2"/>
      <c r="I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3A7E15E5BC354FE1A0A6D4008952B45</vt:lpstr>
      <vt:lpstr>BDB555FBA7624625BD9111445136A5E</vt:lpstr>
      <vt:lpstr>F7A3D95835144A33B63CFA2008BD2F0</vt:lpstr>
      <vt:lpstr>Summary!Print_Area</vt:lpstr>
    </vt:vector>
  </TitlesOfParts>
  <Company>Navigator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2017-11-16T14:25:47Z</cp:lastPrinted>
  <dcterms:created xsi:type="dcterms:W3CDTF">2003-04-16T16:23:14Z</dcterms:created>
  <dcterms:modified xsi:type="dcterms:W3CDTF">2017-11-16T14:25:49Z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