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iscovery\Kentucky\2017-00349 (2017 Kentucky Rate Case)\Staff Attachments\"/>
    </mc:Choice>
  </mc:AlternateContent>
  <bookViews>
    <workbookView xWindow="0" yWindow="0" windowWidth="28800" windowHeight="124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D52" i="1"/>
  <c r="C52" i="1"/>
  <c r="B52" i="1"/>
  <c r="E51" i="1"/>
  <c r="D51" i="1"/>
  <c r="C51" i="1"/>
  <c r="B51" i="1"/>
  <c r="E50" i="1"/>
  <c r="D50" i="1"/>
  <c r="C50" i="1"/>
  <c r="B50" i="1"/>
  <c r="E40" i="1"/>
  <c r="D40" i="1"/>
  <c r="C40" i="1"/>
  <c r="E39" i="1"/>
  <c r="D39" i="1"/>
  <c r="C39" i="1"/>
  <c r="E38" i="1"/>
  <c r="D38" i="1"/>
  <c r="C38" i="1"/>
  <c r="E28" i="1"/>
  <c r="D28" i="1"/>
  <c r="C28" i="1"/>
  <c r="B28" i="1"/>
  <c r="B40" i="1" s="1"/>
  <c r="E27" i="1"/>
  <c r="D27" i="1"/>
  <c r="C27" i="1"/>
  <c r="B27" i="1"/>
  <c r="B39" i="1" s="1"/>
  <c r="E26" i="1"/>
  <c r="D26" i="1"/>
  <c r="C26" i="1"/>
  <c r="B26" i="1"/>
  <c r="B38" i="1" s="1"/>
  <c r="E21" i="1"/>
  <c r="E33" i="1" s="1"/>
  <c r="E45" i="1" s="1"/>
  <c r="D21" i="1"/>
  <c r="D33" i="1" s="1"/>
  <c r="D45" i="1" s="1"/>
  <c r="C21" i="1"/>
  <c r="C33" i="1" s="1"/>
  <c r="C45" i="1" s="1"/>
  <c r="B21" i="1"/>
  <c r="B33" i="1" s="1"/>
  <c r="B45" i="1" s="1"/>
  <c r="E20" i="1"/>
  <c r="E32" i="1" s="1"/>
  <c r="E44" i="1" s="1"/>
  <c r="D20" i="1"/>
  <c r="D32" i="1" s="1"/>
  <c r="D44" i="1" s="1"/>
  <c r="C20" i="1"/>
  <c r="C32" i="1" s="1"/>
  <c r="C44" i="1" s="1"/>
  <c r="B20" i="1"/>
  <c r="B32" i="1" s="1"/>
  <c r="B44" i="1" s="1"/>
  <c r="E19" i="1"/>
  <c r="E31" i="1" s="1"/>
  <c r="E43" i="1" s="1"/>
  <c r="D19" i="1"/>
  <c r="D31" i="1" s="1"/>
  <c r="D43" i="1" s="1"/>
  <c r="C19" i="1"/>
  <c r="C31" i="1" s="1"/>
  <c r="C43" i="1" s="1"/>
  <c r="B19" i="1"/>
  <c r="B31" i="1" s="1"/>
  <c r="B43" i="1" s="1"/>
</calcChain>
</file>

<file path=xl/sharedStrings.xml><?xml version="1.0" encoding="utf-8"?>
<sst xmlns="http://schemas.openxmlformats.org/spreadsheetml/2006/main" count="58" uniqueCount="17">
  <si>
    <t>Medical</t>
  </si>
  <si>
    <t>2018  Funding Rates</t>
  </si>
  <si>
    <t>Without Wellness</t>
  </si>
  <si>
    <t>With Wellness Discount</t>
  </si>
  <si>
    <t>2018 Monthly Employer Contributions</t>
  </si>
  <si>
    <t>2018 Monthly COBRA Rates</t>
  </si>
  <si>
    <t>Atmos Energy Corporation</t>
  </si>
  <si>
    <t>2018 Rates and Contributions for Active Employees</t>
  </si>
  <si>
    <t>Exclusive Provider Organization (EPO)</t>
  </si>
  <si>
    <t>Preferred Provider Organization (PPO)</t>
  </si>
  <si>
    <t>Empl</t>
  </si>
  <si>
    <t>Empl &amp; Spouse</t>
  </si>
  <si>
    <t>Empl &amp; Children</t>
  </si>
  <si>
    <t>Empl &amp; Family</t>
  </si>
  <si>
    <t>2018 Monthly Empl Contributions</t>
  </si>
  <si>
    <t>2018 Bi-weekly Empl Contributions</t>
  </si>
  <si>
    <t>High Deductible Health Plan (HDHP)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</si>
</sst>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sz val="11"/>
      <name val="Book Antiqua"/>
      <family val="1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44" fontId="2" fillId="0" borderId="0" applyFont="0" applyFill="0" applyBorder="0" applyAlignment="0" applyProtection="0"/>
    <xf numFmtId="7" fontId="5" fillId="0" borderId="0" applyFont="0" applyFill="0" applyBorder="0" applyProtection="0">
      <alignment horizont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1" applyFont="1" applyFill="1" applyBorder="1" applyAlignment="1">
      <alignment horizontal="centerContinuous"/>
    </xf>
    <xf numFmtId="9" fontId="4" fillId="0" borderId="0" xfId="2" applyFont="1" applyFill="1" applyBorder="1" applyAlignment="1">
      <alignment horizontal="center"/>
    </xf>
    <xf numFmtId="0" fontId="2" fillId="0" borderId="0" xfId="3" applyFont="1" applyFill="1" applyBorder="1"/>
    <xf numFmtId="7" fontId="2" fillId="0" borderId="0" xfId="4" applyNumberFormat="1" applyFont="1" applyFill="1" applyAlignment="1">
      <alignment horizontal="center"/>
    </xf>
    <xf numFmtId="7" fontId="2" fillId="0" borderId="0" xfId="4" applyNumberFormat="1" applyFont="1" applyBorder="1" applyAlignment="1">
      <alignment horizontal="center"/>
    </xf>
    <xf numFmtId="7" fontId="2" fillId="0" borderId="0" xfId="4" applyNumberFormat="1" applyFont="1" applyAlignment="1">
      <alignment horizontal="center"/>
    </xf>
    <xf numFmtId="164" fontId="2" fillId="0" borderId="0" xfId="2" applyNumberFormat="1" applyFont="1" applyAlignment="1">
      <alignment horizontal="center"/>
    </xf>
    <xf numFmtId="0" fontId="6" fillId="0" borderId="0" xfId="0" applyFont="1"/>
    <xf numFmtId="9" fontId="7" fillId="0" borderId="0" xfId="2" applyFont="1"/>
    <xf numFmtId="7" fontId="2" fillId="0" borderId="0" xfId="0" applyNumberFormat="1" applyFont="1" applyAlignment="1">
      <alignment horizontal="center"/>
    </xf>
    <xf numFmtId="7" fontId="2" fillId="3" borderId="0" xfId="4" applyNumberFormat="1" applyFont="1" applyFill="1" applyBorder="1" applyAlignment="1">
      <alignment horizontal="center"/>
    </xf>
    <xf numFmtId="0" fontId="7" fillId="0" borderId="0" xfId="0" applyFont="1"/>
    <xf numFmtId="0" fontId="0" fillId="0" borderId="0" xfId="0" applyFont="1"/>
    <xf numFmtId="0" fontId="3" fillId="2" borderId="0" xfId="1" applyFont="1" applyFill="1" applyBorder="1" applyAlignment="1">
      <alignment horizontal="center"/>
    </xf>
  </cellXfs>
  <cellStyles count="6">
    <cellStyle name="Currency 2 2" xfId="5"/>
    <cellStyle name="Currency 2 3" xfId="4"/>
    <cellStyle name="Normal" xfId="0" builtinId="0"/>
    <cellStyle name="Normal 2 2" xfId="1"/>
    <cellStyle name="Normal 3" xfId="3"/>
    <cellStyle name="Percent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/>
  </sheetViews>
  <sheetFormatPr defaultRowHeight="15" x14ac:dyDescent="0.25"/>
  <cols>
    <col min="1" max="1" width="34.5703125" customWidth="1"/>
    <col min="2" max="2" width="16.42578125" customWidth="1"/>
    <col min="3" max="3" width="17" customWidth="1"/>
    <col min="4" max="4" width="18" customWidth="1"/>
    <col min="5" max="5" width="16.85546875" customWidth="1"/>
  </cols>
  <sheetData>
    <row r="1" spans="1:5" x14ac:dyDescent="0.25">
      <c r="A1" s="14" t="s">
        <v>6</v>
      </c>
    </row>
    <row r="2" spans="1:5" s="15" customFormat="1" x14ac:dyDescent="0.25">
      <c r="A2" s="14" t="s">
        <v>7</v>
      </c>
      <c r="B2" s="2"/>
      <c r="C2" s="2"/>
      <c r="D2" s="2"/>
      <c r="E2" s="2"/>
    </row>
    <row r="3" spans="1:5" x14ac:dyDescent="0.25">
      <c r="A3" s="1"/>
      <c r="B3" s="2"/>
      <c r="C3" s="2"/>
      <c r="D3" s="2"/>
      <c r="E3" s="2"/>
    </row>
    <row r="4" spans="1:5" x14ac:dyDescent="0.25">
      <c r="A4" s="1"/>
      <c r="B4" s="3" t="s">
        <v>0</v>
      </c>
      <c r="C4" s="3"/>
      <c r="D4" s="3"/>
      <c r="E4" s="3"/>
    </row>
    <row r="5" spans="1:5" x14ac:dyDescent="0.25">
      <c r="A5" s="2"/>
      <c r="B5" s="3" t="s">
        <v>1</v>
      </c>
      <c r="C5" s="3"/>
      <c r="D5" s="3"/>
      <c r="E5" s="3"/>
    </row>
    <row r="6" spans="1:5" x14ac:dyDescent="0.25">
      <c r="A6" s="2"/>
      <c r="B6" s="4" t="s">
        <v>10</v>
      </c>
      <c r="C6" s="4" t="s">
        <v>11</v>
      </c>
      <c r="D6" s="4" t="s">
        <v>12</v>
      </c>
      <c r="E6" s="4" t="s">
        <v>13</v>
      </c>
    </row>
    <row r="7" spans="1:5" x14ac:dyDescent="0.25">
      <c r="A7" s="5" t="s">
        <v>16</v>
      </c>
      <c r="B7" s="7">
        <v>540.11286549052988</v>
      </c>
      <c r="C7" s="8">
        <v>1296.2708771772716</v>
      </c>
      <c r="D7" s="8">
        <v>1134.2370175301128</v>
      </c>
      <c r="E7" s="8">
        <v>1890.3950292168543</v>
      </c>
    </row>
    <row r="8" spans="1:5" x14ac:dyDescent="0.25">
      <c r="A8" s="5" t="s">
        <v>9</v>
      </c>
      <c r="B8" s="7">
        <v>651.53132210277158</v>
      </c>
      <c r="C8" s="8">
        <v>1563.6751730466517</v>
      </c>
      <c r="D8" s="8">
        <v>1368.2157764158203</v>
      </c>
      <c r="E8" s="8">
        <v>2280.3596273597004</v>
      </c>
    </row>
    <row r="9" spans="1:5" x14ac:dyDescent="0.25">
      <c r="A9" s="5" t="s">
        <v>8</v>
      </c>
      <c r="B9" s="7">
        <v>674.86447626597192</v>
      </c>
      <c r="C9" s="8">
        <v>1619.6747430383325</v>
      </c>
      <c r="D9" s="8">
        <v>1417.2154001585411</v>
      </c>
      <c r="E9" s="8">
        <v>2362.0256669309019</v>
      </c>
    </row>
    <row r="10" spans="1:5" x14ac:dyDescent="0.25">
      <c r="A10" s="2"/>
      <c r="B10" s="7"/>
      <c r="C10" s="8"/>
      <c r="D10" s="8"/>
      <c r="E10" s="7"/>
    </row>
    <row r="11" spans="1:5" x14ac:dyDescent="0.25">
      <c r="A11" s="2"/>
      <c r="B11" s="9"/>
      <c r="C11" s="8"/>
      <c r="D11" s="8"/>
      <c r="E11" s="8"/>
    </row>
    <row r="12" spans="1:5" x14ac:dyDescent="0.25">
      <c r="A12" s="2"/>
      <c r="B12" s="3" t="s">
        <v>14</v>
      </c>
      <c r="C12" s="3"/>
      <c r="D12" s="3"/>
      <c r="E12" s="3"/>
    </row>
    <row r="13" spans="1:5" x14ac:dyDescent="0.25">
      <c r="A13" s="10" t="s">
        <v>2</v>
      </c>
      <c r="B13" s="4" t="s">
        <v>10</v>
      </c>
      <c r="C13" s="4" t="s">
        <v>11</v>
      </c>
      <c r="D13" s="4" t="s">
        <v>12</v>
      </c>
      <c r="E13" s="4" t="s">
        <v>13</v>
      </c>
    </row>
    <row r="14" spans="1:5" x14ac:dyDescent="0.25">
      <c r="A14" s="5" t="s">
        <v>16</v>
      </c>
      <c r="B14" s="6">
        <v>81.833333333333329</v>
      </c>
      <c r="C14" s="6">
        <v>195.39999999999998</v>
      </c>
      <c r="D14" s="6">
        <v>170.85</v>
      </c>
      <c r="E14" s="6">
        <v>283.41666666666663</v>
      </c>
    </row>
    <row r="15" spans="1:5" x14ac:dyDescent="0.25">
      <c r="A15" s="5" t="s">
        <v>9</v>
      </c>
      <c r="B15" s="6">
        <v>122.66666666666667</v>
      </c>
      <c r="C15" s="6">
        <v>294.39999999999998</v>
      </c>
      <c r="D15" s="6">
        <v>255.60000000000002</v>
      </c>
      <c r="E15" s="6">
        <v>426.33333333333337</v>
      </c>
    </row>
    <row r="16" spans="1:5" x14ac:dyDescent="0.25">
      <c r="A16" s="5" t="s">
        <v>8</v>
      </c>
      <c r="B16" s="7">
        <v>160.66666666666666</v>
      </c>
      <c r="C16" s="8">
        <v>385.59999999999997</v>
      </c>
      <c r="D16" s="8">
        <v>335.4</v>
      </c>
      <c r="E16" s="8">
        <v>559.33333333333326</v>
      </c>
    </row>
    <row r="17" spans="1:5" x14ac:dyDescent="0.25">
      <c r="A17" s="5"/>
      <c r="B17" s="7"/>
      <c r="C17" s="8"/>
      <c r="D17" s="8"/>
      <c r="E17" s="8"/>
    </row>
    <row r="18" spans="1:5" x14ac:dyDescent="0.25">
      <c r="A18" s="10" t="s">
        <v>3</v>
      </c>
      <c r="B18" s="7"/>
      <c r="C18" s="8"/>
      <c r="D18" s="8"/>
      <c r="E18" s="8"/>
    </row>
    <row r="19" spans="1:5" x14ac:dyDescent="0.25">
      <c r="A19" s="5" t="s">
        <v>16</v>
      </c>
      <c r="B19" s="7">
        <f>B14-(10*26)/12</f>
        <v>60.166666666666657</v>
      </c>
      <c r="C19" s="7">
        <f>C14-(10*26)/12</f>
        <v>173.73333333333332</v>
      </c>
      <c r="D19" s="7">
        <f>D14-(10*26)/12</f>
        <v>149.18333333333334</v>
      </c>
      <c r="E19" s="7">
        <f>E14-(10*26)/12</f>
        <v>261.74999999999994</v>
      </c>
    </row>
    <row r="20" spans="1:5" x14ac:dyDescent="0.25">
      <c r="A20" s="5" t="s">
        <v>9</v>
      </c>
      <c r="B20" s="7">
        <f>B15-(10*26)/12</f>
        <v>101</v>
      </c>
      <c r="C20" s="7">
        <f>C15-(10*26)/12</f>
        <v>272.73333333333329</v>
      </c>
      <c r="D20" s="7">
        <f>D15-(10*26)/12</f>
        <v>233.93333333333337</v>
      </c>
      <c r="E20" s="7">
        <f>E15-(10*26)/12</f>
        <v>404.66666666666669</v>
      </c>
    </row>
    <row r="21" spans="1:5" x14ac:dyDescent="0.25">
      <c r="A21" s="5" t="s">
        <v>8</v>
      </c>
      <c r="B21" s="7">
        <f>B16-(10*26)/12</f>
        <v>139</v>
      </c>
      <c r="C21" s="7">
        <f>C16-(10*26)/12</f>
        <v>363.93333333333328</v>
      </c>
      <c r="D21" s="7">
        <f>D16-(10*26)/12</f>
        <v>313.73333333333329</v>
      </c>
      <c r="E21" s="7">
        <f>E16-(10*26)/12</f>
        <v>537.66666666666663</v>
      </c>
    </row>
    <row r="22" spans="1:5" x14ac:dyDescent="0.25">
      <c r="A22" s="5"/>
      <c r="B22" s="7"/>
      <c r="C22" s="7"/>
      <c r="D22" s="7"/>
      <c r="E22" s="7"/>
    </row>
    <row r="23" spans="1:5" x14ac:dyDescent="0.25">
      <c r="A23" s="5"/>
      <c r="B23" s="7"/>
      <c r="C23" s="11"/>
      <c r="D23" s="11"/>
      <c r="E23" s="11"/>
    </row>
    <row r="24" spans="1:5" x14ac:dyDescent="0.25">
      <c r="A24" s="2"/>
      <c r="B24" s="16" t="s">
        <v>15</v>
      </c>
      <c r="C24" s="16"/>
      <c r="D24" s="16"/>
      <c r="E24" s="16"/>
    </row>
    <row r="25" spans="1:5" x14ac:dyDescent="0.25">
      <c r="A25" s="10" t="s">
        <v>2</v>
      </c>
      <c r="B25" s="4" t="s">
        <v>10</v>
      </c>
      <c r="C25" s="4" t="s">
        <v>11</v>
      </c>
      <c r="D25" s="4" t="s">
        <v>12</v>
      </c>
      <c r="E25" s="4" t="s">
        <v>13</v>
      </c>
    </row>
    <row r="26" spans="1:5" x14ac:dyDescent="0.25">
      <c r="A26" s="5" t="s">
        <v>16</v>
      </c>
      <c r="B26" s="6">
        <f t="shared" ref="B26:E28" si="0">B14*12/26</f>
        <v>37.769230769230766</v>
      </c>
      <c r="C26" s="6">
        <f t="shared" si="0"/>
        <v>90.18461538461537</v>
      </c>
      <c r="D26" s="6">
        <f t="shared" si="0"/>
        <v>78.853846153846149</v>
      </c>
      <c r="E26" s="6">
        <f t="shared" si="0"/>
        <v>130.80769230769229</v>
      </c>
    </row>
    <row r="27" spans="1:5" x14ac:dyDescent="0.25">
      <c r="A27" s="5" t="s">
        <v>9</v>
      </c>
      <c r="B27" s="6">
        <f t="shared" si="0"/>
        <v>56.615384615384613</v>
      </c>
      <c r="C27" s="6">
        <f t="shared" si="0"/>
        <v>135.87692307692308</v>
      </c>
      <c r="D27" s="6">
        <f t="shared" si="0"/>
        <v>117.96923076923078</v>
      </c>
      <c r="E27" s="6">
        <f t="shared" si="0"/>
        <v>196.76923076923077</v>
      </c>
    </row>
    <row r="28" spans="1:5" x14ac:dyDescent="0.25">
      <c r="A28" s="5" t="s">
        <v>8</v>
      </c>
      <c r="B28" s="6">
        <f t="shared" si="0"/>
        <v>74.15384615384616</v>
      </c>
      <c r="C28" s="6">
        <f t="shared" si="0"/>
        <v>177.96923076923076</v>
      </c>
      <c r="D28" s="6">
        <f t="shared" si="0"/>
        <v>154.79999999999998</v>
      </c>
      <c r="E28" s="6">
        <f t="shared" si="0"/>
        <v>258.15384615384613</v>
      </c>
    </row>
    <row r="29" spans="1:5" x14ac:dyDescent="0.25">
      <c r="A29" s="5"/>
      <c r="B29" s="6"/>
      <c r="C29" s="6"/>
      <c r="D29" s="6"/>
      <c r="E29" s="6"/>
    </row>
    <row r="30" spans="1:5" x14ac:dyDescent="0.25">
      <c r="A30" s="10" t="s">
        <v>3</v>
      </c>
      <c r="B30" s="6"/>
      <c r="C30" s="6"/>
      <c r="D30" s="6"/>
      <c r="E30" s="6"/>
    </row>
    <row r="31" spans="1:5" x14ac:dyDescent="0.25">
      <c r="A31" s="5" t="s">
        <v>16</v>
      </c>
      <c r="B31" s="6">
        <f>B19*12/26</f>
        <v>27.769230769230766</v>
      </c>
      <c r="C31" s="6">
        <f>C19*12/26</f>
        <v>80.18461538461537</v>
      </c>
      <c r="D31" s="6">
        <f>D19*12/26</f>
        <v>68.853846153846149</v>
      </c>
      <c r="E31" s="6">
        <f>E19*12/26</f>
        <v>120.80769230769228</v>
      </c>
    </row>
    <row r="32" spans="1:5" x14ac:dyDescent="0.25">
      <c r="A32" s="5" t="s">
        <v>9</v>
      </c>
      <c r="B32" s="6">
        <f>B20*12/26</f>
        <v>46.615384615384613</v>
      </c>
      <c r="C32" s="6">
        <f>C20*12/26</f>
        <v>125.87692307692305</v>
      </c>
      <c r="D32" s="6">
        <f>D20*12/26</f>
        <v>107.96923076923078</v>
      </c>
      <c r="E32" s="6">
        <f>E20*12/26</f>
        <v>186.76923076923077</v>
      </c>
    </row>
    <row r="33" spans="1:5" x14ac:dyDescent="0.25">
      <c r="A33" s="5" t="s">
        <v>8</v>
      </c>
      <c r="B33" s="6">
        <f>B21*12/26</f>
        <v>64.15384615384616</v>
      </c>
      <c r="C33" s="6">
        <f>C21*12/26</f>
        <v>167.96923076923073</v>
      </c>
      <c r="D33" s="6">
        <f>D21*12/26</f>
        <v>144.79999999999998</v>
      </c>
      <c r="E33" s="6">
        <f>E21*12/26</f>
        <v>248.15384615384616</v>
      </c>
    </row>
    <row r="34" spans="1:5" x14ac:dyDescent="0.25">
      <c r="A34" s="5"/>
      <c r="B34" s="6"/>
      <c r="C34" s="6"/>
      <c r="D34" s="6"/>
      <c r="E34" s="6"/>
    </row>
    <row r="35" spans="1:5" x14ac:dyDescent="0.25">
      <c r="A35" s="5"/>
      <c r="B35" s="6"/>
      <c r="C35" s="6"/>
      <c r="D35" s="6"/>
      <c r="E35" s="6"/>
    </row>
    <row r="36" spans="1:5" x14ac:dyDescent="0.25">
      <c r="A36" s="2"/>
      <c r="B36" s="3" t="s">
        <v>4</v>
      </c>
      <c r="C36" s="3"/>
      <c r="D36" s="3"/>
      <c r="E36" s="3"/>
    </row>
    <row r="37" spans="1:5" x14ac:dyDescent="0.25">
      <c r="A37" s="10" t="s">
        <v>2</v>
      </c>
      <c r="B37" s="4" t="s">
        <v>10</v>
      </c>
      <c r="C37" s="4" t="s">
        <v>11</v>
      </c>
      <c r="D37" s="4" t="s">
        <v>12</v>
      </c>
      <c r="E37" s="4" t="s">
        <v>13</v>
      </c>
    </row>
    <row r="38" spans="1:5" x14ac:dyDescent="0.25">
      <c r="A38" s="5" t="s">
        <v>16</v>
      </c>
      <c r="B38" s="12">
        <f>B7-(B26*26/12)</f>
        <v>458.27953215719657</v>
      </c>
      <c r="C38" s="12">
        <f>(C7-C14)</f>
        <v>1100.8708771772717</v>
      </c>
      <c r="D38" s="12">
        <f>(D7-D14)</f>
        <v>963.38701753011276</v>
      </c>
      <c r="E38" s="12">
        <f>(E7-E14)</f>
        <v>1606.9783625501877</v>
      </c>
    </row>
    <row r="39" spans="1:5" x14ac:dyDescent="0.25">
      <c r="A39" s="5" t="s">
        <v>9</v>
      </c>
      <c r="B39" s="12">
        <f>B8-(B27*26/12)</f>
        <v>528.86465543610495</v>
      </c>
      <c r="C39" s="12">
        <f>(C8-C15)</f>
        <v>1269.2751730466516</v>
      </c>
      <c r="D39" s="12">
        <f>(D8-D15)</f>
        <v>1112.6157764158202</v>
      </c>
      <c r="E39" s="12">
        <f>(E8-E15)</f>
        <v>1854.0262940263669</v>
      </c>
    </row>
    <row r="40" spans="1:5" x14ac:dyDescent="0.25">
      <c r="A40" s="5" t="s">
        <v>8</v>
      </c>
      <c r="B40" s="12">
        <f>B9-(B28*26/12)</f>
        <v>514.19780959930517</v>
      </c>
      <c r="C40" s="12">
        <f>(C9-C16)</f>
        <v>1234.0747430383326</v>
      </c>
      <c r="D40" s="12">
        <f>(D9-D16)</f>
        <v>1081.8154001585413</v>
      </c>
      <c r="E40" s="12">
        <f>(E9-E16)</f>
        <v>1802.6923335975687</v>
      </c>
    </row>
    <row r="41" spans="1:5" x14ac:dyDescent="0.25">
      <c r="A41" s="5"/>
      <c r="B41" s="12"/>
      <c r="C41" s="12"/>
      <c r="D41" s="12"/>
      <c r="E41" s="12"/>
    </row>
    <row r="42" spans="1:5" x14ac:dyDescent="0.25">
      <c r="A42" s="10" t="s">
        <v>3</v>
      </c>
      <c r="B42" s="12"/>
      <c r="C42" s="12"/>
      <c r="D42" s="12"/>
      <c r="E42" s="12"/>
    </row>
    <row r="43" spans="1:5" x14ac:dyDescent="0.25">
      <c r="A43" s="5" t="s">
        <v>16</v>
      </c>
      <c r="B43" s="12">
        <f>B7-(B31*26/12)</f>
        <v>479.94619882386326</v>
      </c>
      <c r="C43" s="12">
        <f>C7-(C31*26/12)</f>
        <v>1122.5375438439382</v>
      </c>
      <c r="D43" s="12">
        <f>D7-(D31*26/12)</f>
        <v>985.0536841967795</v>
      </c>
      <c r="E43" s="12">
        <f>E7-(E31*26/12)</f>
        <v>1628.6450292168543</v>
      </c>
    </row>
    <row r="44" spans="1:5" x14ac:dyDescent="0.25">
      <c r="A44" s="5" t="s">
        <v>9</v>
      </c>
      <c r="B44" s="12">
        <f>B8-(B32*26/12)</f>
        <v>550.53132210277158</v>
      </c>
      <c r="C44" s="12">
        <f>C8-(C32*26/12)</f>
        <v>1290.9418397133184</v>
      </c>
      <c r="D44" s="12">
        <f>D8-(D32*26/12)</f>
        <v>1134.2824430824869</v>
      </c>
      <c r="E44" s="12">
        <f>E8-(E32*26/12)</f>
        <v>1875.6929606930337</v>
      </c>
    </row>
    <row r="45" spans="1:5" x14ac:dyDescent="0.25">
      <c r="A45" s="5" t="s">
        <v>8</v>
      </c>
      <c r="B45" s="12">
        <f>B9-(B33*26/12)</f>
        <v>535.86447626597192</v>
      </c>
      <c r="C45" s="12">
        <f>C9-(C33*26/12)</f>
        <v>1255.7414097049993</v>
      </c>
      <c r="D45" s="12">
        <f>D9-(D33*26/12)</f>
        <v>1103.4820668252078</v>
      </c>
      <c r="E45" s="12">
        <f>E9-(E33*26/12)</f>
        <v>1824.3590002642354</v>
      </c>
    </row>
    <row r="46" spans="1:5" x14ac:dyDescent="0.25">
      <c r="A46" s="5"/>
      <c r="B46" s="12"/>
      <c r="C46" s="12"/>
      <c r="D46" s="12"/>
      <c r="E46" s="12"/>
    </row>
    <row r="47" spans="1:5" x14ac:dyDescent="0.25">
      <c r="A47" s="2"/>
      <c r="B47" s="2"/>
      <c r="C47" s="2"/>
      <c r="D47" s="2"/>
      <c r="E47" s="2"/>
    </row>
    <row r="48" spans="1:5" x14ac:dyDescent="0.25">
      <c r="A48" s="10"/>
      <c r="B48" s="3" t="s">
        <v>5</v>
      </c>
      <c r="C48" s="3"/>
      <c r="D48" s="3"/>
      <c r="E48" s="3"/>
    </row>
    <row r="49" spans="1:5" x14ac:dyDescent="0.25">
      <c r="A49" s="5"/>
      <c r="B49" s="4" t="s">
        <v>10</v>
      </c>
      <c r="C49" s="4" t="s">
        <v>11</v>
      </c>
      <c r="D49" s="4" t="s">
        <v>12</v>
      </c>
      <c r="E49" s="4" t="s">
        <v>13</v>
      </c>
    </row>
    <row r="50" spans="1:5" x14ac:dyDescent="0.25">
      <c r="A50" s="5" t="s">
        <v>16</v>
      </c>
      <c r="B50" s="12">
        <f>498.446198823863*1.02</f>
        <v>508.41512280034027</v>
      </c>
      <c r="C50" s="12">
        <f>1212.93754384394*1.02</f>
        <v>1237.1962947208187</v>
      </c>
      <c r="D50" s="12">
        <f>1050.90368419678*1.02</f>
        <v>1071.9217578807156</v>
      </c>
      <c r="E50" s="12">
        <f>1807.06169588352*1.02</f>
        <v>1843.2029298011905</v>
      </c>
    </row>
    <row r="51" spans="1:5" x14ac:dyDescent="0.25">
      <c r="A51" s="5" t="s">
        <v>9</v>
      </c>
      <c r="B51" s="12">
        <f>B8*1.02</f>
        <v>664.56194854482703</v>
      </c>
      <c r="C51" s="12">
        <f t="shared" ref="C51:E52" si="1">C8*1.02</f>
        <v>1594.9486765075849</v>
      </c>
      <c r="D51" s="12">
        <f t="shared" si="1"/>
        <v>1395.5800919441367</v>
      </c>
      <c r="E51" s="12">
        <f t="shared" si="1"/>
        <v>2325.9668199068947</v>
      </c>
    </row>
    <row r="52" spans="1:5" x14ac:dyDescent="0.25">
      <c r="A52" s="5" t="s">
        <v>8</v>
      </c>
      <c r="B52" s="12">
        <f>B9*1.02</f>
        <v>688.36176579129142</v>
      </c>
      <c r="C52" s="12">
        <f t="shared" si="1"/>
        <v>1652.0682378990991</v>
      </c>
      <c r="D52" s="12">
        <f t="shared" si="1"/>
        <v>1445.559708161712</v>
      </c>
      <c r="E52" s="12">
        <f t="shared" si="1"/>
        <v>2409.2661802695202</v>
      </c>
    </row>
    <row r="53" spans="1:5" x14ac:dyDescent="0.25">
      <c r="A53" s="10"/>
      <c r="B53" s="13"/>
      <c r="C53" s="13"/>
      <c r="D53" s="13"/>
      <c r="E53" s="2"/>
    </row>
  </sheetData>
  <mergeCells count="1">
    <mergeCell ref="B24:E24"/>
  </mergeCells>
  <printOptions horizontalCentered="1"/>
  <pageMargins left="0.7" right="0.7" top="0.75" bottom="0.75" header="0.3" footer="0.3"/>
  <pageSetup scale="80" orientation="portrait" r:id="rId1"/>
  <headerFooter>
    <oddHeader>&amp;RCASE NO. 2017-00349
ATTACHMENT 1
TO STAFF DR NO. 1-67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Atmos Energy Corportion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 Walker</dc:creator>
  <cp:lastModifiedBy>Eric  Wilen</cp:lastModifiedBy>
  <cp:lastPrinted>2017-10-11T13:16:33Z</cp:lastPrinted>
  <dcterms:created xsi:type="dcterms:W3CDTF">2017-09-25T15:27:57Z</dcterms:created>
  <dcterms:modified xsi:type="dcterms:W3CDTF">2017-10-11T13:16:52Z</dcterms:modified>
</cp:coreProperties>
</file>