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Discovery\Kentucky\2017-00349 (2017 Kentucky Rate Case)\Staff Attachments\"/>
    </mc:Choice>
  </mc:AlternateContent>
  <bookViews>
    <workbookView xWindow="0" yWindow="0" windowWidth="28800" windowHeight="12435"/>
  </bookViews>
  <sheets>
    <sheet name="KY - 009000" sheetId="1" r:id="rId1"/>
    <sheet name="002000" sheetId="2" r:id="rId2"/>
    <sheet name="012000" sheetId="3" r:id="rId3"/>
    <sheet name="091000" sheetId="4" r:id="rId4"/>
  </sheets>
  <calcPr calcId="152511"/>
</workbook>
</file>

<file path=xl/calcChain.xml><?xml version="1.0" encoding="utf-8"?>
<calcChain xmlns="http://schemas.openxmlformats.org/spreadsheetml/2006/main">
  <c r="C11" i="1" l="1"/>
  <c r="F15" i="4" l="1"/>
  <c r="E15" i="4"/>
  <c r="D15" i="4"/>
  <c r="C15" i="4"/>
  <c r="F15" i="3"/>
  <c r="E15" i="3"/>
  <c r="D15" i="3"/>
  <c r="C15" i="3"/>
  <c r="F15" i="2"/>
  <c r="E15" i="2"/>
  <c r="D15" i="2"/>
  <c r="C15" i="2"/>
  <c r="D19" i="1"/>
  <c r="D23" i="1" s="1"/>
  <c r="F19" i="1"/>
  <c r="F23" i="1" s="1"/>
  <c r="C19" i="1"/>
  <c r="C23" i="1" s="1"/>
  <c r="E19" i="1"/>
  <c r="E23" i="1" s="1"/>
</calcChain>
</file>

<file path=xl/sharedStrings.xml><?xml version="1.0" encoding="utf-8"?>
<sst xmlns="http://schemas.openxmlformats.org/spreadsheetml/2006/main" count="85" uniqueCount="42">
  <si>
    <t>Atmos Energy Corporation</t>
  </si>
  <si>
    <t>Analysis of Other Operating Taxes</t>
  </si>
  <si>
    <t>Line No.</t>
  </si>
  <si>
    <t>Item</t>
  </si>
  <si>
    <t>Charged Expense</t>
  </si>
  <si>
    <t>Charged to Construction</t>
  </si>
  <si>
    <t>Amounts Accrued</t>
  </si>
  <si>
    <t>Amount Paid</t>
  </si>
  <si>
    <t>Notes</t>
  </si>
  <si>
    <t>Kentucky Retail</t>
  </si>
  <si>
    <t>(a) State Income</t>
  </si>
  <si>
    <t>(d) Payroll Taxes</t>
  </si>
  <si>
    <t xml:space="preserve">    KY School Tax</t>
  </si>
  <si>
    <t xml:space="preserve">    Sales Tax Audit</t>
  </si>
  <si>
    <t xml:space="preserve">    WKG Hwy</t>
  </si>
  <si>
    <t>Total Retail [L1(a) thru L1(e)]</t>
  </si>
  <si>
    <t>Other Jurisdictions</t>
  </si>
  <si>
    <t>Total of Divisions 002, 012, &amp; 091 Detail on following tabs</t>
  </si>
  <si>
    <t>Total per Books (L2 and L3)</t>
  </si>
  <si>
    <t>Franchise Fees</t>
  </si>
  <si>
    <t>AdValorem</t>
  </si>
  <si>
    <t>KY Use Tax</t>
  </si>
  <si>
    <t>Payroll Tax</t>
  </si>
  <si>
    <t>Allocation</t>
  </si>
  <si>
    <t>Allocated to KY</t>
  </si>
  <si>
    <t>Other Taxes</t>
  </si>
  <si>
    <t>Kentucky 009</t>
  </si>
  <si>
    <t>Kentucky 091</t>
  </si>
  <si>
    <t>SSU 012</t>
  </si>
  <si>
    <t>SSU 002</t>
  </si>
  <si>
    <t>(b) Franchise Fees</t>
  </si>
  <si>
    <t>(c) AdValorem</t>
  </si>
  <si>
    <t>(e) Other Taxes</t>
  </si>
  <si>
    <t>The Amount Paid includes the discounts taken for each applicable city</t>
  </si>
  <si>
    <t>The Amount Paid includes the discounts taken for vendor's compensation.  Atmos Energy's billing system will, from time to time, record the billing detail to an incorrect division.  Those billing items are combined with the billing items coded correctly within our billing system and paid together to the State of Kentucky.</t>
  </si>
  <si>
    <t xml:space="preserve">    Sales Tax</t>
  </si>
  <si>
    <t>12 Months Ended December 31, 2016</t>
  </si>
  <si>
    <t>The Amount Paid includes 2012 taxes ($66,261.20), 2013 taxes ($97.03) 2014 taxes ($436,008.06), 2015 taxes ($3,205,859.18), and 2016 taxes ($86,070.93)</t>
  </si>
  <si>
    <t>Amount paid is for 2015 taxes</t>
  </si>
  <si>
    <t>Amount paid is for 2016 taxes</t>
  </si>
  <si>
    <t>Amount Paid is recorded at CO50</t>
  </si>
  <si>
    <t>Amounts Accrued and Amounts Paid recorded in 002000, not at 009000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</si>
</sst>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45" x14ac:knownFonts="1">
    <font>
      <sz val="10"/>
      <name val="Arial"/>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sz val="10"/>
      <name val="Arial"/>
      <family val="2"/>
    </font>
    <font>
      <i/>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1"/>
      <color indexed="8"/>
      <name val="Calibri"/>
      <family val="2"/>
    </font>
    <font>
      <sz val="10"/>
      <color indexed="8"/>
      <name val="Arial"/>
      <family val="2"/>
    </font>
    <font>
      <sz val="10"/>
      <color theme="1"/>
      <name val="Times New Roman"/>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Times New Roman"/>
      <family val="2"/>
    </font>
    <font>
      <u/>
      <sz val="10"/>
      <color indexed="12"/>
      <name val="Arial"/>
      <family val="2"/>
    </font>
    <font>
      <sz val="10"/>
      <color rgb="FF3F3F76"/>
      <name val="Arial"/>
      <family val="2"/>
    </font>
    <font>
      <sz val="10"/>
      <color rgb="FFFA7D00"/>
      <name val="Arial"/>
      <family val="2"/>
    </font>
    <font>
      <sz val="10"/>
      <color rgb="FF9C6500"/>
      <name val="Arial"/>
      <family val="2"/>
    </font>
    <font>
      <b/>
      <sz val="11"/>
      <name val="Arial"/>
      <family val="2"/>
    </font>
    <font>
      <sz val="10"/>
      <color indexed="62"/>
      <name val="Arial"/>
      <family val="2"/>
    </font>
    <font>
      <b/>
      <sz val="10"/>
      <color rgb="FF3F3F3F"/>
      <name val="Arial"/>
      <family val="2"/>
    </font>
    <font>
      <b/>
      <sz val="10"/>
      <color theme="1"/>
      <name val="Arial"/>
      <family val="2"/>
    </font>
    <font>
      <sz val="10"/>
      <color rgb="FFFF0000"/>
      <name val="Arial"/>
      <family val="2"/>
    </font>
    <font>
      <u/>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579">
    <xf numFmtId="0" fontId="0" fillId="0" borderId="0"/>
    <xf numFmtId="43" fontId="17"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6"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16"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16"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16"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16"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16"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16"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16"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16"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6"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16"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16"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6"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10" fillId="6" borderId="4" applyNumberFormat="0" applyAlignment="0" applyProtection="0"/>
    <xf numFmtId="0" fontId="24" fillId="6" borderId="4" applyNumberFormat="0" applyAlignment="0" applyProtection="0"/>
    <xf numFmtId="0" fontId="24" fillId="6" borderId="4" applyNumberFormat="0" applyAlignment="0" applyProtection="0"/>
    <xf numFmtId="0" fontId="12" fillId="7" borderId="7" applyNumberFormat="0" applyAlignment="0" applyProtection="0"/>
    <xf numFmtId="0" fontId="25" fillId="7" borderId="7" applyNumberFormat="0" applyAlignment="0" applyProtection="0"/>
    <xf numFmtId="0" fontId="25" fillId="7" borderId="7" applyNumberFormat="0" applyAlignment="0" applyProtection="0"/>
    <xf numFmtId="43" fontId="1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2"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 fillId="0" borderId="2"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4"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8" fillId="5" borderId="4" applyNumberFormat="0" applyAlignment="0" applyProtection="0"/>
    <xf numFmtId="0" fontId="36" fillId="5" borderId="4" applyNumberFormat="0" applyAlignment="0" applyProtection="0"/>
    <xf numFmtId="0" fontId="36" fillId="5" borderId="4" applyNumberFormat="0" applyAlignment="0" applyProtection="0"/>
    <xf numFmtId="0" fontId="11"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7"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28" fillId="0" borderId="0"/>
    <xf numFmtId="0" fontId="27" fillId="0" borderId="0">
      <alignment vertical="top"/>
    </xf>
    <xf numFmtId="0" fontId="1" fillId="0" borderId="0"/>
    <xf numFmtId="0" fontId="19" fillId="0" borderId="0"/>
    <xf numFmtId="0" fontId="1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27" fillId="0" borderId="0"/>
    <xf numFmtId="0" fontId="1" fillId="0" borderId="0"/>
    <xf numFmtId="0" fontId="1" fillId="0" borderId="0"/>
    <xf numFmtId="0" fontId="28" fillId="0" borderId="0"/>
    <xf numFmtId="0" fontId="27" fillId="0" borderId="0"/>
    <xf numFmtId="0" fontId="1" fillId="0" borderId="0"/>
    <xf numFmtId="0" fontId="1" fillId="0" borderId="0"/>
    <xf numFmtId="0" fontId="1" fillId="0" borderId="0"/>
    <xf numFmtId="0" fontId="1" fillId="0" borderId="0"/>
    <xf numFmtId="0" fontId="27" fillId="0" borderId="0">
      <alignment vertical="top"/>
    </xf>
    <xf numFmtId="0" fontId="1" fillId="0" borderId="0"/>
    <xf numFmtId="0" fontId="19" fillId="0" borderId="0"/>
    <xf numFmtId="0" fontId="27" fillId="0" borderId="0"/>
    <xf numFmtId="0" fontId="1" fillId="0" borderId="0"/>
    <xf numFmtId="0" fontId="18" fillId="0" borderId="0"/>
    <xf numFmtId="0" fontId="1" fillId="0" borderId="0"/>
    <xf numFmtId="0" fontId="27" fillId="0" borderId="0">
      <alignment vertical="top"/>
    </xf>
    <xf numFmtId="0" fontId="18" fillId="0" borderId="0"/>
    <xf numFmtId="0" fontId="18" fillId="0" borderId="0"/>
    <xf numFmtId="0" fontId="1" fillId="0" borderId="0"/>
    <xf numFmtId="0" fontId="1" fillId="0" borderId="0"/>
    <xf numFmtId="0" fontId="1" fillId="0" borderId="0"/>
    <xf numFmtId="0" fontId="1" fillId="0" borderId="0"/>
    <xf numFmtId="0" fontId="27" fillId="0" borderId="0"/>
    <xf numFmtId="0" fontId="1" fillId="0" borderId="0"/>
    <xf numFmtId="0" fontId="28" fillId="0" borderId="0"/>
    <xf numFmtId="0" fontId="1" fillId="0" borderId="0"/>
    <xf numFmtId="0" fontId="1" fillId="0" borderId="0"/>
    <xf numFmtId="0" fontId="1" fillId="0" borderId="0"/>
    <xf numFmtId="0" fontId="27"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28" fillId="0" borderId="0"/>
    <xf numFmtId="0" fontId="1" fillId="0" borderId="0"/>
    <xf numFmtId="0" fontId="1" fillId="0" borderId="0"/>
    <xf numFmtId="0" fontId="28" fillId="0" borderId="0"/>
    <xf numFmtId="0" fontId="1" fillId="0" borderId="0"/>
    <xf numFmtId="0" fontId="28" fillId="0" borderId="0"/>
    <xf numFmtId="0" fontId="1" fillId="0" borderId="0"/>
    <xf numFmtId="0" fontId="21" fillId="0" borderId="0"/>
    <xf numFmtId="0" fontId="1" fillId="0" borderId="0"/>
    <xf numFmtId="0" fontId="28" fillId="0" borderId="0"/>
    <xf numFmtId="0" fontId="27" fillId="0" borderId="0">
      <alignment vertical="top"/>
    </xf>
    <xf numFmtId="0" fontId="39" fillId="0" borderId="0"/>
    <xf numFmtId="0" fontId="18" fillId="0" borderId="0"/>
    <xf numFmtId="0" fontId="1" fillId="0" borderId="0"/>
    <xf numFmtId="0" fontId="28" fillId="0" borderId="0"/>
    <xf numFmtId="0" fontId="18" fillId="0" borderId="0"/>
    <xf numFmtId="0" fontId="18" fillId="0" borderId="0"/>
    <xf numFmtId="0" fontId="1" fillId="0" borderId="0"/>
    <xf numFmtId="0" fontId="28" fillId="0" borderId="0"/>
    <xf numFmtId="0" fontId="28" fillId="0" borderId="0"/>
    <xf numFmtId="0" fontId="18" fillId="0" borderId="0"/>
    <xf numFmtId="0" fontId="27" fillId="0" borderId="0"/>
    <xf numFmtId="0" fontId="27" fillId="0" borderId="0">
      <alignment vertical="top"/>
    </xf>
    <xf numFmtId="0" fontId="18" fillId="0" borderId="0">
      <alignment vertical="center"/>
    </xf>
    <xf numFmtId="0" fontId="28" fillId="0" borderId="0"/>
    <xf numFmtId="0" fontId="18" fillId="0" borderId="0">
      <alignment vertical="center"/>
    </xf>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28" fillId="0" borderId="0"/>
    <xf numFmtId="0" fontId="27" fillId="0" borderId="0">
      <alignment vertical="top"/>
    </xf>
    <xf numFmtId="0" fontId="28" fillId="0" borderId="0"/>
    <xf numFmtId="0" fontId="28" fillId="0" borderId="0"/>
    <xf numFmtId="0" fontId="28" fillId="0" borderId="0"/>
    <xf numFmtId="0" fontId="28" fillId="0" borderId="0"/>
    <xf numFmtId="0" fontId="28" fillId="0" borderId="0"/>
    <xf numFmtId="0" fontId="27" fillId="0" borderId="0">
      <alignment vertical="top"/>
    </xf>
    <xf numFmtId="0" fontId="28" fillId="0" borderId="0"/>
    <xf numFmtId="0" fontId="18" fillId="0" borderId="0"/>
    <xf numFmtId="0" fontId="21" fillId="0" borderId="0"/>
    <xf numFmtId="0" fontId="27" fillId="0" borderId="0">
      <alignment vertical="top"/>
    </xf>
    <xf numFmtId="0" fontId="1" fillId="0" borderId="0"/>
    <xf numFmtId="0" fontId="18" fillId="0" borderId="0"/>
    <xf numFmtId="0" fontId="28" fillId="0" borderId="0"/>
    <xf numFmtId="0" fontId="21" fillId="0" borderId="0"/>
    <xf numFmtId="0" fontId="1" fillId="0" borderId="0"/>
    <xf numFmtId="0" fontId="1" fillId="0" borderId="0"/>
    <xf numFmtId="0" fontId="27" fillId="0" borderId="0">
      <alignment vertical="top"/>
    </xf>
    <xf numFmtId="0" fontId="18" fillId="0" borderId="0"/>
    <xf numFmtId="0" fontId="27" fillId="0" borderId="0">
      <alignment vertical="top"/>
    </xf>
    <xf numFmtId="0" fontId="28" fillId="0" borderId="0"/>
    <xf numFmtId="0" fontId="27" fillId="0" borderId="0">
      <alignment vertical="top"/>
    </xf>
    <xf numFmtId="0" fontId="21" fillId="0" borderId="0"/>
    <xf numFmtId="0" fontId="21" fillId="0" borderId="0"/>
    <xf numFmtId="0" fontId="18" fillId="0" borderId="0"/>
    <xf numFmtId="0" fontId="27" fillId="0" borderId="0">
      <alignment vertical="top"/>
    </xf>
    <xf numFmtId="0" fontId="21" fillId="0" borderId="0"/>
    <xf numFmtId="0" fontId="18" fillId="0" borderId="0"/>
    <xf numFmtId="0" fontId="28" fillId="0" borderId="0"/>
    <xf numFmtId="0" fontId="21" fillId="0" borderId="0"/>
    <xf numFmtId="0" fontId="28" fillId="0" borderId="0"/>
    <xf numFmtId="0" fontId="21" fillId="0" borderId="0"/>
    <xf numFmtId="0" fontId="1" fillId="0" borderId="0"/>
    <xf numFmtId="0" fontId="18" fillId="0" borderId="0"/>
    <xf numFmtId="0" fontId="21" fillId="0" borderId="0"/>
    <xf numFmtId="0" fontId="27" fillId="0" borderId="0">
      <alignment vertical="top"/>
    </xf>
    <xf numFmtId="0" fontId="27" fillId="0" borderId="0">
      <alignment vertical="top"/>
    </xf>
    <xf numFmtId="0" fontId="27" fillId="0" borderId="0">
      <alignment vertical="top"/>
    </xf>
    <xf numFmtId="0" fontId="21" fillId="0" borderId="0"/>
    <xf numFmtId="0" fontId="21" fillId="0" borderId="0"/>
    <xf numFmtId="0" fontId="27" fillId="0" borderId="0">
      <alignment vertical="top"/>
    </xf>
    <xf numFmtId="0" fontId="21" fillId="0" borderId="0"/>
    <xf numFmtId="0" fontId="21" fillId="0" borderId="0"/>
    <xf numFmtId="0" fontId="18" fillId="0" borderId="0">
      <alignment vertical="center"/>
    </xf>
    <xf numFmtId="0" fontId="27" fillId="0" borderId="0">
      <alignment vertical="top"/>
    </xf>
    <xf numFmtId="0" fontId="18" fillId="0" borderId="0"/>
    <xf numFmtId="0" fontId="2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8"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43" fontId="40" fillId="0" borderId="0"/>
    <xf numFmtId="0" fontId="9" fillId="6" borderId="5" applyNumberFormat="0" applyAlignment="0" applyProtection="0"/>
    <xf numFmtId="0" fontId="41" fillId="6" borderId="5" applyNumberFormat="0" applyAlignment="0" applyProtection="0"/>
    <xf numFmtId="0" fontId="41" fillId="6" borderId="5" applyNumberFormat="0" applyAlignment="0" applyProtection="0"/>
    <xf numFmtId="40" fontId="27" fillId="33" borderId="0">
      <alignment horizontal="right"/>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5"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1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cellStyleXfs>
  <cellXfs count="53">
    <xf numFmtId="0" fontId="0" fillId="0" borderId="0" xfId="0"/>
    <xf numFmtId="0" fontId="0" fillId="0" borderId="0" xfId="0" applyBorder="1" applyAlignment="1">
      <alignment horizontal="left"/>
    </xf>
    <xf numFmtId="0" fontId="0" fillId="0" borderId="0" xfId="0" applyBorder="1"/>
    <xf numFmtId="0" fontId="0" fillId="0" borderId="0" xfId="0" applyBorder="1" applyAlignment="1"/>
    <xf numFmtId="0" fontId="19" fillId="0" borderId="10" xfId="0" applyFont="1" applyBorder="1" applyAlignment="1">
      <alignment horizontal="center" wrapText="1"/>
    </xf>
    <xf numFmtId="0" fontId="19" fillId="0" borderId="10" xfId="0" applyFont="1" applyBorder="1" applyAlignment="1">
      <alignment horizontal="center"/>
    </xf>
    <xf numFmtId="0" fontId="0" fillId="0" borderId="0" xfId="0" applyAlignment="1">
      <alignment horizontal="center"/>
    </xf>
    <xf numFmtId="43" fontId="19" fillId="0" borderId="0" xfId="1" applyFont="1" applyBorder="1" applyAlignment="1">
      <alignment horizontal="center" wrapText="1"/>
    </xf>
    <xf numFmtId="0" fontId="18" fillId="0" borderId="0" xfId="0" applyFont="1" applyBorder="1"/>
    <xf numFmtId="165" fontId="18" fillId="0" borderId="0" xfId="1" applyNumberFormat="1" applyFont="1" applyFill="1" applyBorder="1"/>
    <xf numFmtId="165" fontId="0" fillId="0" borderId="0" xfId="1" applyNumberFormat="1" applyFont="1" applyFill="1" applyBorder="1"/>
    <xf numFmtId="165" fontId="0" fillId="0" borderId="0" xfId="0" applyNumberFormat="1"/>
    <xf numFmtId="165" fontId="18" fillId="0" borderId="0" xfId="1" applyNumberFormat="1" applyFont="1" applyFill="1" applyBorder="1" applyAlignment="1">
      <alignment horizontal="right"/>
    </xf>
    <xf numFmtId="0" fontId="18" fillId="0" borderId="0" xfId="0" applyFont="1"/>
    <xf numFmtId="0" fontId="20" fillId="0" borderId="0" xfId="0" applyFont="1" applyFill="1" applyBorder="1"/>
    <xf numFmtId="165" fontId="20" fillId="0" borderId="0" xfId="1" applyNumberFormat="1" applyFont="1" applyFill="1" applyBorder="1"/>
    <xf numFmtId="0" fontId="18" fillId="0" borderId="0" xfId="0" applyFont="1" applyFill="1" applyBorder="1"/>
    <xf numFmtId="165" fontId="0" fillId="0" borderId="0" xfId="1" applyNumberFormat="1" applyFont="1" applyFill="1"/>
    <xf numFmtId="165" fontId="18" fillId="0" borderId="0" xfId="1" applyNumberFormat="1" applyFont="1" applyFill="1"/>
    <xf numFmtId="165" fontId="0" fillId="0" borderId="0" xfId="1" applyNumberFormat="1" applyFont="1"/>
    <xf numFmtId="0" fontId="18" fillId="0" borderId="0" xfId="0" applyFont="1" applyFill="1" applyBorder="1" applyAlignment="1">
      <alignment wrapText="1"/>
    </xf>
    <xf numFmtId="164" fontId="0" fillId="0" borderId="10" xfId="2" applyNumberFormat="1" applyFont="1" applyBorder="1"/>
    <xf numFmtId="164" fontId="0" fillId="0" borderId="0" xfId="2" applyNumberFormat="1" applyFont="1" applyFill="1" applyBorder="1"/>
    <xf numFmtId="0" fontId="0" fillId="0" borderId="0" xfId="0" applyFill="1" applyAlignment="1">
      <alignment horizontal="center"/>
    </xf>
    <xf numFmtId="0" fontId="0" fillId="0" borderId="0" xfId="0" applyFill="1"/>
    <xf numFmtId="0" fontId="0" fillId="0" borderId="0" xfId="0" applyAlignment="1">
      <alignment wrapText="1"/>
    </xf>
    <xf numFmtId="164" fontId="0" fillId="0" borderId="12" xfId="2" applyNumberFormat="1" applyFont="1" applyBorder="1"/>
    <xf numFmtId="0" fontId="19" fillId="0" borderId="11" xfId="0" applyFont="1" applyBorder="1" applyAlignment="1">
      <alignment horizontal="center" wrapText="1"/>
    </xf>
    <xf numFmtId="0" fontId="0" fillId="0" borderId="0" xfId="0" applyBorder="1" applyAlignment="1"/>
    <xf numFmtId="0" fontId="18" fillId="34" borderId="0" xfId="0" applyFont="1" applyFill="1" applyBorder="1" applyAlignment="1">
      <alignment horizontal="left"/>
    </xf>
    <xf numFmtId="0" fontId="44" fillId="0" borderId="0" xfId="0" applyFont="1" applyBorder="1" applyAlignment="1">
      <alignment horizontal="center"/>
    </xf>
    <xf numFmtId="0" fontId="18" fillId="0" borderId="0" xfId="0" applyFont="1" applyBorder="1" applyAlignment="1"/>
    <xf numFmtId="0" fontId="18" fillId="34" borderId="0" xfId="0" applyFont="1" applyFill="1" applyBorder="1"/>
    <xf numFmtId="0" fontId="0" fillId="34" borderId="0" xfId="0" applyFill="1" applyAlignment="1">
      <alignment horizontal="center"/>
    </xf>
    <xf numFmtId="0" fontId="0" fillId="34" borderId="0" xfId="0" applyFill="1"/>
    <xf numFmtId="0" fontId="19" fillId="0" borderId="14" xfId="0" applyFont="1" applyBorder="1" applyAlignment="1">
      <alignment horizontal="center" wrapText="1"/>
    </xf>
    <xf numFmtId="0" fontId="19" fillId="0" borderId="14" xfId="0" applyFont="1" applyBorder="1" applyAlignment="1">
      <alignment horizontal="center"/>
    </xf>
    <xf numFmtId="0" fontId="19" fillId="0" borderId="14" xfId="0" applyFont="1" applyFill="1" applyBorder="1" applyAlignment="1">
      <alignment horizontal="center" wrapText="1"/>
    </xf>
    <xf numFmtId="0" fontId="18" fillId="0" borderId="0" xfId="0" applyFont="1" applyAlignment="1">
      <alignment wrapText="1"/>
    </xf>
    <xf numFmtId="0" fontId="17" fillId="0" borderId="0" xfId="0" applyFont="1" applyBorder="1" applyAlignment="1">
      <alignment horizontal="left"/>
    </xf>
    <xf numFmtId="0" fontId="17" fillId="0" borderId="0" xfId="0" applyFont="1"/>
    <xf numFmtId="43" fontId="0" fillId="0" borderId="0" xfId="1" applyFont="1" applyFill="1"/>
    <xf numFmtId="165" fontId="18" fillId="0" borderId="0" xfId="1" applyNumberFormat="1" applyFont="1" applyFill="1" applyAlignment="1">
      <alignment horizontal="right"/>
    </xf>
    <xf numFmtId="165" fontId="18" fillId="0" borderId="0" xfId="0" applyNumberFormat="1" applyFont="1"/>
    <xf numFmtId="0" fontId="17" fillId="0" borderId="0" xfId="0" applyFont="1" applyAlignment="1">
      <alignment wrapText="1"/>
    </xf>
    <xf numFmtId="165" fontId="21" fillId="0" borderId="0" xfId="1" applyNumberFormat="1" applyFont="1" applyFill="1"/>
    <xf numFmtId="165" fontId="18" fillId="0" borderId="0" xfId="244" applyNumberFormat="1" applyFont="1" applyFill="1" applyBorder="1"/>
    <xf numFmtId="10" fontId="0" fillId="0" borderId="0" xfId="0" applyNumberFormat="1" applyFill="1"/>
    <xf numFmtId="43" fontId="0" fillId="0" borderId="13" xfId="0" applyNumberFormat="1" applyFill="1" applyBorder="1"/>
    <xf numFmtId="10" fontId="0" fillId="0" borderId="0" xfId="3" applyNumberFormat="1" applyFont="1" applyFill="1"/>
    <xf numFmtId="164" fontId="17" fillId="0" borderId="0" xfId="2" applyNumberFormat="1" applyFont="1" applyFill="1" applyBorder="1" applyAlignment="1">
      <alignment horizontal="center" wrapText="1"/>
    </xf>
    <xf numFmtId="164" fontId="18" fillId="0" borderId="0" xfId="2" applyNumberFormat="1" applyFont="1" applyFill="1" applyBorder="1" applyAlignment="1">
      <alignment horizontal="center" wrapText="1"/>
    </xf>
    <xf numFmtId="0" fontId="0" fillId="0" borderId="0" xfId="0" applyBorder="1" applyAlignment="1"/>
  </cellXfs>
  <cellStyles count="579">
    <cellStyle name="20% - Accent1 2" xfId="4"/>
    <cellStyle name="20% - Accent1 2 2" xfId="5"/>
    <cellStyle name="20% - Accent1 2 2 2" xfId="6"/>
    <cellStyle name="20% - Accent1 2 2 3" xfId="7"/>
    <cellStyle name="20% - Accent1 2 3" xfId="8"/>
    <cellStyle name="20% - Accent1 2 4" xfId="9"/>
    <cellStyle name="20% - Accent1 3" xfId="10"/>
    <cellStyle name="20% - Accent1 3 2" xfId="11"/>
    <cellStyle name="20% - Accent1 3 3" xfId="12"/>
    <cellStyle name="20% - Accent1 4" xfId="13"/>
    <cellStyle name="20% - Accent1 4 2" xfId="14"/>
    <cellStyle name="20% - Accent1 4 3" xfId="15"/>
    <cellStyle name="20% - Accent1 4 4" xfId="16"/>
    <cellStyle name="20% - Accent1 5" xfId="17"/>
    <cellStyle name="20% - Accent1 6" xfId="18"/>
    <cellStyle name="20% - Accent2 2" xfId="19"/>
    <cellStyle name="20% - Accent2 2 2" xfId="20"/>
    <cellStyle name="20% - Accent2 2 2 2" xfId="21"/>
    <cellStyle name="20% - Accent2 2 2 3" xfId="22"/>
    <cellStyle name="20% - Accent2 2 3" xfId="23"/>
    <cellStyle name="20% - Accent2 2 4" xfId="24"/>
    <cellStyle name="20% - Accent2 3" xfId="25"/>
    <cellStyle name="20% - Accent2 3 2" xfId="26"/>
    <cellStyle name="20% - Accent2 3 3" xfId="27"/>
    <cellStyle name="20% - Accent2 4" xfId="28"/>
    <cellStyle name="20% - Accent2 4 2" xfId="29"/>
    <cellStyle name="20% - Accent2 4 3" xfId="30"/>
    <cellStyle name="20% - Accent2 4 4" xfId="31"/>
    <cellStyle name="20% - Accent2 5" xfId="32"/>
    <cellStyle name="20% - Accent2 6" xfId="33"/>
    <cellStyle name="20% - Accent3 2" xfId="34"/>
    <cellStyle name="20% - Accent3 2 2" xfId="35"/>
    <cellStyle name="20% - Accent3 2 2 2" xfId="36"/>
    <cellStyle name="20% - Accent3 2 2 3" xfId="37"/>
    <cellStyle name="20% - Accent3 2 3" xfId="38"/>
    <cellStyle name="20% - Accent3 2 4" xfId="39"/>
    <cellStyle name="20% - Accent3 3" xfId="40"/>
    <cellStyle name="20% - Accent3 3 2" xfId="41"/>
    <cellStyle name="20% - Accent3 3 3" xfId="42"/>
    <cellStyle name="20% - Accent3 4" xfId="43"/>
    <cellStyle name="20% - Accent3 4 2" xfId="44"/>
    <cellStyle name="20% - Accent3 4 3" xfId="45"/>
    <cellStyle name="20% - Accent3 4 4" xfId="46"/>
    <cellStyle name="20% - Accent3 5" xfId="47"/>
    <cellStyle name="20% - Accent3 6" xfId="48"/>
    <cellStyle name="20% - Accent4 2" xfId="49"/>
    <cellStyle name="20% - Accent4 2 2" xfId="50"/>
    <cellStyle name="20% - Accent4 2 2 2" xfId="51"/>
    <cellStyle name="20% - Accent4 2 2 3" xfId="52"/>
    <cellStyle name="20% - Accent4 2 3" xfId="53"/>
    <cellStyle name="20% - Accent4 2 4" xfId="54"/>
    <cellStyle name="20% - Accent4 3" xfId="55"/>
    <cellStyle name="20% - Accent4 3 2" xfId="56"/>
    <cellStyle name="20% - Accent4 3 3" xfId="57"/>
    <cellStyle name="20% - Accent4 4" xfId="58"/>
    <cellStyle name="20% - Accent4 4 2" xfId="59"/>
    <cellStyle name="20% - Accent4 4 3" xfId="60"/>
    <cellStyle name="20% - Accent4 4 4" xfId="61"/>
    <cellStyle name="20% - Accent4 5" xfId="62"/>
    <cellStyle name="20% - Accent4 6" xfId="63"/>
    <cellStyle name="20% - Accent5 2" xfId="64"/>
    <cellStyle name="20% - Accent5 2 2" xfId="65"/>
    <cellStyle name="20% - Accent5 2 2 2" xfId="66"/>
    <cellStyle name="20% - Accent5 2 2 3" xfId="67"/>
    <cellStyle name="20% - Accent5 2 3" xfId="68"/>
    <cellStyle name="20% - Accent5 2 4" xfId="69"/>
    <cellStyle name="20% - Accent5 3" xfId="70"/>
    <cellStyle name="20% - Accent5 3 2" xfId="71"/>
    <cellStyle name="20% - Accent5 3 3" xfId="72"/>
    <cellStyle name="20% - Accent5 4" xfId="73"/>
    <cellStyle name="20% - Accent5 4 2" xfId="74"/>
    <cellStyle name="20% - Accent5 4 3" xfId="75"/>
    <cellStyle name="20% - Accent5 4 4" xfId="76"/>
    <cellStyle name="20% - Accent5 5" xfId="77"/>
    <cellStyle name="20% - Accent5 6" xfId="78"/>
    <cellStyle name="20% - Accent6 2" xfId="79"/>
    <cellStyle name="20% - Accent6 2 2" xfId="80"/>
    <cellStyle name="20% - Accent6 2 2 2" xfId="81"/>
    <cellStyle name="20% - Accent6 2 2 3" xfId="82"/>
    <cellStyle name="20% - Accent6 2 3" xfId="83"/>
    <cellStyle name="20% - Accent6 2 4" xfId="84"/>
    <cellStyle name="20% - Accent6 3" xfId="85"/>
    <cellStyle name="20% - Accent6 3 2" xfId="86"/>
    <cellStyle name="20% - Accent6 3 3" xfId="87"/>
    <cellStyle name="20% - Accent6 4" xfId="88"/>
    <cellStyle name="20% - Accent6 4 2" xfId="89"/>
    <cellStyle name="20% - Accent6 4 3" xfId="90"/>
    <cellStyle name="20% - Accent6 4 4" xfId="91"/>
    <cellStyle name="20% - Accent6 5" xfId="92"/>
    <cellStyle name="20% - Accent6 6" xfId="93"/>
    <cellStyle name="40% - Accent1 2" xfId="94"/>
    <cellStyle name="40% - Accent1 2 2" xfId="95"/>
    <cellStyle name="40% - Accent1 2 2 2" xfId="96"/>
    <cellStyle name="40% - Accent1 2 2 3" xfId="97"/>
    <cellStyle name="40% - Accent1 2 3" xfId="98"/>
    <cellStyle name="40% - Accent1 2 4" xfId="99"/>
    <cellStyle name="40% - Accent1 3" xfId="100"/>
    <cellStyle name="40% - Accent1 3 2" xfId="101"/>
    <cellStyle name="40% - Accent1 3 3" xfId="102"/>
    <cellStyle name="40% - Accent1 4" xfId="103"/>
    <cellStyle name="40% - Accent1 4 2" xfId="104"/>
    <cellStyle name="40% - Accent1 4 3" xfId="105"/>
    <cellStyle name="40% - Accent1 4 4" xfId="106"/>
    <cellStyle name="40% - Accent1 5" xfId="107"/>
    <cellStyle name="40% - Accent1 6" xfId="108"/>
    <cellStyle name="40% - Accent2 2" xfId="109"/>
    <cellStyle name="40% - Accent2 2 2" xfId="110"/>
    <cellStyle name="40% - Accent2 2 2 2" xfId="111"/>
    <cellStyle name="40% - Accent2 2 2 3" xfId="112"/>
    <cellStyle name="40% - Accent2 2 3" xfId="113"/>
    <cellStyle name="40% - Accent2 2 4" xfId="114"/>
    <cellStyle name="40% - Accent2 3" xfId="115"/>
    <cellStyle name="40% - Accent2 3 2" xfId="116"/>
    <cellStyle name="40% - Accent2 3 3" xfId="117"/>
    <cellStyle name="40% - Accent2 4" xfId="118"/>
    <cellStyle name="40% - Accent2 4 2" xfId="119"/>
    <cellStyle name="40% - Accent2 4 3" xfId="120"/>
    <cellStyle name="40% - Accent2 4 4" xfId="121"/>
    <cellStyle name="40% - Accent2 5" xfId="122"/>
    <cellStyle name="40% - Accent2 6" xfId="123"/>
    <cellStyle name="40% - Accent3 2" xfId="124"/>
    <cellStyle name="40% - Accent3 2 2" xfId="125"/>
    <cellStyle name="40% - Accent3 2 2 2" xfId="126"/>
    <cellStyle name="40% - Accent3 2 2 3" xfId="127"/>
    <cellStyle name="40% - Accent3 2 3" xfId="128"/>
    <cellStyle name="40% - Accent3 2 4" xfId="129"/>
    <cellStyle name="40% - Accent3 3" xfId="130"/>
    <cellStyle name="40% - Accent3 3 2" xfId="131"/>
    <cellStyle name="40% - Accent3 3 3" xfId="132"/>
    <cellStyle name="40% - Accent3 4" xfId="133"/>
    <cellStyle name="40% - Accent3 4 2" xfId="134"/>
    <cellStyle name="40% - Accent3 4 3" xfId="135"/>
    <cellStyle name="40% - Accent3 4 4" xfId="136"/>
    <cellStyle name="40% - Accent3 5" xfId="137"/>
    <cellStyle name="40% - Accent3 6" xfId="138"/>
    <cellStyle name="40% - Accent4 2" xfId="139"/>
    <cellStyle name="40% - Accent4 2 2" xfId="140"/>
    <cellStyle name="40% - Accent4 2 2 2" xfId="141"/>
    <cellStyle name="40% - Accent4 2 2 3" xfId="142"/>
    <cellStyle name="40% - Accent4 2 3" xfId="143"/>
    <cellStyle name="40% - Accent4 2 4" xfId="144"/>
    <cellStyle name="40% - Accent4 3" xfId="145"/>
    <cellStyle name="40% - Accent4 3 2" xfId="146"/>
    <cellStyle name="40% - Accent4 3 3" xfId="147"/>
    <cellStyle name="40% - Accent4 4" xfId="148"/>
    <cellStyle name="40% - Accent4 4 2" xfId="149"/>
    <cellStyle name="40% - Accent4 4 3" xfId="150"/>
    <cellStyle name="40% - Accent4 4 4" xfId="151"/>
    <cellStyle name="40% - Accent4 5" xfId="152"/>
    <cellStyle name="40% - Accent4 6" xfId="153"/>
    <cellStyle name="40% - Accent5 2" xfId="154"/>
    <cellStyle name="40% - Accent5 2 2" xfId="155"/>
    <cellStyle name="40% - Accent5 2 2 2" xfId="156"/>
    <cellStyle name="40% - Accent5 2 2 3" xfId="157"/>
    <cellStyle name="40% - Accent5 2 3" xfId="158"/>
    <cellStyle name="40% - Accent5 2 4" xfId="159"/>
    <cellStyle name="40% - Accent5 3" xfId="160"/>
    <cellStyle name="40% - Accent5 3 2" xfId="161"/>
    <cellStyle name="40% - Accent5 3 3" xfId="162"/>
    <cellStyle name="40% - Accent5 4" xfId="163"/>
    <cellStyle name="40% - Accent5 4 2" xfId="164"/>
    <cellStyle name="40% - Accent5 4 3" xfId="165"/>
    <cellStyle name="40% - Accent5 4 4" xfId="166"/>
    <cellStyle name="40% - Accent5 5" xfId="167"/>
    <cellStyle name="40% - Accent5 6" xfId="168"/>
    <cellStyle name="40% - Accent6 2" xfId="169"/>
    <cellStyle name="40% - Accent6 2 2" xfId="170"/>
    <cellStyle name="40% - Accent6 2 2 2" xfId="171"/>
    <cellStyle name="40% - Accent6 2 2 3" xfId="172"/>
    <cellStyle name="40% - Accent6 2 3" xfId="173"/>
    <cellStyle name="40% - Accent6 2 4" xfId="174"/>
    <cellStyle name="40% - Accent6 3" xfId="175"/>
    <cellStyle name="40% - Accent6 3 2" xfId="176"/>
    <cellStyle name="40% - Accent6 3 3" xfId="177"/>
    <cellStyle name="40% - Accent6 4" xfId="178"/>
    <cellStyle name="40% - Accent6 4 2" xfId="179"/>
    <cellStyle name="40% - Accent6 4 3" xfId="180"/>
    <cellStyle name="40% - Accent6 4 4" xfId="181"/>
    <cellStyle name="40% - Accent6 5" xfId="182"/>
    <cellStyle name="40% - Accent6 6" xfId="183"/>
    <cellStyle name="60% - Accent1 2" xfId="184"/>
    <cellStyle name="60% - Accent1 2 2" xfId="185"/>
    <cellStyle name="60% - Accent1 3" xfId="186"/>
    <cellStyle name="60% - Accent2 2" xfId="187"/>
    <cellStyle name="60% - Accent2 2 2" xfId="188"/>
    <cellStyle name="60% - Accent2 3" xfId="189"/>
    <cellStyle name="60% - Accent3 2" xfId="190"/>
    <cellStyle name="60% - Accent3 2 2" xfId="191"/>
    <cellStyle name="60% - Accent3 3" xfId="192"/>
    <cellStyle name="60% - Accent4 2" xfId="193"/>
    <cellStyle name="60% - Accent4 2 2" xfId="194"/>
    <cellStyle name="60% - Accent4 3" xfId="195"/>
    <cellStyle name="60% - Accent5 2" xfId="196"/>
    <cellStyle name="60% - Accent5 2 2" xfId="197"/>
    <cellStyle name="60% - Accent5 3" xfId="198"/>
    <cellStyle name="60% - Accent6 2" xfId="199"/>
    <cellStyle name="60% - Accent6 2 2" xfId="200"/>
    <cellStyle name="60% - Accent6 3" xfId="201"/>
    <cellStyle name="Accent1 2" xfId="202"/>
    <cellStyle name="Accent1 2 2" xfId="203"/>
    <cellStyle name="Accent1 3" xfId="204"/>
    <cellStyle name="Accent2 2" xfId="205"/>
    <cellStyle name="Accent2 2 2" xfId="206"/>
    <cellStyle name="Accent2 3" xfId="207"/>
    <cellStyle name="Accent3 2" xfId="208"/>
    <cellStyle name="Accent3 2 2" xfId="209"/>
    <cellStyle name="Accent3 3" xfId="210"/>
    <cellStyle name="Accent4 2" xfId="211"/>
    <cellStyle name="Accent4 2 2" xfId="212"/>
    <cellStyle name="Accent4 3" xfId="213"/>
    <cellStyle name="Accent5 2" xfId="214"/>
    <cellStyle name="Accent5 2 2" xfId="215"/>
    <cellStyle name="Accent5 3" xfId="216"/>
    <cellStyle name="Accent6 2" xfId="217"/>
    <cellStyle name="Accent6 2 2" xfId="218"/>
    <cellStyle name="Accent6 3" xfId="219"/>
    <cellStyle name="Bad 2" xfId="220"/>
    <cellStyle name="Bad 2 2" xfId="221"/>
    <cellStyle name="Bad 3" xfId="222"/>
    <cellStyle name="Calculation 2" xfId="223"/>
    <cellStyle name="Calculation 2 2" xfId="224"/>
    <cellStyle name="Calculation 3" xfId="225"/>
    <cellStyle name="Check Cell 2" xfId="226"/>
    <cellStyle name="Check Cell 2 2" xfId="227"/>
    <cellStyle name="Check Cell 3" xfId="228"/>
    <cellStyle name="Comma" xfId="1" builtinId="3"/>
    <cellStyle name="Comma 10" xfId="229"/>
    <cellStyle name="Comma 11" xfId="230"/>
    <cellStyle name="Comma 12" xfId="231"/>
    <cellStyle name="Comma 12 2" xfId="232"/>
    <cellStyle name="Comma 13" xfId="233"/>
    <cellStyle name="Comma 14" xfId="234"/>
    <cellStyle name="Comma 14 2" xfId="235"/>
    <cellStyle name="Comma 15" xfId="236"/>
    <cellStyle name="Comma 16" xfId="237"/>
    <cellStyle name="Comma 16 2" xfId="238"/>
    <cellStyle name="Comma 17" xfId="239"/>
    <cellStyle name="Comma 18" xfId="240"/>
    <cellStyle name="Comma 18 2" xfId="241"/>
    <cellStyle name="Comma 19" xfId="242"/>
    <cellStyle name="Comma 19 2" xfId="243"/>
    <cellStyle name="Comma 2" xfId="244"/>
    <cellStyle name="Comma 2 2" xfId="245"/>
    <cellStyle name="Comma 2 2 2" xfId="246"/>
    <cellStyle name="Comma 2 2 2 2" xfId="247"/>
    <cellStyle name="Comma 2 2 3" xfId="248"/>
    <cellStyle name="Comma 2 2 4" xfId="249"/>
    <cellStyle name="Comma 2 3" xfId="250"/>
    <cellStyle name="Comma 2 3 2" xfId="251"/>
    <cellStyle name="Comma 2 3 3" xfId="252"/>
    <cellStyle name="Comma 2 3 4" xfId="253"/>
    <cellStyle name="Comma 2 4" xfId="254"/>
    <cellStyle name="Comma 2 5" xfId="255"/>
    <cellStyle name="Comma 2 6" xfId="256"/>
    <cellStyle name="Comma 2 7" xfId="257"/>
    <cellStyle name="Comma 2 8" xfId="258"/>
    <cellStyle name="Comma 20" xfId="259"/>
    <cellStyle name="Comma 20 2" xfId="260"/>
    <cellStyle name="Comma 21" xfId="261"/>
    <cellStyle name="Comma 21 2" xfId="262"/>
    <cellStyle name="Comma 22" xfId="263"/>
    <cellStyle name="Comma 23" xfId="264"/>
    <cellStyle name="Comma 24" xfId="265"/>
    <cellStyle name="Comma 24 2" xfId="266"/>
    <cellStyle name="Comma 25" xfId="267"/>
    <cellStyle name="Comma 25 2" xfId="268"/>
    <cellStyle name="Comma 26" xfId="269"/>
    <cellStyle name="Comma 27" xfId="270"/>
    <cellStyle name="Comma 27 2" xfId="271"/>
    <cellStyle name="Comma 28" xfId="272"/>
    <cellStyle name="Comma 29" xfId="273"/>
    <cellStyle name="Comma 3" xfId="274"/>
    <cellStyle name="Comma 3 2" xfId="275"/>
    <cellStyle name="Comma 3 2 2" xfId="276"/>
    <cellStyle name="Comma 3 2 2 2" xfId="277"/>
    <cellStyle name="Comma 3 2 3" xfId="278"/>
    <cellStyle name="Comma 3 2 4" xfId="279"/>
    <cellStyle name="Comma 3 3" xfId="280"/>
    <cellStyle name="Comma 3 3 2" xfId="281"/>
    <cellStyle name="Comma 3 3 3" xfId="282"/>
    <cellStyle name="Comma 3 4" xfId="283"/>
    <cellStyle name="Comma 3 4 2" xfId="284"/>
    <cellStyle name="Comma 3 4 3" xfId="285"/>
    <cellStyle name="Comma 30" xfId="286"/>
    <cellStyle name="Comma 31" xfId="287"/>
    <cellStyle name="Comma 32" xfId="288"/>
    <cellStyle name="Comma 4" xfId="289"/>
    <cellStyle name="Comma 4 2" xfId="290"/>
    <cellStyle name="Comma 4 3" xfId="291"/>
    <cellStyle name="Comma 4 4" xfId="292"/>
    <cellStyle name="Comma 5" xfId="293"/>
    <cellStyle name="Comma 5 2" xfId="294"/>
    <cellStyle name="Comma 6" xfId="295"/>
    <cellStyle name="Comma 6 2" xfId="296"/>
    <cellStyle name="Comma 7" xfId="297"/>
    <cellStyle name="Comma 7 2" xfId="298"/>
    <cellStyle name="Comma 8" xfId="299"/>
    <cellStyle name="Comma 8 2" xfId="300"/>
    <cellStyle name="Comma 9" xfId="301"/>
    <cellStyle name="Currency" xfId="2" builtinId="4"/>
    <cellStyle name="Currency 10" xfId="302"/>
    <cellStyle name="Currency 11" xfId="303"/>
    <cellStyle name="Currency 12" xfId="304"/>
    <cellStyle name="Currency 13" xfId="305"/>
    <cellStyle name="Currency 14" xfId="306"/>
    <cellStyle name="Currency 15" xfId="307"/>
    <cellStyle name="Currency 16" xfId="308"/>
    <cellStyle name="Currency 2" xfId="309"/>
    <cellStyle name="Currency 3" xfId="310"/>
    <cellStyle name="Currency 4" xfId="311"/>
    <cellStyle name="Currency 5" xfId="312"/>
    <cellStyle name="Currency 6" xfId="313"/>
    <cellStyle name="Currency 7" xfId="314"/>
    <cellStyle name="Currency 8" xfId="315"/>
    <cellStyle name="Currency 9" xfId="316"/>
    <cellStyle name="Explanatory Text 2" xfId="317"/>
    <cellStyle name="Explanatory Text 2 2" xfId="318"/>
    <cellStyle name="Explanatory Text 3" xfId="319"/>
    <cellStyle name="Good 2" xfId="320"/>
    <cellStyle name="Good 2 2" xfId="321"/>
    <cellStyle name="Good 3" xfId="322"/>
    <cellStyle name="Heading 1 2" xfId="323"/>
    <cellStyle name="Heading 1 2 2" xfId="324"/>
    <cellStyle name="Heading 1 3" xfId="325"/>
    <cellStyle name="Heading 2 2" xfId="326"/>
    <cellStyle name="Heading 2 2 2" xfId="327"/>
    <cellStyle name="Heading 2 3" xfId="328"/>
    <cellStyle name="Heading 3 2" xfId="329"/>
    <cellStyle name="Heading 3 2 2" xfId="330"/>
    <cellStyle name="Heading 3 3" xfId="331"/>
    <cellStyle name="Heading 4 2" xfId="332"/>
    <cellStyle name="Heading 4 2 2" xfId="333"/>
    <cellStyle name="Heading 4 3" xfId="334"/>
    <cellStyle name="Hyperlink 2" xfId="335"/>
    <cellStyle name="Hyperlink 3" xfId="336"/>
    <cellStyle name="Input 2" xfId="337"/>
    <cellStyle name="Input 2 2" xfId="338"/>
    <cellStyle name="Input 3" xfId="339"/>
    <cellStyle name="Linked Cell 2" xfId="340"/>
    <cellStyle name="Linked Cell 2 2" xfId="341"/>
    <cellStyle name="Linked Cell 3" xfId="342"/>
    <cellStyle name="Neutral 2" xfId="343"/>
    <cellStyle name="Neutral 2 2" xfId="344"/>
    <cellStyle name="Neutral 3" xfId="345"/>
    <cellStyle name="Normal" xfId="0" builtinId="0"/>
    <cellStyle name="Normal 10" xfId="346"/>
    <cellStyle name="Normal 10 2" xfId="347"/>
    <cellStyle name="Normal 10 3" xfId="348"/>
    <cellStyle name="Normal 11" xfId="349"/>
    <cellStyle name="Normal 11 2" xfId="350"/>
    <cellStyle name="Normal 11 3" xfId="351"/>
    <cellStyle name="Normal 12" xfId="352"/>
    <cellStyle name="Normal 12 2" xfId="353"/>
    <cellStyle name="Normal 12 2 2" xfId="354"/>
    <cellStyle name="Normal 12 3" xfId="355"/>
    <cellStyle name="Normal 13" xfId="356"/>
    <cellStyle name="Normal 14" xfId="357"/>
    <cellStyle name="Normal 14 2" xfId="358"/>
    <cellStyle name="Normal 15" xfId="359"/>
    <cellStyle name="Normal 15 2" xfId="360"/>
    <cellStyle name="Normal 16" xfId="361"/>
    <cellStyle name="Normal 16 2" xfId="362"/>
    <cellStyle name="Normal 17" xfId="363"/>
    <cellStyle name="Normal 18" xfId="364"/>
    <cellStyle name="Normal 18 2" xfId="365"/>
    <cellStyle name="Normal 18 3" xfId="366"/>
    <cellStyle name="Normal 19" xfId="367"/>
    <cellStyle name="Normal 2" xfId="368"/>
    <cellStyle name="Normal 2 2" xfId="369"/>
    <cellStyle name="Normal 2 2 2" xfId="370"/>
    <cellStyle name="Normal 2 2 2 2" xfId="371"/>
    <cellStyle name="Normal 2 2 3" xfId="372"/>
    <cellStyle name="Normal 2 3" xfId="373"/>
    <cellStyle name="Normal 2 3 2" xfId="374"/>
    <cellStyle name="Normal 2 4" xfId="375"/>
    <cellStyle name="Normal 2 4 2" xfId="376"/>
    <cellStyle name="Normal 2 5" xfId="377"/>
    <cellStyle name="Normal 2 6" xfId="378"/>
    <cellStyle name="Normal 2 7" xfId="379"/>
    <cellStyle name="Normal 2 8" xfId="380"/>
    <cellStyle name="Normal 2 9" xfId="381"/>
    <cellStyle name="Normal 20" xfId="382"/>
    <cellStyle name="Normal 21" xfId="383"/>
    <cellStyle name="Normal 22" xfId="384"/>
    <cellStyle name="Normal 22 2" xfId="385"/>
    <cellStyle name="Normal 23" xfId="386"/>
    <cellStyle name="Normal 23 2" xfId="387"/>
    <cellStyle name="Normal 24" xfId="388"/>
    <cellStyle name="Normal 25" xfId="389"/>
    <cellStyle name="Normal 26" xfId="390"/>
    <cellStyle name="Normal 26 2" xfId="391"/>
    <cellStyle name="Normal 27" xfId="392"/>
    <cellStyle name="Normal 27 2" xfId="393"/>
    <cellStyle name="Normal 28" xfId="394"/>
    <cellStyle name="Normal 29" xfId="395"/>
    <cellStyle name="Normal 29 2" xfId="396"/>
    <cellStyle name="Normal 3" xfId="397"/>
    <cellStyle name="Normal 3 2" xfId="398"/>
    <cellStyle name="Normal 3 2 2" xfId="399"/>
    <cellStyle name="Normal 3 2 2 2" xfId="400"/>
    <cellStyle name="Normal 3 2 3" xfId="401"/>
    <cellStyle name="Normal 3 2 4" xfId="402"/>
    <cellStyle name="Normal 3 3" xfId="403"/>
    <cellStyle name="Normal 3 3 2" xfId="404"/>
    <cellStyle name="Normal 3 3 3" xfId="405"/>
    <cellStyle name="Normal 3 4" xfId="406"/>
    <cellStyle name="Normal 3 5" xfId="407"/>
    <cellStyle name="Normal 3 6" xfId="408"/>
    <cellStyle name="Normal 30" xfId="409"/>
    <cellStyle name="Normal 30 2" xfId="410"/>
    <cellStyle name="Normal 31" xfId="411"/>
    <cellStyle name="Normal 32" xfId="412"/>
    <cellStyle name="Normal 33" xfId="413"/>
    <cellStyle name="Normal 33 2" xfId="414"/>
    <cellStyle name="Normal 34" xfId="415"/>
    <cellStyle name="Normal 35" xfId="416"/>
    <cellStyle name="Normal 35 2" xfId="417"/>
    <cellStyle name="Normal 36" xfId="418"/>
    <cellStyle name="Normal 36 2" xfId="419"/>
    <cellStyle name="Normal 37" xfId="420"/>
    <cellStyle name="Normal 37 2" xfId="421"/>
    <cellStyle name="Normal 38" xfId="422"/>
    <cellStyle name="Normal 38 2" xfId="423"/>
    <cellStyle name="Normal 39" xfId="424"/>
    <cellStyle name="Normal 4" xfId="425"/>
    <cellStyle name="Normal 4 2" xfId="426"/>
    <cellStyle name="Normal 4 2 2" xfId="427"/>
    <cellStyle name="Normal 4 2 3" xfId="428"/>
    <cellStyle name="Normal 4 3" xfId="429"/>
    <cellStyle name="Normal 4 4" xfId="430"/>
    <cellStyle name="Normal 4 5" xfId="431"/>
    <cellStyle name="Normal 40" xfId="432"/>
    <cellStyle name="Normal 41" xfId="433"/>
    <cellStyle name="Normal 41 2" xfId="434"/>
    <cellStyle name="Normal 42" xfId="435"/>
    <cellStyle name="Normal 43" xfId="436"/>
    <cellStyle name="Normal 43 2" xfId="437"/>
    <cellStyle name="Normal 44" xfId="438"/>
    <cellStyle name="Normal 44 2" xfId="439"/>
    <cellStyle name="Normal 45" xfId="440"/>
    <cellStyle name="Normal 46" xfId="441"/>
    <cellStyle name="Normal 47" xfId="442"/>
    <cellStyle name="Normal 48" xfId="443"/>
    <cellStyle name="Normal 49" xfId="444"/>
    <cellStyle name="Normal 5" xfId="445"/>
    <cellStyle name="Normal 5 2" xfId="446"/>
    <cellStyle name="Normal 5 2 2" xfId="447"/>
    <cellStyle name="Normal 5 2 3" xfId="448"/>
    <cellStyle name="Normal 5 3" xfId="449"/>
    <cellStyle name="Normal 5 4" xfId="450"/>
    <cellStyle name="Normal 5 5" xfId="451"/>
    <cellStyle name="Normal 50" xfId="452"/>
    <cellStyle name="Normal 51" xfId="453"/>
    <cellStyle name="Normal 52" xfId="454"/>
    <cellStyle name="Normal 52 2" xfId="455"/>
    <cellStyle name="Normal 53" xfId="456"/>
    <cellStyle name="Normal 54" xfId="457"/>
    <cellStyle name="Normal 55" xfId="458"/>
    <cellStyle name="Normal 56" xfId="459"/>
    <cellStyle name="Normal 57" xfId="460"/>
    <cellStyle name="Normal 58" xfId="461"/>
    <cellStyle name="Normal 59" xfId="462"/>
    <cellStyle name="Normal 59 2" xfId="463"/>
    <cellStyle name="Normal 6" xfId="464"/>
    <cellStyle name="Normal 6 2" xfId="465"/>
    <cellStyle name="Normal 6 2 2" xfId="466"/>
    <cellStyle name="Normal 6 3" xfId="467"/>
    <cellStyle name="Normal 6 4" xfId="468"/>
    <cellStyle name="Normal 6 5" xfId="469"/>
    <cellStyle name="Normal 60" xfId="470"/>
    <cellStyle name="Normal 61" xfId="471"/>
    <cellStyle name="Normal 62" xfId="472"/>
    <cellStyle name="Normal 62 2" xfId="473"/>
    <cellStyle name="Normal 63" xfId="474"/>
    <cellStyle name="Normal 64" xfId="475"/>
    <cellStyle name="Normal 65" xfId="476"/>
    <cellStyle name="Normal 65 2" xfId="477"/>
    <cellStyle name="Normal 66" xfId="478"/>
    <cellStyle name="Normal 67" xfId="479"/>
    <cellStyle name="Normal 67 2" xfId="480"/>
    <cellStyle name="Normal 68" xfId="481"/>
    <cellStyle name="Normal 68 2" xfId="482"/>
    <cellStyle name="Normal 69" xfId="483"/>
    <cellStyle name="Normal 7" xfId="484"/>
    <cellStyle name="Normal 7 2" xfId="485"/>
    <cellStyle name="Normal 7 3" xfId="486"/>
    <cellStyle name="Normal 70" xfId="487"/>
    <cellStyle name="Normal 71" xfId="488"/>
    <cellStyle name="Normal 72" xfId="489"/>
    <cellStyle name="Normal 73" xfId="490"/>
    <cellStyle name="Normal 73 2" xfId="491"/>
    <cellStyle name="Normal 74" xfId="492"/>
    <cellStyle name="Normal 74 2" xfId="493"/>
    <cellStyle name="Normal 75" xfId="494"/>
    <cellStyle name="Normal 76" xfId="495"/>
    <cellStyle name="Normal 77" xfId="496"/>
    <cellStyle name="Normal 78" xfId="497"/>
    <cellStyle name="Normal 79" xfId="498"/>
    <cellStyle name="Normal 8" xfId="499"/>
    <cellStyle name="Normal 8 10" xfId="500"/>
    <cellStyle name="Normal 8 11" xfId="501"/>
    <cellStyle name="Normal 8 12" xfId="502"/>
    <cellStyle name="Normal 8 13" xfId="503"/>
    <cellStyle name="Normal 8 14" xfId="504"/>
    <cellStyle name="Normal 8 15" xfId="505"/>
    <cellStyle name="Normal 8 16" xfId="506"/>
    <cellStyle name="Normal 8 17" xfId="507"/>
    <cellStyle name="Normal 8 18" xfId="508"/>
    <cellStyle name="Normal 8 19" xfId="509"/>
    <cellStyle name="Normal 8 2" xfId="510"/>
    <cellStyle name="Normal 8 2 2" xfId="511"/>
    <cellStyle name="Normal 8 20" xfId="512"/>
    <cellStyle name="Normal 8 21" xfId="513"/>
    <cellStyle name="Normal 8 22" xfId="514"/>
    <cellStyle name="Normal 8 23" xfId="515"/>
    <cellStyle name="Normal 8 24" xfId="516"/>
    <cellStyle name="Normal 8 25" xfId="517"/>
    <cellStyle name="Normal 8 26" xfId="518"/>
    <cellStyle name="Normal 8 27" xfId="519"/>
    <cellStyle name="Normal 8 28" xfId="520"/>
    <cellStyle name="Normal 8 3" xfId="521"/>
    <cellStyle name="Normal 8 4" xfId="522"/>
    <cellStyle name="Normal 8 5" xfId="523"/>
    <cellStyle name="Normal 8 6" xfId="524"/>
    <cellStyle name="Normal 8 7" xfId="525"/>
    <cellStyle name="Normal 8 8" xfId="526"/>
    <cellStyle name="Normal 8 9" xfId="527"/>
    <cellStyle name="Normal 9" xfId="528"/>
    <cellStyle name="Normal 9 2" xfId="529"/>
    <cellStyle name="Normal 9 3" xfId="530"/>
    <cellStyle name="Note 2" xfId="531"/>
    <cellStyle name="Note 2 2" xfId="532"/>
    <cellStyle name="Note 2 2 2" xfId="533"/>
    <cellStyle name="Note 2 2 3" xfId="534"/>
    <cellStyle name="Note 2 3" xfId="535"/>
    <cellStyle name="Note 2 3 2" xfId="536"/>
    <cellStyle name="Note 2 3 3" xfId="537"/>
    <cellStyle name="Note 2 4" xfId="538"/>
    <cellStyle name="Note 2 5" xfId="539"/>
    <cellStyle name="Note 3" xfId="540"/>
    <cellStyle name="Note 3 2" xfId="541"/>
    <cellStyle name="Note 3 2 2" xfId="542"/>
    <cellStyle name="Note 3 2 3" xfId="543"/>
    <cellStyle name="Note 3 3" xfId="544"/>
    <cellStyle name="Note 3 4" xfId="545"/>
    <cellStyle name="Note 4" xfId="546"/>
    <cellStyle name="Note 4 2" xfId="547"/>
    <cellStyle name="Note 4 3" xfId="548"/>
    <cellStyle name="Note 4 4" xfId="549"/>
    <cellStyle name="Note 5" xfId="550"/>
    <cellStyle name="Note 5 2" xfId="551"/>
    <cellStyle name="Note 5 3" xfId="552"/>
    <cellStyle name="Note 5 4" xfId="553"/>
    <cellStyle name="nPlosion" xfId="554"/>
    <cellStyle name="Output 2" xfId="555"/>
    <cellStyle name="Output 2 2" xfId="556"/>
    <cellStyle name="Output 3" xfId="557"/>
    <cellStyle name="Output Amounts" xfId="558"/>
    <cellStyle name="Percent" xfId="3" builtinId="5"/>
    <cellStyle name="Percent 10" xfId="559"/>
    <cellStyle name="Percent 11" xfId="560"/>
    <cellStyle name="Percent 12" xfId="561"/>
    <cellStyle name="Percent 13" xfId="562"/>
    <cellStyle name="Percent 14" xfId="563"/>
    <cellStyle name="Percent 15" xfId="564"/>
    <cellStyle name="Percent 2" xfId="565"/>
    <cellStyle name="Percent 3" xfId="566"/>
    <cellStyle name="Percent 4" xfId="567"/>
    <cellStyle name="Percent 5" xfId="568"/>
    <cellStyle name="Percent 6" xfId="569"/>
    <cellStyle name="Percent 7" xfId="570"/>
    <cellStyle name="Percent 8" xfId="571"/>
    <cellStyle name="Percent 9" xfId="572"/>
    <cellStyle name="Total 2" xfId="573"/>
    <cellStyle name="Total 2 2" xfId="574"/>
    <cellStyle name="Total 3" xfId="575"/>
    <cellStyle name="Warning Text 2" xfId="576"/>
    <cellStyle name="Warning Text 2 2" xfId="577"/>
    <cellStyle name="Warning Text 3" xfId="5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view="pageBreakPreview" zoomScale="90" zoomScaleNormal="100" zoomScaleSheetLayoutView="90" workbookViewId="0">
      <selection activeCell="B26" sqref="B26"/>
    </sheetView>
  </sheetViews>
  <sheetFormatPr defaultRowHeight="12.75" x14ac:dyDescent="0.2"/>
  <cols>
    <col min="1" max="1" width="6" customWidth="1"/>
    <col min="2" max="2" width="16.5703125" bestFit="1" customWidth="1"/>
    <col min="3" max="3" width="16.28515625" customWidth="1"/>
    <col min="4" max="4" width="14.5703125" customWidth="1"/>
    <col min="5" max="6" width="15.28515625" bestFit="1" customWidth="1"/>
    <col min="7" max="7" width="114.42578125" bestFit="1" customWidth="1"/>
    <col min="8" max="8" width="35.28515625" bestFit="1" customWidth="1"/>
  </cols>
  <sheetData>
    <row r="1" spans="1:9" x14ac:dyDescent="0.2">
      <c r="A1" s="1" t="s">
        <v>0</v>
      </c>
      <c r="B1" s="2"/>
      <c r="C1" s="2"/>
      <c r="D1" s="2"/>
      <c r="E1" s="2"/>
    </row>
    <row r="2" spans="1:9" x14ac:dyDescent="0.2">
      <c r="A2" s="1" t="s">
        <v>26</v>
      </c>
      <c r="B2" s="2"/>
      <c r="C2" s="2"/>
      <c r="D2" s="2"/>
      <c r="E2" s="2"/>
    </row>
    <row r="3" spans="1:9" x14ac:dyDescent="0.2">
      <c r="A3" s="1" t="s">
        <v>1</v>
      </c>
      <c r="B3" s="3"/>
      <c r="C3" s="3"/>
      <c r="D3" s="2"/>
      <c r="E3" s="2"/>
    </row>
    <row r="4" spans="1:9" x14ac:dyDescent="0.2">
      <c r="A4" s="39" t="s">
        <v>36</v>
      </c>
      <c r="B4" s="3"/>
      <c r="C4" s="3"/>
      <c r="D4" s="3"/>
      <c r="E4" s="2"/>
    </row>
    <row r="5" spans="1:9" x14ac:dyDescent="0.2">
      <c r="A5" s="2"/>
      <c r="E5" s="2"/>
    </row>
    <row r="6" spans="1:9" x14ac:dyDescent="0.2">
      <c r="A6" s="2"/>
      <c r="B6" s="2"/>
      <c r="C6" s="2"/>
      <c r="D6" s="2"/>
      <c r="E6" s="2"/>
    </row>
    <row r="7" spans="1:9" ht="25.5" x14ac:dyDescent="0.2">
      <c r="A7" s="35" t="s">
        <v>2</v>
      </c>
      <c r="B7" s="36" t="s">
        <v>3</v>
      </c>
      <c r="C7" s="35" t="s">
        <v>4</v>
      </c>
      <c r="D7" s="35" t="s">
        <v>5</v>
      </c>
      <c r="E7" s="35" t="s">
        <v>6</v>
      </c>
      <c r="F7" s="35" t="s">
        <v>7</v>
      </c>
      <c r="G7" s="37" t="s">
        <v>8</v>
      </c>
    </row>
    <row r="8" spans="1:9" ht="27.75" customHeight="1" x14ac:dyDescent="0.2">
      <c r="A8" s="6">
        <v>1</v>
      </c>
      <c r="B8" s="30" t="s">
        <v>9</v>
      </c>
      <c r="C8" s="7"/>
      <c r="D8" s="7"/>
      <c r="E8" s="7"/>
      <c r="F8" s="7"/>
    </row>
    <row r="9" spans="1:9" x14ac:dyDescent="0.2">
      <c r="A9" s="6">
        <v>2</v>
      </c>
      <c r="B9" s="29" t="s">
        <v>10</v>
      </c>
      <c r="C9" s="51">
        <v>0</v>
      </c>
      <c r="D9" s="51">
        <v>0</v>
      </c>
      <c r="E9" s="50">
        <v>6113602</v>
      </c>
      <c r="F9" s="51">
        <v>0</v>
      </c>
      <c r="G9" s="24" t="s">
        <v>41</v>
      </c>
    </row>
    <row r="10" spans="1:9" x14ac:dyDescent="0.2">
      <c r="A10" s="6">
        <v>3</v>
      </c>
      <c r="B10" s="8" t="s">
        <v>30</v>
      </c>
      <c r="C10" s="9">
        <v>72785.829999999987</v>
      </c>
      <c r="D10" s="10"/>
      <c r="E10" s="9">
        <v>1193401.1399999999</v>
      </c>
      <c r="F10" s="10">
        <v>1231675.0700000003</v>
      </c>
      <c r="G10" t="s">
        <v>33</v>
      </c>
      <c r="H10" s="11"/>
    </row>
    <row r="11" spans="1:9" ht="25.5" x14ac:dyDescent="0.2">
      <c r="A11" s="6">
        <v>4</v>
      </c>
      <c r="B11" s="8" t="s">
        <v>31</v>
      </c>
      <c r="C11" s="9">
        <f>E11-D11</f>
        <v>4547055</v>
      </c>
      <c r="D11" s="9">
        <v>52944</v>
      </c>
      <c r="E11" s="12">
        <v>4599999</v>
      </c>
      <c r="F11" s="10">
        <v>3794296.4</v>
      </c>
      <c r="G11" s="44" t="s">
        <v>37</v>
      </c>
    </row>
    <row r="12" spans="1:9" x14ac:dyDescent="0.2">
      <c r="A12" s="6">
        <v>5</v>
      </c>
      <c r="B12" s="32" t="s">
        <v>11</v>
      </c>
      <c r="C12" s="46">
        <v>349066.58999999991</v>
      </c>
      <c r="D12" s="46">
        <v>525348.37157983647</v>
      </c>
      <c r="E12" s="46">
        <v>3231.9400000000005</v>
      </c>
      <c r="F12" s="45">
        <v>2147627.81</v>
      </c>
      <c r="G12" s="16" t="s">
        <v>40</v>
      </c>
    </row>
    <row r="13" spans="1:9" x14ac:dyDescent="0.2">
      <c r="A13" s="23">
        <v>6</v>
      </c>
      <c r="B13" s="14" t="s">
        <v>32</v>
      </c>
      <c r="C13" s="24"/>
      <c r="D13" s="24"/>
      <c r="E13" s="24"/>
      <c r="F13" s="24"/>
    </row>
    <row r="14" spans="1:9" ht="38.25" x14ac:dyDescent="0.2">
      <c r="A14" s="23">
        <v>7</v>
      </c>
      <c r="B14" s="8" t="s">
        <v>35</v>
      </c>
      <c r="C14" s="10">
        <v>-550.79</v>
      </c>
      <c r="D14" s="10"/>
      <c r="E14" s="9">
        <v>2560066.62</v>
      </c>
      <c r="F14" s="12">
        <v>2682230.7500000005</v>
      </c>
      <c r="G14" s="38" t="s">
        <v>34</v>
      </c>
      <c r="H14" s="13"/>
    </row>
    <row r="15" spans="1:9" x14ac:dyDescent="0.2">
      <c r="A15" s="23">
        <v>8</v>
      </c>
      <c r="B15" s="8" t="s">
        <v>12</v>
      </c>
      <c r="C15" s="10"/>
      <c r="D15" s="10"/>
      <c r="E15" s="9">
        <v>3683349.36</v>
      </c>
      <c r="F15" s="9">
        <v>3617191.64</v>
      </c>
      <c r="H15" s="13"/>
    </row>
    <row r="16" spans="1:9" x14ac:dyDescent="0.2">
      <c r="A16" s="23">
        <v>9</v>
      </c>
      <c r="B16" s="8" t="s">
        <v>13</v>
      </c>
      <c r="C16" s="10"/>
      <c r="D16" s="10"/>
      <c r="E16" s="15"/>
      <c r="F16" s="10"/>
      <c r="G16" s="43"/>
      <c r="I16" s="11"/>
    </row>
    <row r="17" spans="1:8" x14ac:dyDescent="0.2">
      <c r="A17" s="6">
        <v>10</v>
      </c>
      <c r="B17" s="16" t="s">
        <v>14</v>
      </c>
      <c r="C17" s="17">
        <v>2327.6</v>
      </c>
      <c r="D17" s="17"/>
      <c r="E17" s="10"/>
      <c r="F17" s="18">
        <v>2327.6</v>
      </c>
      <c r="H17" s="13"/>
    </row>
    <row r="18" spans="1:8" x14ac:dyDescent="0.2">
      <c r="A18" s="6">
        <v>11</v>
      </c>
      <c r="B18" s="16"/>
      <c r="C18" s="19"/>
      <c r="D18" s="19"/>
      <c r="E18" s="10"/>
      <c r="F18" s="19"/>
    </row>
    <row r="19" spans="1:8" ht="25.5" x14ac:dyDescent="0.2">
      <c r="A19" s="6">
        <v>12</v>
      </c>
      <c r="B19" s="20" t="s">
        <v>15</v>
      </c>
      <c r="C19" s="21">
        <f>SUM(C9:C17)</f>
        <v>4970684.2299999995</v>
      </c>
      <c r="D19" s="21">
        <f>SUM(D9:D17)</f>
        <v>578292.37157983647</v>
      </c>
      <c r="E19" s="21">
        <f>SUM(E9:E17)</f>
        <v>18153650.059999999</v>
      </c>
      <c r="F19" s="21">
        <f>SUM(F9:F17)</f>
        <v>13475349.270000001</v>
      </c>
      <c r="G19" s="22"/>
    </row>
    <row r="20" spans="1:8" x14ac:dyDescent="0.2">
      <c r="A20" s="6">
        <v>13</v>
      </c>
      <c r="C20" s="19"/>
      <c r="D20" s="19"/>
      <c r="E20" s="19"/>
      <c r="F20" s="19"/>
    </row>
    <row r="21" spans="1:8" x14ac:dyDescent="0.2">
      <c r="A21" s="23">
        <v>14</v>
      </c>
      <c r="B21" s="24" t="s">
        <v>16</v>
      </c>
      <c r="C21" s="17">
        <v>0</v>
      </c>
      <c r="D21" s="17">
        <v>0</v>
      </c>
      <c r="E21" s="17">
        <v>0</v>
      </c>
      <c r="F21" s="17">
        <v>0</v>
      </c>
      <c r="G21" s="24" t="s">
        <v>17</v>
      </c>
    </row>
    <row r="22" spans="1:8" x14ac:dyDescent="0.2">
      <c r="A22" s="23">
        <v>15</v>
      </c>
      <c r="C22" s="19"/>
      <c r="D22" s="19"/>
      <c r="E22" s="19"/>
      <c r="F22" s="19"/>
    </row>
    <row r="23" spans="1:8" ht="26.25" thickBot="1" x14ac:dyDescent="0.25">
      <c r="A23" s="6">
        <v>16</v>
      </c>
      <c r="B23" s="25" t="s">
        <v>18</v>
      </c>
      <c r="C23" s="26">
        <f>C19+C21</f>
        <v>4970684.2299999995</v>
      </c>
      <c r="D23" s="26">
        <f>D19+D21</f>
        <v>578292.37157983647</v>
      </c>
      <c r="E23" s="26">
        <f>E19+E21</f>
        <v>18153650.059999999</v>
      </c>
      <c r="F23" s="26">
        <f>F19+F21</f>
        <v>13475349.270000001</v>
      </c>
    </row>
    <row r="24" spans="1:8" ht="26.25" customHeight="1" thickTop="1" x14ac:dyDescent="0.2"/>
  </sheetData>
  <printOptions horizontalCentered="1"/>
  <pageMargins left="0.75" right="0.75" top="1" bottom="1" header="0.5" footer="0.5"/>
  <pageSetup scale="62" fitToHeight="0" orientation="landscape" r:id="rId1"/>
  <headerFooter alignWithMargins="0">
    <oddHeader>&amp;R&amp;9CASE NO. 2017-00349
ATTACHMENT 4
TO STAFF DR NO. 1-48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view="pageBreakPreview" zoomScale="110" zoomScaleNormal="100" zoomScaleSheetLayoutView="110" workbookViewId="0">
      <selection activeCell="B26" sqref="B26"/>
    </sheetView>
  </sheetViews>
  <sheetFormatPr defaultRowHeight="12.75" x14ac:dyDescent="0.2"/>
  <cols>
    <col min="2" max="2" width="14.28515625" bestFit="1" customWidth="1"/>
    <col min="3" max="3" width="15.42578125" customWidth="1"/>
    <col min="4" max="4" width="16.28515625" customWidth="1"/>
    <col min="5" max="5" width="14.5703125" customWidth="1"/>
    <col min="6" max="6" width="12.85546875" customWidth="1"/>
    <col min="7" max="7" width="42.140625" bestFit="1" customWidth="1"/>
  </cols>
  <sheetData>
    <row r="1" spans="1:7" x14ac:dyDescent="0.2">
      <c r="A1" s="1" t="s">
        <v>0</v>
      </c>
      <c r="B1" s="2"/>
      <c r="C1" s="2"/>
      <c r="D1" s="2"/>
      <c r="E1" s="2"/>
      <c r="F1" s="2"/>
    </row>
    <row r="2" spans="1:7" x14ac:dyDescent="0.2">
      <c r="A2" s="1" t="s">
        <v>29</v>
      </c>
      <c r="B2" s="2"/>
      <c r="C2" s="2"/>
      <c r="D2" s="2"/>
      <c r="E2" s="2"/>
      <c r="F2" s="2"/>
    </row>
    <row r="3" spans="1:7" x14ac:dyDescent="0.2">
      <c r="A3" s="1" t="s">
        <v>1</v>
      </c>
      <c r="B3" s="2"/>
      <c r="C3" s="28"/>
      <c r="D3" s="28"/>
      <c r="E3" s="28"/>
      <c r="F3" s="2"/>
    </row>
    <row r="4" spans="1:7" x14ac:dyDescent="0.2">
      <c r="A4" s="39" t="s">
        <v>36</v>
      </c>
      <c r="B4" s="2"/>
      <c r="C4" s="28"/>
      <c r="D4" s="28"/>
      <c r="E4" s="28"/>
      <c r="F4" s="2"/>
    </row>
    <row r="5" spans="1:7" x14ac:dyDescent="0.2">
      <c r="B5" s="2"/>
      <c r="C5" s="31"/>
      <c r="D5" s="28"/>
      <c r="E5" s="28"/>
      <c r="F5" s="2"/>
    </row>
    <row r="6" spans="1:7" x14ac:dyDescent="0.2">
      <c r="B6" s="2"/>
      <c r="C6" s="2"/>
      <c r="D6" s="2"/>
      <c r="E6" s="2"/>
      <c r="F6" s="2"/>
    </row>
    <row r="7" spans="1:7" ht="25.5" x14ac:dyDescent="0.2">
      <c r="A7" s="5" t="s">
        <v>2</v>
      </c>
      <c r="B7" s="5" t="s">
        <v>3</v>
      </c>
      <c r="C7" s="4" t="s">
        <v>4</v>
      </c>
      <c r="D7" s="4" t="s">
        <v>5</v>
      </c>
      <c r="E7" s="4" t="s">
        <v>6</v>
      </c>
      <c r="F7" s="27" t="s">
        <v>7</v>
      </c>
      <c r="G7" s="37" t="s">
        <v>8</v>
      </c>
    </row>
    <row r="8" spans="1:7" x14ac:dyDescent="0.2">
      <c r="A8" s="6">
        <v>1</v>
      </c>
      <c r="B8" t="s">
        <v>19</v>
      </c>
      <c r="C8" s="41"/>
      <c r="D8" s="41"/>
      <c r="E8" s="41"/>
      <c r="F8" s="41"/>
    </row>
    <row r="9" spans="1:7" x14ac:dyDescent="0.2">
      <c r="A9" s="6">
        <v>2</v>
      </c>
      <c r="B9" t="s">
        <v>20</v>
      </c>
      <c r="C9" s="18">
        <v>771000</v>
      </c>
      <c r="D9" s="17">
        <v>0</v>
      </c>
      <c r="E9" s="42">
        <v>771000</v>
      </c>
      <c r="F9" s="17">
        <v>670044.82999999996</v>
      </c>
      <c r="G9" s="40" t="s">
        <v>38</v>
      </c>
    </row>
    <row r="10" spans="1:7" x14ac:dyDescent="0.2">
      <c r="A10" s="6">
        <v>3</v>
      </c>
      <c r="B10" t="s">
        <v>21</v>
      </c>
      <c r="C10" s="17"/>
      <c r="D10" s="17"/>
      <c r="E10" s="17">
        <v>248362.49000000002</v>
      </c>
      <c r="F10" s="17">
        <v>248362.49000000002</v>
      </c>
    </row>
    <row r="11" spans="1:7" x14ac:dyDescent="0.2">
      <c r="A11" s="6">
        <v>4</v>
      </c>
      <c r="B11" s="34" t="s">
        <v>22</v>
      </c>
      <c r="C11" s="46">
        <v>3432665.2300000023</v>
      </c>
      <c r="D11" s="46">
        <v>176546.21282209369</v>
      </c>
      <c r="E11" s="46">
        <v>14968.070000000091</v>
      </c>
      <c r="F11" s="45">
        <v>3933590.46</v>
      </c>
      <c r="G11" s="16"/>
    </row>
    <row r="12" spans="1:7" x14ac:dyDescent="0.2">
      <c r="A12" s="6">
        <v>5</v>
      </c>
      <c r="C12" s="24"/>
      <c r="D12" s="24"/>
      <c r="E12" s="24"/>
      <c r="F12" s="24"/>
    </row>
    <row r="13" spans="1:7" x14ac:dyDescent="0.2">
      <c r="A13" s="6">
        <v>6</v>
      </c>
      <c r="B13" t="s">
        <v>23</v>
      </c>
      <c r="C13" s="49">
        <v>5.2010158342223917E-2</v>
      </c>
      <c r="D13" s="24"/>
      <c r="E13" s="24"/>
      <c r="F13" s="24"/>
    </row>
    <row r="14" spans="1:7" x14ac:dyDescent="0.2">
      <c r="A14" s="6">
        <v>7</v>
      </c>
      <c r="C14" s="24"/>
      <c r="D14" s="24"/>
      <c r="E14" s="24"/>
      <c r="F14" s="24"/>
    </row>
    <row r="15" spans="1:7" ht="13.5" thickBot="1" x14ac:dyDescent="0.25">
      <c r="A15" s="6">
        <v>8</v>
      </c>
      <c r="B15" t="s">
        <v>24</v>
      </c>
      <c r="C15" s="48">
        <f>(C9+C11)*$C$13</f>
        <v>218633.29423000125</v>
      </c>
      <c r="D15" s="48">
        <f>(D9+D11)*$C$13</f>
        <v>9182.1964835970557</v>
      </c>
      <c r="E15" s="48">
        <f>(E9+E11)*$C$13</f>
        <v>40878.323772632131</v>
      </c>
      <c r="F15" s="48">
        <f>(F9+F11)*$C$13</f>
        <v>239435.80038274993</v>
      </c>
    </row>
    <row r="16" spans="1:7" ht="13.5" thickTop="1" x14ac:dyDescent="0.2"/>
  </sheetData>
  <printOptions horizontalCentered="1"/>
  <pageMargins left="0.75" right="0.75" top="1" bottom="1" header="0.5" footer="0.5"/>
  <pageSetup scale="99" fitToHeight="0" orientation="landscape" r:id="rId1"/>
  <headerFooter alignWithMargins="0">
    <oddHeader>&amp;R&amp;9CASE NO. 2017-00349
ATTACHMENT 4
TO STAFF DR NO. 1-48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view="pageBreakPreview" zoomScale="120" zoomScaleNormal="100" zoomScaleSheetLayoutView="120" workbookViewId="0">
      <selection activeCell="B26" sqref="B26"/>
    </sheetView>
  </sheetViews>
  <sheetFormatPr defaultRowHeight="12.75" x14ac:dyDescent="0.2"/>
  <cols>
    <col min="2" max="2" width="14.28515625" bestFit="1" customWidth="1"/>
    <col min="3" max="3" width="15.42578125" customWidth="1"/>
    <col min="4" max="4" width="16.28515625" customWidth="1"/>
    <col min="5" max="5" width="14.5703125" customWidth="1"/>
    <col min="6" max="6" width="12.85546875" customWidth="1"/>
    <col min="7" max="7" width="39.140625" bestFit="1" customWidth="1"/>
  </cols>
  <sheetData>
    <row r="1" spans="1:7" x14ac:dyDescent="0.2">
      <c r="A1" s="1" t="s">
        <v>0</v>
      </c>
      <c r="B1" s="2"/>
      <c r="C1" s="2"/>
      <c r="D1" s="2"/>
      <c r="E1" s="2"/>
      <c r="F1" s="2"/>
    </row>
    <row r="2" spans="1:7" x14ac:dyDescent="0.2">
      <c r="A2" s="1" t="s">
        <v>28</v>
      </c>
      <c r="B2" s="2"/>
      <c r="C2" s="2"/>
      <c r="D2" s="2"/>
      <c r="E2" s="2"/>
      <c r="F2" s="2"/>
    </row>
    <row r="3" spans="1:7" x14ac:dyDescent="0.2">
      <c r="A3" s="1" t="s">
        <v>1</v>
      </c>
      <c r="B3" s="2"/>
      <c r="C3" s="28"/>
      <c r="D3" s="28"/>
      <c r="E3" s="28"/>
      <c r="F3" s="2"/>
    </row>
    <row r="4" spans="1:7" x14ac:dyDescent="0.2">
      <c r="A4" s="39" t="s">
        <v>36</v>
      </c>
      <c r="B4" s="2"/>
      <c r="C4" s="28"/>
      <c r="D4" s="28"/>
      <c r="E4" s="28"/>
      <c r="F4" s="2"/>
    </row>
    <row r="5" spans="1:7" x14ac:dyDescent="0.2">
      <c r="B5" s="2"/>
      <c r="C5" s="31"/>
      <c r="D5" s="28"/>
      <c r="E5" s="28"/>
      <c r="F5" s="2"/>
    </row>
    <row r="6" spans="1:7" x14ac:dyDescent="0.2">
      <c r="B6" s="2"/>
      <c r="C6" s="2"/>
      <c r="D6" s="2"/>
      <c r="E6" s="2"/>
      <c r="F6" s="2"/>
    </row>
    <row r="7" spans="1:7" ht="25.5" x14ac:dyDescent="0.2">
      <c r="A7" s="36" t="s">
        <v>2</v>
      </c>
      <c r="B7" s="36" t="s">
        <v>3</v>
      </c>
      <c r="C7" s="35" t="s">
        <v>4</v>
      </c>
      <c r="D7" s="35" t="s">
        <v>5</v>
      </c>
      <c r="E7" s="35" t="s">
        <v>6</v>
      </c>
      <c r="F7" s="35" t="s">
        <v>7</v>
      </c>
      <c r="G7" s="37" t="s">
        <v>8</v>
      </c>
    </row>
    <row r="8" spans="1:7" x14ac:dyDescent="0.2">
      <c r="A8" s="6">
        <v>1</v>
      </c>
      <c r="B8" t="s">
        <v>19</v>
      </c>
      <c r="C8" s="24"/>
      <c r="D8" s="24"/>
      <c r="E8" s="24"/>
      <c r="F8" s="24"/>
    </row>
    <row r="9" spans="1:7" x14ac:dyDescent="0.2">
      <c r="A9" s="6">
        <v>2</v>
      </c>
      <c r="B9" t="s">
        <v>20</v>
      </c>
      <c r="C9" s="18">
        <v>618000</v>
      </c>
      <c r="D9" s="17">
        <v>0</v>
      </c>
      <c r="E9" s="42">
        <v>618000</v>
      </c>
      <c r="F9" s="17">
        <v>559008.66999999993</v>
      </c>
      <c r="G9" s="40" t="s">
        <v>38</v>
      </c>
    </row>
    <row r="10" spans="1:7" x14ac:dyDescent="0.2">
      <c r="A10" s="6">
        <v>3</v>
      </c>
      <c r="B10" t="s">
        <v>25</v>
      </c>
      <c r="C10" s="19"/>
      <c r="D10" s="19"/>
      <c r="E10" s="19"/>
      <c r="F10" s="19"/>
    </row>
    <row r="11" spans="1:7" x14ac:dyDescent="0.2">
      <c r="A11" s="6">
        <v>4</v>
      </c>
      <c r="B11" s="34" t="s">
        <v>22</v>
      </c>
      <c r="C11" s="46">
        <v>2499367.3700000006</v>
      </c>
      <c r="D11" s="46">
        <v>59269.11426398249</v>
      </c>
      <c r="E11" s="46">
        <v>-7471.8499999999685</v>
      </c>
      <c r="F11" s="45">
        <v>2208324.2799999998</v>
      </c>
      <c r="G11" s="16"/>
    </row>
    <row r="12" spans="1:7" x14ac:dyDescent="0.2">
      <c r="A12" s="6">
        <v>5</v>
      </c>
      <c r="C12" s="24"/>
      <c r="D12" s="24"/>
      <c r="E12" s="24"/>
      <c r="F12" s="24"/>
      <c r="G12" s="24"/>
    </row>
    <row r="13" spans="1:7" x14ac:dyDescent="0.2">
      <c r="A13" s="6">
        <v>6</v>
      </c>
      <c r="B13" t="s">
        <v>23</v>
      </c>
      <c r="C13" s="47">
        <v>5.67090596975168E-2</v>
      </c>
      <c r="D13" s="24"/>
      <c r="E13" s="24"/>
      <c r="F13" s="24"/>
      <c r="G13" s="24"/>
    </row>
    <row r="14" spans="1:7" x14ac:dyDescent="0.2">
      <c r="A14" s="6">
        <v>7</v>
      </c>
      <c r="C14" s="24"/>
      <c r="D14" s="24"/>
      <c r="E14" s="24"/>
      <c r="F14" s="24"/>
      <c r="G14" s="24"/>
    </row>
    <row r="15" spans="1:7" ht="13.5" thickBot="1" x14ac:dyDescent="0.25">
      <c r="A15" s="6">
        <v>8</v>
      </c>
      <c r="B15" t="s">
        <v>24</v>
      </c>
      <c r="C15" s="48">
        <f>(C9+C11)*$C$13</f>
        <v>176782.97228442098</v>
      </c>
      <c r="D15" s="48">
        <f>(D9+D11)*$C$13</f>
        <v>3361.0957390151275</v>
      </c>
      <c r="E15" s="48">
        <f>(E9+E11)*$C$13</f>
        <v>34622.477305364489</v>
      </c>
      <c r="F15" s="48">
        <f>(F9+F11)*$C$13</f>
        <v>156932.84946445527</v>
      </c>
      <c r="G15" s="24"/>
    </row>
    <row r="16" spans="1:7" ht="13.5" thickTop="1" x14ac:dyDescent="0.2"/>
  </sheetData>
  <printOptions horizontalCentered="1"/>
  <pageMargins left="0.75" right="0.75" top="1" bottom="1" header="0.5" footer="0.5"/>
  <pageSetup fitToHeight="0" orientation="landscape" r:id="rId1"/>
  <headerFooter alignWithMargins="0">
    <oddHeader>&amp;R&amp;9CASE NO. 2017-00349
ATTACHMENT 4
TO STAFF DR NO. 1-48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view="pageBreakPreview" zoomScale="110" zoomScaleNormal="100" zoomScaleSheetLayoutView="110" workbookViewId="0">
      <selection activeCell="B26" sqref="B26"/>
    </sheetView>
  </sheetViews>
  <sheetFormatPr defaultRowHeight="12.75" x14ac:dyDescent="0.2"/>
  <cols>
    <col min="2" max="2" width="14.28515625" bestFit="1" customWidth="1"/>
    <col min="3" max="3" width="15.42578125" customWidth="1"/>
    <col min="4" max="4" width="16.28515625" customWidth="1"/>
    <col min="5" max="5" width="14.5703125" customWidth="1"/>
    <col min="6" max="6" width="12.85546875" customWidth="1"/>
    <col min="7" max="7" width="40.42578125" customWidth="1"/>
  </cols>
  <sheetData>
    <row r="1" spans="1:7" x14ac:dyDescent="0.2">
      <c r="A1" s="1" t="s">
        <v>0</v>
      </c>
      <c r="B1" s="2"/>
      <c r="C1" s="2"/>
      <c r="D1" s="2"/>
      <c r="E1" s="2"/>
      <c r="F1" s="2"/>
    </row>
    <row r="2" spans="1:7" x14ac:dyDescent="0.2">
      <c r="A2" s="1" t="s">
        <v>27</v>
      </c>
      <c r="B2" s="2"/>
      <c r="C2" s="2"/>
      <c r="D2" s="2"/>
      <c r="E2" s="2"/>
      <c r="F2" s="2"/>
    </row>
    <row r="3" spans="1:7" x14ac:dyDescent="0.2">
      <c r="A3" s="1" t="s">
        <v>1</v>
      </c>
      <c r="B3" s="2"/>
      <c r="C3" s="28"/>
      <c r="D3" s="28"/>
      <c r="E3" s="28"/>
      <c r="F3" s="2"/>
    </row>
    <row r="4" spans="1:7" x14ac:dyDescent="0.2">
      <c r="A4" s="39" t="s">
        <v>36</v>
      </c>
      <c r="B4" s="2"/>
      <c r="C4" s="28"/>
      <c r="D4" s="28"/>
      <c r="E4" s="28"/>
      <c r="F4" s="2"/>
    </row>
    <row r="5" spans="1:7" x14ac:dyDescent="0.2">
      <c r="B5" s="2"/>
      <c r="C5" s="31"/>
      <c r="D5" s="28"/>
      <c r="E5" s="28"/>
      <c r="F5" s="2"/>
    </row>
    <row r="6" spans="1:7" x14ac:dyDescent="0.2">
      <c r="B6" s="2"/>
      <c r="C6" s="52"/>
      <c r="D6" s="52"/>
      <c r="E6" s="52"/>
      <c r="F6" s="2"/>
    </row>
    <row r="7" spans="1:7" ht="26.25" customHeight="1" x14ac:dyDescent="0.2">
      <c r="A7" s="36" t="s">
        <v>2</v>
      </c>
      <c r="B7" s="36" t="s">
        <v>3</v>
      </c>
      <c r="C7" s="35" t="s">
        <v>4</v>
      </c>
      <c r="D7" s="35" t="s">
        <v>5</v>
      </c>
      <c r="E7" s="35" t="s">
        <v>6</v>
      </c>
      <c r="F7" s="35" t="s">
        <v>7</v>
      </c>
      <c r="G7" s="37" t="s">
        <v>8</v>
      </c>
    </row>
    <row r="8" spans="1:7" x14ac:dyDescent="0.2">
      <c r="A8" s="6">
        <v>1</v>
      </c>
      <c r="B8" t="s">
        <v>19</v>
      </c>
      <c r="C8" s="24"/>
      <c r="D8" s="24"/>
      <c r="E8" s="24"/>
      <c r="F8" s="24"/>
    </row>
    <row r="9" spans="1:7" x14ac:dyDescent="0.2">
      <c r="A9" s="6">
        <v>2</v>
      </c>
      <c r="B9" t="s">
        <v>20</v>
      </c>
      <c r="C9" s="18">
        <v>82500</v>
      </c>
      <c r="D9" s="18">
        <v>0</v>
      </c>
      <c r="E9" s="42">
        <v>82500</v>
      </c>
      <c r="F9" s="17">
        <v>2645.09</v>
      </c>
      <c r="G9" s="40" t="s">
        <v>39</v>
      </c>
    </row>
    <row r="10" spans="1:7" x14ac:dyDescent="0.2">
      <c r="A10" s="6">
        <v>3</v>
      </c>
      <c r="B10" t="s">
        <v>25</v>
      </c>
      <c r="C10" s="19"/>
      <c r="D10" s="19"/>
      <c r="E10" s="19"/>
      <c r="F10" s="19"/>
    </row>
    <row r="11" spans="1:7" x14ac:dyDescent="0.2">
      <c r="A11" s="33">
        <v>4</v>
      </c>
      <c r="B11" s="34" t="s">
        <v>22</v>
      </c>
      <c r="C11" s="46">
        <v>143973.61999999997</v>
      </c>
      <c r="D11" s="46">
        <v>213924.40226088397</v>
      </c>
      <c r="E11" s="46">
        <v>1915.7299999999966</v>
      </c>
      <c r="F11" s="45">
        <v>2147627.81</v>
      </c>
      <c r="G11" s="16" t="s">
        <v>40</v>
      </c>
    </row>
    <row r="12" spans="1:7" x14ac:dyDescent="0.2">
      <c r="A12" s="6">
        <v>5</v>
      </c>
      <c r="C12" s="24"/>
      <c r="D12" s="24"/>
      <c r="E12" s="24"/>
      <c r="F12" s="24"/>
    </row>
    <row r="13" spans="1:7" x14ac:dyDescent="0.2">
      <c r="A13" s="6">
        <v>6</v>
      </c>
      <c r="B13" t="s">
        <v>23</v>
      </c>
      <c r="C13" s="47">
        <v>0.5025136071712456</v>
      </c>
      <c r="D13" s="24"/>
      <c r="E13" s="24"/>
      <c r="F13" s="24"/>
    </row>
    <row r="14" spans="1:7" x14ac:dyDescent="0.2">
      <c r="A14" s="6">
        <v>7</v>
      </c>
      <c r="C14" s="24"/>
      <c r="D14" s="24"/>
      <c r="E14" s="24"/>
      <c r="F14" s="24"/>
    </row>
    <row r="15" spans="1:7" ht="13.5" thickBot="1" x14ac:dyDescent="0.25">
      <c r="A15" s="6">
        <v>8</v>
      </c>
      <c r="B15" t="s">
        <v>24</v>
      </c>
      <c r="C15" s="48">
        <f>(C9+C11)*$C$13</f>
        <v>113806.07571532993</v>
      </c>
      <c r="D15" s="48">
        <f>(D9+D11)*$C$13</f>
        <v>107499.92304206938</v>
      </c>
      <c r="E15" s="48">
        <f>(E9+E11)*$C$13</f>
        <v>42420.052984293929</v>
      </c>
      <c r="F15" s="48">
        <f>(F9+F11)*$C$13</f>
        <v>1080541.391381575</v>
      </c>
    </row>
    <row r="16" spans="1:7" ht="13.5" thickTop="1" x14ac:dyDescent="0.2"/>
  </sheetData>
  <mergeCells count="1">
    <mergeCell ref="C6:E6"/>
  </mergeCells>
  <printOptions horizontalCentered="1"/>
  <pageMargins left="0.75" right="0.75" top="1" bottom="1" header="0.5" footer="0.5"/>
  <pageSetup fitToHeight="0" orientation="landscape" r:id="rId1"/>
  <headerFooter alignWithMargins="0">
    <oddHeader>&amp;R&amp;9CASE NO. 2017-00349
ATTACHMENT 4
TO STAFF DR NO. 1-48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KY - 009000</vt:lpstr>
      <vt:lpstr>002000</vt:lpstr>
      <vt:lpstr>012000</vt:lpstr>
      <vt:lpstr>091000</vt:lpstr>
    </vt:vector>
  </TitlesOfParts>
  <Company>Atmos Energy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Tevyan  Friend</dc:creator>
  <cp:lastModifiedBy>Eric  Wilen</cp:lastModifiedBy>
  <cp:lastPrinted>2017-10-10T15:01:24Z</cp:lastPrinted>
  <dcterms:created xsi:type="dcterms:W3CDTF">2015-11-19T21:14:21Z</dcterms:created>
  <dcterms:modified xsi:type="dcterms:W3CDTF">2017-10-10T15:01:31Z</dcterms:modified>
</cp:coreProperties>
</file>