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24435" windowHeight="1176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F12" i="1" l="1"/>
  <c r="H11" i="1"/>
  <c r="J11" i="1" s="1"/>
  <c r="E11" i="1"/>
  <c r="H10" i="1"/>
  <c r="J10" i="1" s="1"/>
  <c r="F9" i="1"/>
  <c r="H8" i="1"/>
  <c r="J8" i="1" s="1"/>
  <c r="E8" i="1"/>
  <c r="H7" i="1"/>
  <c r="J7" i="1" s="1"/>
  <c r="E7" i="1"/>
  <c r="E9" i="1" s="1"/>
  <c r="J12" i="1" l="1"/>
  <c r="H9" i="1"/>
  <c r="H12" i="1" s="1"/>
</calcChain>
</file>

<file path=xl/sharedStrings.xml><?xml version="1.0" encoding="utf-8"?>
<sst xmlns="http://schemas.openxmlformats.org/spreadsheetml/2006/main" count="11" uniqueCount="11">
  <si>
    <t>Duke Energy Kentucky, Inc.</t>
  </si>
  <si>
    <t>Electric Case No. 2006-00172</t>
  </si>
  <si>
    <t>Capital Structure  (b)</t>
  </si>
  <si>
    <t>Long Term Debt</t>
  </si>
  <si>
    <t>Short Term Debt</t>
  </si>
  <si>
    <t>Total Debt</t>
  </si>
  <si>
    <t>Preferred Stock</t>
  </si>
  <si>
    <t>Common Equity</t>
  </si>
  <si>
    <t>Total Jurisdictional Capitalization</t>
  </si>
  <si>
    <t>Rate Base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</si>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</sst>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00%"/>
  </numFmts>
  <fonts count="13" x14ac:knownFonts="1">
    <font>
      <sz val="10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0000FF"/>
      <name val="Arial"/>
      <family val="2"/>
    </font>
    <font>
      <u/>
      <sz val="8"/>
      <color indexed="8"/>
      <name val="Arial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sz val="8"/>
      <color rgb="FF0000FF"/>
      <name val="Times New Roman"/>
      <family val="1"/>
    </font>
    <font>
      <sz val="8"/>
      <name val="Times New Roman"/>
      <family val="1"/>
    </font>
    <font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">
    <xf numFmtId="0" fontId="0" fillId="0" borderId="0" xfId="0"/>
    <xf numFmtId="0" fontId="2" fillId="2" borderId="0" xfId="1" applyFont="1" applyFill="1"/>
    <xf numFmtId="0" fontId="2" fillId="0" borderId="0" xfId="1" applyFont="1" applyFill="1"/>
    <xf numFmtId="38" fontId="2" fillId="0" borderId="0" xfId="1" applyNumberFormat="1" applyFont="1" applyFill="1"/>
    <xf numFmtId="10" fontId="2" fillId="0" borderId="0" xfId="1" applyNumberFormat="1" applyFont="1" applyFill="1"/>
    <xf numFmtId="164" fontId="2" fillId="0" borderId="0" xfId="1" applyNumberFormat="1" applyFont="1" applyFill="1"/>
    <xf numFmtId="0" fontId="3" fillId="0" borderId="0" xfId="1" applyFont="1" applyFill="1"/>
    <xf numFmtId="14" fontId="2" fillId="0" borderId="0" xfId="1" applyNumberFormat="1" applyFont="1" applyFill="1" applyAlignment="1">
      <alignment horizontal="center"/>
    </xf>
    <xf numFmtId="38" fontId="4" fillId="0" borderId="0" xfId="1" applyNumberFormat="1" applyFont="1" applyFill="1"/>
    <xf numFmtId="10" fontId="5" fillId="0" borderId="0" xfId="1" applyNumberFormat="1" applyFont="1" applyFill="1"/>
    <xf numFmtId="165" fontId="5" fillId="0" borderId="0" xfId="1" applyNumberFormat="1" applyFont="1" applyFill="1"/>
    <xf numFmtId="165" fontId="2" fillId="0" borderId="0" xfId="1" applyNumberFormat="1" applyFont="1" applyFill="1"/>
    <xf numFmtId="164" fontId="6" fillId="0" borderId="0" xfId="1" applyNumberFormat="1" applyFont="1" applyFill="1"/>
    <xf numFmtId="38" fontId="7" fillId="0" borderId="0" xfId="1" applyNumberFormat="1" applyFont="1" applyFill="1"/>
    <xf numFmtId="10" fontId="8" fillId="0" borderId="0" xfId="1" applyNumberFormat="1" applyFont="1" applyFill="1"/>
    <xf numFmtId="165" fontId="3" fillId="0" borderId="0" xfId="1" applyNumberFormat="1" applyFont="1" applyFill="1"/>
    <xf numFmtId="164" fontId="10" fillId="0" borderId="0" xfId="2" applyNumberFormat="1" applyFont="1" applyFill="1"/>
    <xf numFmtId="0" fontId="11" fillId="0" borderId="0" xfId="2" applyFont="1" applyFill="1"/>
    <xf numFmtId="38" fontId="12" fillId="0" borderId="0" xfId="1" applyNumberFormat="1" applyFont="1" applyFill="1"/>
    <xf numFmtId="10" fontId="6" fillId="0" borderId="0" xfId="1" applyNumberFormat="1" applyFont="1" applyFill="1"/>
    <xf numFmtId="10" fontId="12" fillId="0" borderId="0" xfId="1" applyNumberFormat="1" applyFont="1" applyFill="1"/>
    <xf numFmtId="10" fontId="3" fillId="0" borderId="0" xfId="1" applyNumberFormat="1" applyFont="1" applyFill="1"/>
    <xf numFmtId="38" fontId="5" fillId="0" borderId="1" xfId="1" applyNumberFormat="1" applyFont="1" applyFill="1" applyBorder="1"/>
    <xf numFmtId="10" fontId="2" fillId="0" borderId="1" xfId="1" applyNumberFormat="1" applyFont="1" applyFill="1" applyBorder="1"/>
    <xf numFmtId="10" fontId="2" fillId="0" borderId="0" xfId="1" applyNumberFormat="1" applyFont="1" applyFill="1" applyBorder="1"/>
    <xf numFmtId="165" fontId="2" fillId="0" borderId="1" xfId="1" applyNumberFormat="1" applyFont="1" applyFill="1" applyBorder="1"/>
    <xf numFmtId="10" fontId="2" fillId="2" borderId="1" xfId="1" applyNumberFormat="1" applyFont="1" applyFill="1" applyBorder="1"/>
    <xf numFmtId="38" fontId="2" fillId="0" borderId="1" xfId="1" applyNumberFormat="1" applyFont="1" applyFill="1" applyBorder="1"/>
  </cellXfs>
  <cellStyles count="3">
    <cellStyle name="Normal" xfId="0" builtinId="0"/>
    <cellStyle name="Normal 5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view="pageLayout" zoomScaleNormal="100" workbookViewId="0">
      <selection activeCell="D27" sqref="D27"/>
    </sheetView>
  </sheetViews>
  <sheetFormatPr defaultRowHeight="12.75" x14ac:dyDescent="0.2"/>
  <cols>
    <col min="5" max="5" width="11.42578125" customWidth="1"/>
    <col min="9" max="9" width="11.7109375" customWidth="1"/>
  </cols>
  <sheetData>
    <row r="3" spans="1:10" x14ac:dyDescent="0.2">
      <c r="A3" s="1" t="s">
        <v>0</v>
      </c>
      <c r="B3" s="1"/>
      <c r="C3" s="1"/>
      <c r="D3" s="2"/>
      <c r="E3" s="3"/>
      <c r="F3" s="4"/>
      <c r="G3" s="4"/>
      <c r="H3" s="4"/>
      <c r="I3" s="5"/>
      <c r="J3" s="2"/>
    </row>
    <row r="4" spans="1:10" x14ac:dyDescent="0.2">
      <c r="A4" s="6" t="s">
        <v>1</v>
      </c>
      <c r="B4" s="2"/>
      <c r="C4" s="2"/>
      <c r="D4" s="7"/>
      <c r="E4" s="3"/>
      <c r="F4" s="4"/>
      <c r="G4" s="4"/>
      <c r="H4" s="4"/>
      <c r="I4" s="5"/>
      <c r="J4" s="2"/>
    </row>
    <row r="5" spans="1:10" x14ac:dyDescent="0.2">
      <c r="A5" s="2"/>
      <c r="B5" s="2"/>
      <c r="C5" s="2"/>
      <c r="D5" s="7"/>
      <c r="E5" s="3"/>
      <c r="F5" s="4"/>
      <c r="G5" s="4"/>
      <c r="H5" s="4"/>
      <c r="I5" s="5"/>
      <c r="J5" s="2"/>
    </row>
    <row r="6" spans="1:10" x14ac:dyDescent="0.2">
      <c r="A6" s="2" t="s">
        <v>2</v>
      </c>
      <c r="B6" s="2"/>
      <c r="C6" s="2"/>
      <c r="D6" s="2"/>
      <c r="E6" s="3"/>
      <c r="F6" s="4"/>
      <c r="G6" s="4"/>
      <c r="H6" s="4"/>
      <c r="I6" s="5"/>
      <c r="J6" s="2"/>
    </row>
    <row r="7" spans="1:10" x14ac:dyDescent="0.2">
      <c r="A7" s="2"/>
      <c r="B7" s="2" t="s">
        <v>3</v>
      </c>
      <c r="C7" s="2"/>
      <c r="D7" s="2"/>
      <c r="E7" s="8">
        <f>ROUND(E12*F7,0)</f>
        <v>224963867</v>
      </c>
      <c r="F7" s="9">
        <v>0.40482000000000001</v>
      </c>
      <c r="G7" s="10">
        <v>5.7070000000000003E-2</v>
      </c>
      <c r="H7" s="11">
        <f>ROUND(F7*G7,5)</f>
        <v>2.3099999999999999E-2</v>
      </c>
      <c r="I7" s="12">
        <v>1.0071869840000001</v>
      </c>
      <c r="J7" s="4">
        <f>ROUND(H7*I7,4)</f>
        <v>2.3300000000000001E-2</v>
      </c>
    </row>
    <row r="8" spans="1:10" x14ac:dyDescent="0.2">
      <c r="A8" s="2"/>
      <c r="B8" s="2" t="s">
        <v>4</v>
      </c>
      <c r="C8" s="2"/>
      <c r="D8" s="2"/>
      <c r="E8" s="13">
        <f>ROUND(E12*F8,0)</f>
        <v>47307875</v>
      </c>
      <c r="F8" s="14">
        <v>8.5129999999999997E-2</v>
      </c>
      <c r="G8" s="10">
        <v>5.1380000000000002E-2</v>
      </c>
      <c r="H8" s="15">
        <f>ROUND(F8*G8,5)</f>
        <v>4.3699999999999998E-3</v>
      </c>
      <c r="I8" s="12">
        <v>1.0071869840000001</v>
      </c>
      <c r="J8" s="4">
        <f>ROUND(H8*I8,4)</f>
        <v>4.4000000000000003E-3</v>
      </c>
    </row>
    <row r="9" spans="1:10" x14ac:dyDescent="0.2">
      <c r="A9" s="2"/>
      <c r="B9" s="2"/>
      <c r="C9" s="2" t="s">
        <v>5</v>
      </c>
      <c r="D9" s="2"/>
      <c r="E9" s="3">
        <f>SUM(E7:E8)</f>
        <v>272271742</v>
      </c>
      <c r="F9" s="4">
        <f>SUM(F7:F8)</f>
        <v>0.48995</v>
      </c>
      <c r="G9" s="4"/>
      <c r="H9" s="11">
        <f>SUM(H7:H8)</f>
        <v>2.7469999999999998E-2</v>
      </c>
      <c r="I9" s="16"/>
      <c r="J9" s="17"/>
    </row>
    <row r="10" spans="1:10" x14ac:dyDescent="0.2">
      <c r="A10" s="2"/>
      <c r="B10" s="2" t="s">
        <v>6</v>
      </c>
      <c r="C10" s="2"/>
      <c r="D10" s="2"/>
      <c r="E10" s="18"/>
      <c r="F10" s="19">
        <v>0</v>
      </c>
      <c r="G10" s="20">
        <v>0</v>
      </c>
      <c r="H10" s="11">
        <f>F10*G10</f>
        <v>0</v>
      </c>
      <c r="I10" s="12">
        <v>1.6449240999999999</v>
      </c>
      <c r="J10" s="4">
        <f>ROUND(H10*I10,4)</f>
        <v>0</v>
      </c>
    </row>
    <row r="11" spans="1:10" x14ac:dyDescent="0.2">
      <c r="A11" s="2"/>
      <c r="B11" s="2" t="s">
        <v>7</v>
      </c>
      <c r="C11" s="2"/>
      <c r="D11" s="2"/>
      <c r="E11" s="13">
        <f>ROUND(E12*F11,0)</f>
        <v>283441579</v>
      </c>
      <c r="F11" s="14">
        <v>0.51005</v>
      </c>
      <c r="G11" s="9">
        <v>0.11</v>
      </c>
      <c r="H11" s="15">
        <f>ROUND(F11*G11,5)</f>
        <v>5.611E-2</v>
      </c>
      <c r="I11" s="12">
        <v>1.6449240999999999</v>
      </c>
      <c r="J11" s="21">
        <f>ROUND(H11*I11,4)</f>
        <v>9.2299999999999993E-2</v>
      </c>
    </row>
    <row r="12" spans="1:10" ht="13.5" thickBot="1" x14ac:dyDescent="0.25">
      <c r="A12" s="2"/>
      <c r="B12" s="2"/>
      <c r="C12" s="2" t="s">
        <v>8</v>
      </c>
      <c r="D12" s="2"/>
      <c r="E12" s="22">
        <v>555713321</v>
      </c>
      <c r="F12" s="23">
        <f>SUM(F7:F11)</f>
        <v>1.4899499999999999</v>
      </c>
      <c r="G12" s="24"/>
      <c r="H12" s="25">
        <f>SUM(H9:H11)</f>
        <v>8.3580000000000002E-2</v>
      </c>
      <c r="I12" s="5"/>
      <c r="J12" s="26">
        <f>SUM(J6:J11)</f>
        <v>0.12</v>
      </c>
    </row>
    <row r="13" spans="1:10" ht="13.5" thickTop="1" x14ac:dyDescent="0.2">
      <c r="A13" s="2"/>
      <c r="B13" s="2"/>
      <c r="C13" s="2"/>
      <c r="D13" s="2"/>
      <c r="E13" s="3"/>
      <c r="F13" s="4"/>
      <c r="G13" s="4"/>
      <c r="H13" s="4"/>
      <c r="I13" s="5"/>
      <c r="J13" s="2"/>
    </row>
    <row r="14" spans="1:10" ht="13.5" thickBot="1" x14ac:dyDescent="0.25">
      <c r="A14" s="2" t="s">
        <v>9</v>
      </c>
      <c r="B14" s="2"/>
      <c r="C14" s="2"/>
      <c r="D14" s="2"/>
      <c r="E14" s="27">
        <v>595295652</v>
      </c>
      <c r="F14" s="4"/>
      <c r="G14" s="4"/>
      <c r="H14" s="4"/>
      <c r="I14" s="5"/>
      <c r="J14" s="2"/>
    </row>
    <row r="15" spans="1:10" ht="13.5" thickTop="1" x14ac:dyDescent="0.2">
      <c r="A15" s="2"/>
      <c r="B15" s="2"/>
      <c r="C15" s="2"/>
      <c r="D15" s="2"/>
      <c r="E15" s="3"/>
      <c r="F15" s="4"/>
      <c r="G15" s="4"/>
      <c r="H15" s="4"/>
      <c r="I15" s="5"/>
      <c r="J15" s="2"/>
    </row>
    <row r="16" spans="1:10" ht="13.5" thickBot="1" x14ac:dyDescent="0.25">
      <c r="A16" s="2" t="s">
        <v>10</v>
      </c>
      <c r="B16" s="2"/>
      <c r="C16" s="2"/>
      <c r="D16" s="2"/>
      <c r="E16" s="27">
        <v>46446041</v>
      </c>
      <c r="F16" s="4"/>
      <c r="G16" s="24"/>
      <c r="H16" s="23"/>
      <c r="I16" s="5"/>
      <c r="J16" s="2"/>
    </row>
    <row r="17" ht="13.5" thickTop="1" x14ac:dyDescent="0.2"/>
  </sheetData>
  <pageMargins left="0.7" right="0.7" top="0.75" bottom="0.75" header="0.3" footer="0.3"/>
  <pageSetup orientation="portrait" r:id="rId1"/>
  <headerFooter>
    <oddHeader>&amp;R&amp;"Times New Roman,Bold"KyPSC Case No. 2017-00321
AG-DR-02-027(c)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Jeffrey R Setser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76CBB-11AC-4667-A473-8A50C5F45975}">
  <ds:schemaRefs>
    <ds:schemaRef ds:uri="http://schemas.microsoft.com/office/2006/documentManagement/types"/>
    <ds:schemaRef ds:uri="ace8dc78-f72f-446e-be2b-b93d2c0549dc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B19CBE-CFB7-4FCE-8329-E98E66A46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AED2CF-92DE-4760-9875-AE625BB67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Kentucky Revenue Requirement used for DEBS Return on Assets</dc:subject>
  <dc:creator>Masucci</dc:creator>
  <cp:lastModifiedBy>Gates, Debbie</cp:lastModifiedBy>
  <cp:lastPrinted>2017-12-11T18:49:56Z</cp:lastPrinted>
  <dcterms:created xsi:type="dcterms:W3CDTF">2017-12-05T19:34:25Z</dcterms:created>
  <dcterms:modified xsi:type="dcterms:W3CDTF">2017-12-11T18:50:07Z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