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730" windowHeight="11505" tabRatio="915" firstSheet="1"/>
  </bookViews>
  <sheets>
    <sheet name="Summary Presentation tab" sheetId="9" r:id="rId1"/>
    <sheet name="Detailed calc tab and notes" sheetId="2" r:id="rId2"/>
    <sheet name="AFUDC Rates Letter" sheetId="18" r:id="rId3"/>
    <sheet name="Schedule J-1 Forecast" sheetId="21" r:id="rId4"/>
    <sheet name="June 17 settlements" sheetId="19" r:id="rId5"/>
    <sheet name="Total w Infl 6-30 no post closu" sheetId="22" r:id="rId6"/>
    <sheet name="B. Return Calculation - 2017" sheetId="7" r:id="rId7"/>
    <sheet name="B. Return Calculation - 2016" sheetId="5" r:id="rId8"/>
    <sheet name="B. Return Calculation - 2015" sheetId="6" r:id="rId9"/>
  </sheets>
  <externalReferences>
    <externalReference r:id="rId10"/>
    <externalReference r:id="rId11"/>
    <externalReference r:id="rId12"/>
    <externalReference r:id="rId13"/>
    <externalReference r:id="rId14"/>
    <externalReference r:id="rId15"/>
    <externalReference r:id="rId16"/>
  </externalReferences>
  <definedNames>
    <definedName name="_WIT4">[1]LOGO!$G$9</definedName>
    <definedName name="_WIT7">'[2]SCH B-2'!$F$12</definedName>
    <definedName name="cap_page" localSheetId="2">#REF!</definedName>
    <definedName name="cap_page" localSheetId="7">#REF!</definedName>
    <definedName name="cap_page" localSheetId="6">#REF!</definedName>
    <definedName name="cap_page">#REF!</definedName>
    <definedName name="CASE">'[2]SCH B-2'!$A$2</definedName>
    <definedName name="cbr_ratios" localSheetId="2">#REF!</definedName>
    <definedName name="cbr_ratios" localSheetId="7">#REF!</definedName>
    <definedName name="cbr_ratios" localSheetId="6">#REF!</definedName>
    <definedName name="cbr_ratios">#REF!</definedName>
    <definedName name="check" localSheetId="2">#REF!</definedName>
    <definedName name="check" localSheetId="7">#REF!</definedName>
    <definedName name="check" localSheetId="6">#REF!</definedName>
    <definedName name="check">#REF!</definedName>
    <definedName name="COMPANY">'[2]SCH B-2'!$A$1</definedName>
    <definedName name="composition" localSheetId="2">#REF!</definedName>
    <definedName name="composition" localSheetId="7">#REF!</definedName>
    <definedName name="composition" localSheetId="6">#REF!</definedName>
    <definedName name="composition">#REF!</definedName>
    <definedName name="cp_jun_jun" localSheetId="2">#REF!</definedName>
    <definedName name="cp_jun_jun" localSheetId="7">#REF!</definedName>
    <definedName name="cp_jun_jun" localSheetId="6">#REF!</definedName>
    <definedName name="cp_jun_jun">#REF!</definedName>
    <definedName name="curmonth" localSheetId="2">#REF!</definedName>
    <definedName name="curmonth" localSheetId="7">#REF!</definedName>
    <definedName name="curmonth" localSheetId="6">#REF!</definedName>
    <definedName name="curmonth">#REF!</definedName>
    <definedName name="Data">'[2]SCH B-2'!$A$9</definedName>
    <definedName name="DataF">[1]LOGO!$B$13</definedName>
    <definedName name="EssSamplingValue">100</definedName>
    <definedName name="facilities" localSheetId="2">#REF!</definedName>
    <definedName name="facilities" localSheetId="7">#REF!</definedName>
    <definedName name="facilities" localSheetId="6">#REF!</definedName>
    <definedName name="facilities">#REF!</definedName>
    <definedName name="GRCF">[3]SCH_H!$I$34</definedName>
    <definedName name="import" localSheetId="2">#REF!</definedName>
    <definedName name="import" localSheetId="7">#REF!</definedName>
    <definedName name="import" localSheetId="6">#REF!</definedName>
    <definedName name="import">#REF!</definedName>
    <definedName name="importarea" localSheetId="2">#REF!</definedName>
    <definedName name="importarea" localSheetId="7">#REF!</definedName>
    <definedName name="importarea" localSheetId="6">#REF!</definedName>
    <definedName name="importarea">#REF!</definedName>
    <definedName name="importprint" localSheetId="2">#REF!</definedName>
    <definedName name="importprint" localSheetId="7">#REF!</definedName>
    <definedName name="importprint" localSheetId="6">#REF!</definedName>
    <definedName name="importprint">#REF!</definedName>
    <definedName name="input" localSheetId="2">#REF!</definedName>
    <definedName name="input" localSheetId="7">#REF!</definedName>
    <definedName name="input" localSheetId="6">#REF!</definedName>
    <definedName name="input">#REF!</definedName>
    <definedName name="Interim_macro" localSheetId="2">#REF!</definedName>
    <definedName name="Interim_macro" localSheetId="7">#REF!</definedName>
    <definedName name="Interim_macro" localSheetId="6">#REF!</definedName>
    <definedName name="Interim_macro">#REF!</definedName>
    <definedName name="interimprint" localSheetId="2">#REF!</definedName>
    <definedName name="interimprint" localSheetId="7">#REF!</definedName>
    <definedName name="interimprint" localSheetId="6">#REF!</definedName>
    <definedName name="interimprint">#REF!</definedName>
    <definedName name="openPeriod">[4]Selections!$J$2</definedName>
    <definedName name="page1.8check" localSheetId="2">#REF!</definedName>
    <definedName name="page1.8check" localSheetId="7">#REF!</definedName>
    <definedName name="page1.8check" localSheetId="6">#REF!</definedName>
    <definedName name="page1.8check">#REF!</definedName>
    <definedName name="page1.8print" localSheetId="2">#REF!</definedName>
    <definedName name="page1.8print" localSheetId="7">#REF!</definedName>
    <definedName name="page1.8print" localSheetId="6">#REF!</definedName>
    <definedName name="page1.8print">#REF!</definedName>
    <definedName name="page1.9check" localSheetId="2">#REF!</definedName>
    <definedName name="page1.9check" localSheetId="7">#REF!</definedName>
    <definedName name="page1.9check" localSheetId="6">#REF!</definedName>
    <definedName name="page1.9check">#REF!</definedName>
    <definedName name="page1.9print" localSheetId="2">#REF!</definedName>
    <definedName name="page1.9print" localSheetId="7">#REF!</definedName>
    <definedName name="page1.9print" localSheetId="6">#REF!</definedName>
    <definedName name="page1.9print">#REF!</definedName>
    <definedName name="preferred" localSheetId="2">#REF!</definedName>
    <definedName name="preferred" localSheetId="7">#REF!</definedName>
    <definedName name="preferred" localSheetId="6">#REF!</definedName>
    <definedName name="preferred">#REF!</definedName>
    <definedName name="print" localSheetId="2">#REF!</definedName>
    <definedName name="print" localSheetId="7">#REF!</definedName>
    <definedName name="print" localSheetId="6">#REF!</definedName>
    <definedName name="print">#REF!</definedName>
    <definedName name="_xlnm.Print_Area" localSheetId="2">'AFUDC Rates Letter'!$A$1:$T$59</definedName>
    <definedName name="_xlnm.Print_Area" localSheetId="1">'Detailed calc tab and notes'!$A$1:$T$163</definedName>
    <definedName name="_xlnm.Print_Titles" localSheetId="5">'Total w Infl 6-30 no post closu'!$A:$A</definedName>
    <definedName name="q_data_cap" localSheetId="2">#REF!</definedName>
    <definedName name="q_data_cap" localSheetId="7">#REF!</definedName>
    <definedName name="q_data_cap" localSheetId="6">#REF!</definedName>
    <definedName name="q_data_cap">#REF!</definedName>
    <definedName name="qreport" localSheetId="2">#REF!</definedName>
    <definedName name="qreport" localSheetId="7">#REF!</definedName>
    <definedName name="qreport" localSheetId="6">#REF!</definedName>
    <definedName name="qreport">#REF!</definedName>
    <definedName name="RATIOS" localSheetId="2">#REF!</definedName>
    <definedName name="RATIOS" localSheetId="7">#REF!</definedName>
    <definedName name="RATIOS" localSheetId="6">#REF!</definedName>
    <definedName name="RATIOS">#REF!</definedName>
    <definedName name="RFSelection">[4]Selections!$I$2</definedName>
    <definedName name="RofR">'Schedule J-1 Forecast'!$M$21</definedName>
    <definedName name="SegSelection">[4]Selections!$B$2</definedName>
    <definedName name="StDebt_print" localSheetId="2">#REF!</definedName>
    <definedName name="StDebt_print" localSheetId="7">#REF!</definedName>
    <definedName name="StDebt_print" localSheetId="6">#REF!</definedName>
    <definedName name="StDebt_print">#REF!</definedName>
    <definedName name="TESTYR">'[2]SCH B-2'!$A$4</definedName>
    <definedName name="TYPE">'[2]SCH B-2'!$A$10</definedName>
    <definedName name="UST_10y" localSheetId="5">#REF!</definedName>
    <definedName name="UST_10y">#REF!</definedName>
    <definedName name="UST_2y" localSheetId="5">#REF!</definedName>
    <definedName name="UST_2y">#REF!</definedName>
    <definedName name="UST_30y" localSheetId="5">#REF!</definedName>
    <definedName name="UST_30y">#REF!</definedName>
    <definedName name="UST_3y" localSheetId="5">#REF!</definedName>
    <definedName name="UST_3y">#REF!</definedName>
    <definedName name="UST_5y" localSheetId="5">#REF!</definedName>
    <definedName name="UST_5y">#REF!</definedName>
    <definedName name="UST_7y" localSheetId="5">#REF!</definedName>
    <definedName name="UST_7y">#REF!</definedName>
    <definedName name="WCD">'Schedule J-1 Forecast'!$M$18</definedName>
    <definedName name="YEARCUR" localSheetId="2">#REF!</definedName>
    <definedName name="YEARCUR" localSheetId="7">#REF!</definedName>
    <definedName name="YEARCUR" localSheetId="6">#REF!</definedName>
    <definedName name="YEARCUR">#REF!</definedName>
  </definedNames>
  <calcPr calcId="145621"/>
</workbook>
</file>

<file path=xl/calcChain.xml><?xml version="1.0" encoding="utf-8"?>
<calcChain xmlns="http://schemas.openxmlformats.org/spreadsheetml/2006/main">
  <c r="C33" i="2" l="1"/>
  <c r="K45" i="7" l="1"/>
  <c r="M45" i="7" s="1"/>
  <c r="M11" i="2" l="1"/>
  <c r="A20" i="21"/>
  <c r="A21" i="21" s="1"/>
  <c r="A22" i="21" s="1"/>
  <c r="A23" i="21" s="1"/>
  <c r="A24" i="21" s="1"/>
  <c r="A25" i="21" s="1"/>
  <c r="A26" i="21" s="1"/>
  <c r="A27" i="21" s="1"/>
  <c r="A28" i="21" s="1"/>
  <c r="A29" i="21" s="1"/>
  <c r="A30" i="21" s="1"/>
  <c r="A31" i="21" s="1"/>
  <c r="A32" i="21" s="1"/>
  <c r="A33" i="21" s="1"/>
  <c r="A34" i="21" s="1"/>
  <c r="A19" i="21"/>
  <c r="A18" i="21"/>
  <c r="K9" i="21"/>
  <c r="A8" i="21"/>
  <c r="A6" i="21"/>
  <c r="A2" i="21"/>
  <c r="A1" i="21"/>
  <c r="L21" i="9" l="1"/>
  <c r="F20" i="9"/>
  <c r="H20" i="9"/>
  <c r="J20" i="9"/>
  <c r="F19" i="9"/>
  <c r="H19" i="9"/>
  <c r="L19" i="9" s="1"/>
  <c r="J19" i="9"/>
  <c r="D20" i="9"/>
  <c r="D19" i="9"/>
  <c r="L20" i="9" l="1"/>
  <c r="F21" i="9"/>
  <c r="H21" i="9"/>
  <c r="J21" i="9"/>
  <c r="F22" i="9"/>
  <c r="H22" i="9"/>
  <c r="J22" i="9"/>
  <c r="F23" i="9"/>
  <c r="F158" i="9" s="1"/>
  <c r="H23" i="9"/>
  <c r="J23" i="9"/>
  <c r="F24" i="9"/>
  <c r="J24" i="9"/>
  <c r="F25" i="9"/>
  <c r="J25" i="9"/>
  <c r="F26" i="9"/>
  <c r="J26" i="9"/>
  <c r="F27" i="9"/>
  <c r="J27" i="9"/>
  <c r="F28" i="9"/>
  <c r="J28" i="9"/>
  <c r="F29" i="9"/>
  <c r="J29" i="9"/>
  <c r="F30" i="9"/>
  <c r="J30" i="9"/>
  <c r="F31" i="9"/>
  <c r="J31" i="9"/>
  <c r="F32" i="9"/>
  <c r="J32" i="9"/>
  <c r="F33" i="9"/>
  <c r="J33" i="9"/>
  <c r="F34" i="9"/>
  <c r="J34" i="9"/>
  <c r="F35" i="9"/>
  <c r="J35" i="9"/>
  <c r="F36" i="9"/>
  <c r="J36" i="9"/>
  <c r="F37" i="9"/>
  <c r="J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D21" i="9"/>
  <c r="D22" i="9"/>
  <c r="D23" i="9"/>
  <c r="D24" i="9"/>
  <c r="D25" i="9"/>
  <c r="D27" i="9"/>
  <c r="D33" i="9"/>
  <c r="D34" i="9"/>
  <c r="D35" i="9"/>
  <c r="D36" i="9"/>
  <c r="D37" i="9"/>
  <c r="D38" i="9"/>
  <c r="D39" i="9"/>
  <c r="D40" i="9"/>
  <c r="D41" i="9"/>
  <c r="D42" i="9"/>
  <c r="D43" i="9"/>
  <c r="D44"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I44" i="2"/>
  <c r="J38" i="9" s="1"/>
  <c r="C41" i="2"/>
  <c r="C42" i="2"/>
  <c r="C43" i="2"/>
  <c r="C44" i="2"/>
  <c r="C45" i="2"/>
  <c r="C46" i="2"/>
  <c r="C47" i="2"/>
  <c r="C48" i="2"/>
  <c r="C49" i="2"/>
  <c r="C50" i="2"/>
  <c r="C40" i="2"/>
  <c r="M49" i="18" l="1"/>
  <c r="O49" i="18"/>
  <c r="M34" i="2" l="1"/>
  <c r="C51" i="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AT15" i="22"/>
  <c r="AT11" i="22" s="1"/>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C87" i="2" s="1"/>
  <c r="L11" i="22"/>
  <c r="C75" i="2" s="1"/>
  <c r="K11" i="22"/>
  <c r="C63" i="2" s="1"/>
  <c r="J11" i="22"/>
  <c r="I11" i="22"/>
  <c r="C39" i="2" s="1"/>
  <c r="H11" i="22"/>
  <c r="D11" i="22"/>
  <c r="I8" i="22"/>
  <c r="J8" i="22" s="1"/>
  <c r="K8" i="22" s="1"/>
  <c r="L8" i="22" s="1"/>
  <c r="M8" i="22" s="1"/>
  <c r="N8" i="22" s="1"/>
  <c r="O8" i="22" s="1"/>
  <c r="P8" i="22" s="1"/>
  <c r="Q8" i="22" s="1"/>
  <c r="R8" i="22" s="1"/>
  <c r="S8" i="22" s="1"/>
  <c r="T8" i="22" s="1"/>
  <c r="U8" i="22" s="1"/>
  <c r="V8" i="22" s="1"/>
  <c r="W8" i="22" s="1"/>
  <c r="X8" i="22" s="1"/>
  <c r="Y8" i="22" s="1"/>
  <c r="Z8" i="22" s="1"/>
  <c r="AA8" i="22" s="1"/>
  <c r="AB8" i="22" s="1"/>
  <c r="AC8" i="22" s="1"/>
  <c r="AD8" i="22" s="1"/>
  <c r="AE8" i="22" s="1"/>
  <c r="AF8" i="22" s="1"/>
  <c r="AG8" i="22" s="1"/>
  <c r="AH8" i="22" s="1"/>
  <c r="AI8" i="22" s="1"/>
  <c r="AJ8" i="22" s="1"/>
  <c r="AK8" i="22" s="1"/>
  <c r="AL8" i="22" s="1"/>
  <c r="AM8" i="22" s="1"/>
  <c r="AN8" i="22" s="1"/>
  <c r="AO8" i="22" s="1"/>
  <c r="AP8" i="22" s="1"/>
  <c r="AQ8" i="22" s="1"/>
  <c r="AR8" i="22" s="1"/>
  <c r="AS8" i="22" s="1"/>
  <c r="AT8" i="22" s="1"/>
  <c r="AU8" i="22" s="1"/>
  <c r="AV8" i="22" s="1"/>
  <c r="C54" i="2" l="1"/>
  <c r="D48" i="9" s="1"/>
  <c r="C58" i="2"/>
  <c r="D52" i="9" s="1"/>
  <c r="C62" i="2"/>
  <c r="D56" i="9" s="1"/>
  <c r="C55" i="2"/>
  <c r="D49" i="9" s="1"/>
  <c r="C59" i="2"/>
  <c r="D53" i="9" s="1"/>
  <c r="C52" i="2"/>
  <c r="D46" i="9" s="1"/>
  <c r="C61" i="2"/>
  <c r="D55" i="9" s="1"/>
  <c r="D45" i="9"/>
  <c r="C56" i="2"/>
  <c r="D50" i="9" s="1"/>
  <c r="C57" i="2"/>
  <c r="D51" i="9" s="1"/>
  <c r="C60" i="2"/>
  <c r="D54" i="9" s="1"/>
  <c r="C53" i="2"/>
  <c r="D47" i="9" s="1"/>
  <c r="C65" i="2"/>
  <c r="C69" i="2"/>
  <c r="C73" i="2"/>
  <c r="C64" i="2"/>
  <c r="C72" i="2"/>
  <c r="C66" i="2"/>
  <c r="C70" i="2"/>
  <c r="C74" i="2"/>
  <c r="C67" i="2"/>
  <c r="C71" i="2"/>
  <c r="C68" i="2"/>
  <c r="C78" i="2"/>
  <c r="C82" i="2"/>
  <c r="C86" i="2"/>
  <c r="C79" i="2"/>
  <c r="C83" i="2"/>
  <c r="C76" i="2"/>
  <c r="C85" i="2"/>
  <c r="C80" i="2"/>
  <c r="C84" i="2"/>
  <c r="C77" i="2"/>
  <c r="C81" i="2"/>
  <c r="C35" i="2"/>
  <c r="D29" i="9" s="1"/>
  <c r="C38" i="2"/>
  <c r="D32" i="9" s="1"/>
  <c r="C34" i="2"/>
  <c r="D28" i="9" s="1"/>
  <c r="C36" i="2"/>
  <c r="D30" i="9" s="1"/>
  <c r="C37" i="2"/>
  <c r="D31" i="9" s="1"/>
  <c r="C90" i="2"/>
  <c r="C94" i="2"/>
  <c r="C98" i="2"/>
  <c r="C97" i="2"/>
  <c r="C91" i="2"/>
  <c r="C95" i="2"/>
  <c r="C88" i="2"/>
  <c r="C92" i="2"/>
  <c r="C96" i="2"/>
  <c r="C89" i="2"/>
  <c r="C93" i="2"/>
  <c r="AU15" i="22"/>
  <c r="AV15" i="22" l="1"/>
  <c r="AV11" i="22" s="1"/>
  <c r="AU11" i="22"/>
  <c r="F11" i="22" l="1"/>
  <c r="B11" i="22" s="1"/>
  <c r="N15" i="2" l="1"/>
  <c r="M15" i="2"/>
  <c r="G163" i="9" l="1"/>
  <c r="Q21" i="2"/>
  <c r="L49" i="18" l="1"/>
  <c r="R49" i="18" s="1"/>
  <c r="J49" i="18" l="1"/>
  <c r="S49" i="18" l="1"/>
  <c r="T49" i="18" s="1"/>
  <c r="N11" i="2" s="1"/>
  <c r="I162" i="2"/>
  <c r="J156" i="9" s="1"/>
  <c r="I163" i="2"/>
  <c r="J157" i="9" s="1"/>
  <c r="G56" i="18" l="1"/>
  <c r="C56" i="18"/>
  <c r="K54" i="18"/>
  <c r="M54" i="18" s="1"/>
  <c r="I54" i="18"/>
  <c r="G54" i="18"/>
  <c r="E54" i="18"/>
  <c r="C54" i="18"/>
  <c r="K50" i="18"/>
  <c r="M50" i="18" s="1"/>
  <c r="I50" i="18"/>
  <c r="I51" i="18" s="1"/>
  <c r="G50" i="18"/>
  <c r="G51" i="18" s="1"/>
  <c r="E50" i="18"/>
  <c r="C50" i="18"/>
  <c r="C51" i="18" s="1"/>
  <c r="K49" i="18"/>
  <c r="I49" i="18"/>
  <c r="G49" i="18"/>
  <c r="E49" i="18"/>
  <c r="C49" i="18"/>
  <c r="G46" i="18"/>
  <c r="K46" i="18" s="1"/>
  <c r="M46" i="18" s="1"/>
  <c r="E44" i="18"/>
  <c r="Q42" i="18"/>
  <c r="C42" i="18"/>
  <c r="C40" i="18" s="1"/>
  <c r="K40" i="18" s="1"/>
  <c r="Q40" i="18"/>
  <c r="Q38" i="18"/>
  <c r="Q36" i="18"/>
  <c r="Q34" i="18"/>
  <c r="M31" i="18"/>
  <c r="K31" i="18"/>
  <c r="I31" i="18"/>
  <c r="G31" i="18"/>
  <c r="E31" i="18"/>
  <c r="C31" i="18"/>
  <c r="K30" i="18"/>
  <c r="K32" i="18" s="1"/>
  <c r="M32" i="18" s="1"/>
  <c r="I30" i="18"/>
  <c r="I44" i="18" s="1"/>
  <c r="G30" i="18"/>
  <c r="G44" i="18" s="1"/>
  <c r="E30" i="18"/>
  <c r="E32" i="18" s="1"/>
  <c r="C30" i="18"/>
  <c r="C32" i="18" s="1"/>
  <c r="K29" i="18"/>
  <c r="M29" i="18" s="1"/>
  <c r="I29" i="18"/>
  <c r="G29" i="18"/>
  <c r="E29" i="18"/>
  <c r="C29" i="18"/>
  <c r="E28" i="18"/>
  <c r="Q28" i="18" s="1"/>
  <c r="C28" i="18"/>
  <c r="K28" i="18" s="1"/>
  <c r="M28" i="18" s="1"/>
  <c r="K23" i="18"/>
  <c r="M23" i="18" s="1"/>
  <c r="M21" i="18"/>
  <c r="O21" i="18" s="1"/>
  <c r="Q21" i="18" s="1"/>
  <c r="C34" i="18" l="1"/>
  <c r="K34" i="18" s="1"/>
  <c r="C38" i="18"/>
  <c r="K38" i="18" s="1"/>
  <c r="K42" i="18"/>
  <c r="M42" i="18" s="1"/>
  <c r="M40" i="18" s="1"/>
  <c r="O40" i="18" s="1"/>
  <c r="C36" i="18"/>
  <c r="K36" i="18" s="1"/>
  <c r="Q49" i="18"/>
  <c r="M30" i="18"/>
  <c r="O30" i="18" s="1"/>
  <c r="O31" i="18"/>
  <c r="Q31" i="18" s="1"/>
  <c r="C44" i="18"/>
  <c r="Q29" i="18"/>
  <c r="O28" i="18"/>
  <c r="O29" i="18"/>
  <c r="K44" i="18"/>
  <c r="M44" i="18" s="1"/>
  <c r="O44" i="18" s="1"/>
  <c r="Q44" i="18" s="1"/>
  <c r="O46" i="18"/>
  <c r="Q46" i="18" s="1"/>
  <c r="O32" i="18"/>
  <c r="Q32" i="18" s="1"/>
  <c r="O23" i="18"/>
  <c r="Q23" i="18" s="1"/>
  <c r="G32" i="18"/>
  <c r="K51" i="18"/>
  <c r="M51" i="18" s="1"/>
  <c r="K56" i="18"/>
  <c r="E56" i="18" s="1"/>
  <c r="I32" i="18"/>
  <c r="M36" i="18"/>
  <c r="O36" i="18" s="1"/>
  <c r="O42" i="18"/>
  <c r="E51" i="18"/>
  <c r="O50" i="18"/>
  <c r="Q50" i="18" s="1"/>
  <c r="O54" i="18"/>
  <c r="Q54" i="18" s="1"/>
  <c r="M34" i="18" l="1"/>
  <c r="O34" i="18" s="1"/>
  <c r="M38" i="18"/>
  <c r="O38" i="18" s="1"/>
  <c r="Q30" i="18"/>
  <c r="O51" i="18"/>
  <c r="Q51" i="18" s="1"/>
  <c r="I56" i="18"/>
  <c r="M56" i="18"/>
  <c r="O56" i="18" l="1"/>
  <c r="Q56" i="18" s="1"/>
  <c r="C32" i="2"/>
  <c r="C31" i="2"/>
  <c r="D26" i="9" l="1"/>
  <c r="D158" i="9" s="1"/>
  <c r="M35" i="2"/>
  <c r="M36" i="2" s="1"/>
  <c r="G56" i="7"/>
  <c r="I56" i="7" s="1"/>
  <c r="E56" i="7"/>
  <c r="C42" i="7"/>
  <c r="K42" i="7" s="1"/>
  <c r="M42" i="7" s="1"/>
  <c r="O42" i="7" l="1"/>
  <c r="Q42" i="7" s="1"/>
  <c r="C43" i="7" s="1"/>
  <c r="K43" i="7" s="1"/>
  <c r="O43" i="7" l="1"/>
  <c r="Q43" i="7" s="1"/>
  <c r="C44" i="7" s="1"/>
  <c r="K44" i="7" s="1"/>
  <c r="M43" i="7"/>
  <c r="M44" i="7" l="1"/>
  <c r="O44" i="7"/>
  <c r="Q44" i="7" l="1"/>
  <c r="C45" i="7" s="1"/>
  <c r="O45" i="7" s="1"/>
  <c r="G30" i="2" s="1"/>
  <c r="H24" i="9" s="1"/>
  <c r="Q45" i="7" l="1"/>
  <c r="C46" i="7" l="1"/>
  <c r="K46" i="7" s="1"/>
  <c r="O46" i="7" l="1"/>
  <c r="K64" i="7" s="1"/>
  <c r="K65" i="7" s="1"/>
  <c r="K66" i="7" s="1"/>
  <c r="M46" i="7"/>
  <c r="K63" i="7" s="1"/>
  <c r="Q46" i="7" l="1"/>
  <c r="C47" i="7" s="1"/>
  <c r="K47" i="7" s="1"/>
  <c r="O47" i="7" s="1"/>
  <c r="K62" i="7"/>
  <c r="K67" i="7" s="1"/>
  <c r="L67" i="7" s="1"/>
  <c r="G31" i="2"/>
  <c r="H25" i="9" s="1"/>
  <c r="O58" i="7"/>
  <c r="M47" i="7"/>
  <c r="Q47" i="7" s="1"/>
  <c r="C48" i="7" s="1"/>
  <c r="K48" i="7" s="1"/>
  <c r="M48" i="7" l="1"/>
  <c r="O48" i="7"/>
  <c r="Q48" i="7" l="1"/>
  <c r="C49" i="7" s="1"/>
  <c r="K49" i="7" s="1"/>
  <c r="O49" i="7" s="1"/>
  <c r="Q49" i="7" s="1"/>
  <c r="C50" i="7" s="1"/>
  <c r="K50" i="7" s="1"/>
  <c r="O50" i="7" s="1"/>
  <c r="M49" i="7"/>
  <c r="M50" i="7" l="1"/>
  <c r="Q50" i="7" s="1"/>
  <c r="C51" i="7" s="1"/>
  <c r="K51" i="7" s="1"/>
  <c r="M51" i="7" l="1"/>
  <c r="O51" i="7"/>
  <c r="Q51" i="7" l="1"/>
  <c r="C52" i="7" s="1"/>
  <c r="K52" i="7" s="1"/>
  <c r="O52" i="7" l="1"/>
  <c r="M52" i="7"/>
  <c r="Q52" i="7" s="1"/>
  <c r="C53" i="7" s="1"/>
  <c r="K53" i="7" s="1"/>
  <c r="O53" i="7" l="1"/>
  <c r="M53" i="7"/>
  <c r="Q53" i="7" s="1"/>
  <c r="C30" i="2" l="1"/>
  <c r="G13" i="2" l="1"/>
  <c r="I159" i="2" l="1"/>
  <c r="J153" i="9" s="1"/>
  <c r="I160" i="2"/>
  <c r="J154" i="9" s="1"/>
  <c r="I161" i="2"/>
  <c r="J155" i="9" s="1"/>
  <c r="G7" i="2" l="1"/>
  <c r="G8" i="2"/>
  <c r="G9" i="2"/>
  <c r="G10" i="2"/>
  <c r="G11" i="2"/>
  <c r="G12" i="2"/>
  <c r="G14" i="2"/>
  <c r="G15" i="2"/>
  <c r="G16" i="2"/>
  <c r="G17" i="2"/>
  <c r="G18" i="2"/>
  <c r="G19" i="2"/>
  <c r="G20" i="2"/>
  <c r="G21" i="2"/>
  <c r="G22" i="2"/>
  <c r="G23" i="2"/>
  <c r="G24" i="2"/>
  <c r="G25" i="2"/>
  <c r="G26" i="2"/>
  <c r="G27" i="2"/>
  <c r="G28" i="2"/>
  <c r="G29" i="2"/>
  <c r="O52" i="6"/>
  <c r="M52" i="6"/>
  <c r="O51" i="6"/>
  <c r="M48" i="6"/>
  <c r="M46" i="6"/>
  <c r="M45" i="6"/>
  <c r="F165" i="9" l="1"/>
  <c r="F164" i="9"/>
  <c r="F163" i="9"/>
  <c r="I45" i="2"/>
  <c r="J39" i="9" s="1"/>
  <c r="I46" i="2"/>
  <c r="J40" i="9" s="1"/>
  <c r="I47" i="2"/>
  <c r="J41" i="9" s="1"/>
  <c r="I48" i="2"/>
  <c r="J42" i="9" s="1"/>
  <c r="I49" i="2"/>
  <c r="J43" i="9" s="1"/>
  <c r="I50" i="2"/>
  <c r="J44" i="9" s="1"/>
  <c r="I51" i="2"/>
  <c r="J45" i="9" s="1"/>
  <c r="I52" i="2"/>
  <c r="J46" i="9" s="1"/>
  <c r="I53" i="2"/>
  <c r="J47" i="9" s="1"/>
  <c r="I54" i="2"/>
  <c r="J48" i="9" s="1"/>
  <c r="I55" i="2"/>
  <c r="J49" i="9" s="1"/>
  <c r="I56" i="2"/>
  <c r="J50" i="9" s="1"/>
  <c r="I57" i="2"/>
  <c r="J51" i="9" s="1"/>
  <c r="I58" i="2"/>
  <c r="J52" i="9" s="1"/>
  <c r="I59" i="2"/>
  <c r="J53" i="9" s="1"/>
  <c r="I60" i="2"/>
  <c r="J54" i="9" s="1"/>
  <c r="I61" i="2"/>
  <c r="J55" i="9" s="1"/>
  <c r="I62" i="2"/>
  <c r="J56" i="9" s="1"/>
  <c r="I63" i="2"/>
  <c r="J57" i="9" s="1"/>
  <c r="I64" i="2"/>
  <c r="J58" i="9" s="1"/>
  <c r="I65" i="2"/>
  <c r="J59" i="9" s="1"/>
  <c r="I66" i="2"/>
  <c r="J60" i="9" s="1"/>
  <c r="I67" i="2"/>
  <c r="J61" i="9" s="1"/>
  <c r="I68" i="2"/>
  <c r="J62" i="9" s="1"/>
  <c r="I69" i="2"/>
  <c r="J63" i="9" s="1"/>
  <c r="I70" i="2"/>
  <c r="J64" i="9" s="1"/>
  <c r="I71" i="2"/>
  <c r="J65" i="9" s="1"/>
  <c r="I72" i="2"/>
  <c r="J66" i="9" s="1"/>
  <c r="I73" i="2"/>
  <c r="J67" i="9" s="1"/>
  <c r="I74" i="2"/>
  <c r="J68" i="9" s="1"/>
  <c r="I75" i="2"/>
  <c r="J69" i="9" s="1"/>
  <c r="I76" i="2"/>
  <c r="J70" i="9" s="1"/>
  <c r="I77" i="2"/>
  <c r="J71" i="9" s="1"/>
  <c r="I78" i="2"/>
  <c r="J72" i="9" s="1"/>
  <c r="I79" i="2"/>
  <c r="J73" i="9" s="1"/>
  <c r="I80" i="2"/>
  <c r="J74" i="9" s="1"/>
  <c r="I81" i="2"/>
  <c r="J75" i="9" s="1"/>
  <c r="I82" i="2"/>
  <c r="J76" i="9" s="1"/>
  <c r="I83" i="2"/>
  <c r="J77" i="9" s="1"/>
  <c r="I84" i="2"/>
  <c r="J78" i="9" s="1"/>
  <c r="I85" i="2"/>
  <c r="J79" i="9" s="1"/>
  <c r="I86" i="2"/>
  <c r="J80" i="9" s="1"/>
  <c r="I87" i="2"/>
  <c r="J81" i="9" s="1"/>
  <c r="I88" i="2"/>
  <c r="J82" i="9" s="1"/>
  <c r="I89" i="2"/>
  <c r="J83" i="9" s="1"/>
  <c r="I90" i="2"/>
  <c r="J84" i="9" s="1"/>
  <c r="I91" i="2"/>
  <c r="J85" i="9" s="1"/>
  <c r="I92" i="2"/>
  <c r="J86" i="9" s="1"/>
  <c r="I93" i="2"/>
  <c r="J87" i="9" s="1"/>
  <c r="I94" i="2"/>
  <c r="J88" i="9" s="1"/>
  <c r="I95" i="2"/>
  <c r="J89" i="9" s="1"/>
  <c r="I96" i="2"/>
  <c r="J90" i="9" s="1"/>
  <c r="I97" i="2"/>
  <c r="J91" i="9" s="1"/>
  <c r="I98" i="2"/>
  <c r="J92" i="9" s="1"/>
  <c r="I99" i="2"/>
  <c r="J93" i="9" s="1"/>
  <c r="I100" i="2"/>
  <c r="J94" i="9" s="1"/>
  <c r="I101" i="2"/>
  <c r="J95" i="9" s="1"/>
  <c r="I102" i="2"/>
  <c r="J96" i="9" s="1"/>
  <c r="I103" i="2"/>
  <c r="J97" i="9" s="1"/>
  <c r="I104" i="2"/>
  <c r="J98" i="9" s="1"/>
  <c r="I105" i="2"/>
  <c r="J99" i="9" s="1"/>
  <c r="I106" i="2"/>
  <c r="J100" i="9" s="1"/>
  <c r="I107" i="2"/>
  <c r="J101" i="9" s="1"/>
  <c r="I108" i="2"/>
  <c r="J102" i="9" s="1"/>
  <c r="I109" i="2"/>
  <c r="J103" i="9" s="1"/>
  <c r="I110" i="2"/>
  <c r="J104" i="9" s="1"/>
  <c r="I111" i="2"/>
  <c r="J105" i="9" s="1"/>
  <c r="I112" i="2"/>
  <c r="J106" i="9" s="1"/>
  <c r="I113" i="2"/>
  <c r="J107" i="9" s="1"/>
  <c r="I114" i="2"/>
  <c r="J108" i="9" s="1"/>
  <c r="I115" i="2"/>
  <c r="J109" i="9" s="1"/>
  <c r="I116" i="2"/>
  <c r="J110" i="9" s="1"/>
  <c r="I117" i="2"/>
  <c r="J111" i="9" s="1"/>
  <c r="I118" i="2"/>
  <c r="J112" i="9" s="1"/>
  <c r="I119" i="2"/>
  <c r="J113" i="9" s="1"/>
  <c r="I120" i="2"/>
  <c r="J114" i="9" s="1"/>
  <c r="I121" i="2"/>
  <c r="J115" i="9" s="1"/>
  <c r="I122" i="2"/>
  <c r="J116" i="9" s="1"/>
  <c r="I123" i="2"/>
  <c r="J117" i="9" s="1"/>
  <c r="I124" i="2"/>
  <c r="J118" i="9" s="1"/>
  <c r="I125" i="2"/>
  <c r="J119" i="9" s="1"/>
  <c r="I126" i="2"/>
  <c r="J120" i="9" s="1"/>
  <c r="I127" i="2"/>
  <c r="J121" i="9" s="1"/>
  <c r="I128" i="2"/>
  <c r="J122" i="9" s="1"/>
  <c r="I129" i="2"/>
  <c r="J123" i="9" s="1"/>
  <c r="I130" i="2"/>
  <c r="J124" i="9" s="1"/>
  <c r="I131" i="2"/>
  <c r="J125" i="9" s="1"/>
  <c r="I132" i="2"/>
  <c r="J126" i="9" s="1"/>
  <c r="I133" i="2"/>
  <c r="J127" i="9" s="1"/>
  <c r="I134" i="2"/>
  <c r="J128" i="9" s="1"/>
  <c r="I135" i="2"/>
  <c r="J129" i="9" s="1"/>
  <c r="I136" i="2"/>
  <c r="J130" i="9" s="1"/>
  <c r="I137" i="2"/>
  <c r="J131" i="9" s="1"/>
  <c r="I138" i="2"/>
  <c r="J132" i="9" s="1"/>
  <c r="I139" i="2"/>
  <c r="J133" i="9" s="1"/>
  <c r="I140" i="2"/>
  <c r="J134" i="9" s="1"/>
  <c r="I141" i="2"/>
  <c r="J135" i="9" s="1"/>
  <c r="I142" i="2"/>
  <c r="J136" i="9" s="1"/>
  <c r="I143" i="2"/>
  <c r="J137" i="9" s="1"/>
  <c r="I144" i="2"/>
  <c r="J138" i="9" s="1"/>
  <c r="I145" i="2"/>
  <c r="J139" i="9" s="1"/>
  <c r="I146" i="2"/>
  <c r="J140" i="9" s="1"/>
  <c r="I147" i="2"/>
  <c r="J141" i="9" s="1"/>
  <c r="I148" i="2"/>
  <c r="J142" i="9" s="1"/>
  <c r="I149" i="2"/>
  <c r="J143" i="9" s="1"/>
  <c r="I150" i="2"/>
  <c r="J144" i="9" s="1"/>
  <c r="I151" i="2"/>
  <c r="J145" i="9" s="1"/>
  <c r="I152" i="2"/>
  <c r="J146" i="9" s="1"/>
  <c r="I153" i="2"/>
  <c r="J147" i="9" s="1"/>
  <c r="I154" i="2"/>
  <c r="J148" i="9" s="1"/>
  <c r="I155" i="2"/>
  <c r="J149" i="9" s="1"/>
  <c r="I156" i="2"/>
  <c r="J150" i="9" s="1"/>
  <c r="I157" i="2"/>
  <c r="J151" i="9" s="1"/>
  <c r="I158" i="2"/>
  <c r="J152" i="9" s="1"/>
  <c r="E28" i="2"/>
  <c r="E29" i="2"/>
  <c r="E27" i="2"/>
  <c r="E16" i="2"/>
  <c r="E17" i="2"/>
  <c r="E18" i="2"/>
  <c r="E19" i="2"/>
  <c r="E20" i="2"/>
  <c r="E21" i="2"/>
  <c r="E22" i="2"/>
  <c r="E23" i="2"/>
  <c r="E24" i="2"/>
  <c r="E25" i="2"/>
  <c r="E26" i="2"/>
  <c r="E15" i="2"/>
  <c r="E8" i="2"/>
  <c r="E9" i="2"/>
  <c r="E10" i="2"/>
  <c r="E11" i="2"/>
  <c r="E12" i="2"/>
  <c r="E13" i="2"/>
  <c r="E14" i="2"/>
  <c r="E7" i="2"/>
  <c r="C28" i="2"/>
  <c r="C29" i="2"/>
  <c r="C27" i="2"/>
  <c r="J158" i="9" l="1"/>
  <c r="C16" i="2"/>
  <c r="C17" i="2"/>
  <c r="C18" i="2"/>
  <c r="C19" i="2"/>
  <c r="C20" i="2"/>
  <c r="C21" i="2"/>
  <c r="C22" i="2"/>
  <c r="C23" i="2"/>
  <c r="C24" i="2"/>
  <c r="C25" i="2"/>
  <c r="C26" i="2"/>
  <c r="C15" i="2"/>
  <c r="C14" i="2"/>
  <c r="C8" i="2"/>
  <c r="C9" i="2"/>
  <c r="C10" i="2"/>
  <c r="C11" i="2"/>
  <c r="C12" i="2"/>
  <c r="C13" i="2"/>
  <c r="C7" i="2"/>
  <c r="G55" i="6"/>
  <c r="E55" i="6"/>
  <c r="I55" i="6" s="1"/>
  <c r="O41" i="6"/>
  <c r="K41" i="6"/>
  <c r="M41" i="6" s="1"/>
  <c r="Q41" i="6" s="1"/>
  <c r="C42" i="6" s="1"/>
  <c r="K42" i="6" s="1"/>
  <c r="G56" i="5"/>
  <c r="I56" i="5" s="1"/>
  <c r="E56" i="5"/>
  <c r="K7" i="2" l="1"/>
  <c r="K8" i="2" s="1"/>
  <c r="K9" i="2" s="1"/>
  <c r="M42" i="6"/>
  <c r="Q42" i="6" s="1"/>
  <c r="C43" i="6" s="1"/>
  <c r="K43" i="6" s="1"/>
  <c r="O42" i="6"/>
  <c r="K10" i="2" l="1"/>
  <c r="K11" i="2" s="1"/>
  <c r="K12" i="2" s="1"/>
  <c r="K13" i="2" s="1"/>
  <c r="K14" i="2" s="1"/>
  <c r="K15" i="2" s="1"/>
  <c r="K16" i="2" s="1"/>
  <c r="K17" i="2" s="1"/>
  <c r="K18" i="2" s="1"/>
  <c r="K19" i="2" s="1"/>
  <c r="K20" i="2" s="1"/>
  <c r="K21" i="2" s="1"/>
  <c r="K22" i="2" s="1"/>
  <c r="K23" i="2" s="1"/>
  <c r="K24" i="2" s="1"/>
  <c r="K25" i="2" s="1"/>
  <c r="K26" i="2" s="1"/>
  <c r="K27" i="2" s="1"/>
  <c r="K28" i="2" s="1"/>
  <c r="K29" i="2" s="1"/>
  <c r="L22" i="9"/>
  <c r="L23" i="9" s="1"/>
  <c r="L24" i="9" s="1"/>
  <c r="L25" i="9" s="1"/>
  <c r="O43" i="6"/>
  <c r="M43" i="6"/>
  <c r="Q43" i="6" s="1"/>
  <c r="C44" i="6" s="1"/>
  <c r="K44" i="6" s="1"/>
  <c r="K30" i="2" l="1"/>
  <c r="O44" i="6"/>
  <c r="M44" i="6"/>
  <c r="Q44" i="6"/>
  <c r="C45" i="6" s="1"/>
  <c r="K45" i="6" s="1"/>
  <c r="K31" i="2" l="1"/>
  <c r="G32" i="2" s="1"/>
  <c r="H26" i="9" s="1"/>
  <c r="L26" i="9" s="1"/>
  <c r="O45" i="6"/>
  <c r="Q45" i="6"/>
  <c r="C46" i="6" s="1"/>
  <c r="K46" i="6" s="1"/>
  <c r="O46" i="6" l="1"/>
  <c r="Q46" i="6"/>
  <c r="C47" i="6" s="1"/>
  <c r="K47" i="6" s="1"/>
  <c r="K32" i="2" l="1"/>
  <c r="O47" i="6"/>
  <c r="M47" i="6"/>
  <c r="Q47" i="6" s="1"/>
  <c r="C48" i="6" s="1"/>
  <c r="K48" i="6" s="1"/>
  <c r="G33" i="2" l="1"/>
  <c r="O48" i="6"/>
  <c r="Q48" i="6"/>
  <c r="C49" i="6" s="1"/>
  <c r="K49" i="6" s="1"/>
  <c r="K33" i="2" l="1"/>
  <c r="G34" i="2" s="1"/>
  <c r="H27" i="9"/>
  <c r="L27" i="9" s="1"/>
  <c r="M49" i="6"/>
  <c r="O49" i="6"/>
  <c r="Q49" i="6"/>
  <c r="C50" i="6" s="1"/>
  <c r="K50" i="6" s="1"/>
  <c r="K34" i="2" l="1"/>
  <c r="G35" i="2" s="1"/>
  <c r="H28" i="9"/>
  <c r="L28" i="9" s="1"/>
  <c r="M50" i="6"/>
  <c r="Q50" i="6" s="1"/>
  <c r="C51" i="6" s="1"/>
  <c r="K51" i="6" s="1"/>
  <c r="O50" i="6"/>
  <c r="K35" i="2" l="1"/>
  <c r="G36" i="2" s="1"/>
  <c r="H29" i="9"/>
  <c r="L29" i="9" s="1"/>
  <c r="M51" i="6"/>
  <c r="Q51" i="6" s="1"/>
  <c r="C52" i="6" s="1"/>
  <c r="K52" i="6" s="1"/>
  <c r="K36" i="2" l="1"/>
  <c r="G37" i="2" s="1"/>
  <c r="H30" i="9"/>
  <c r="L30" i="9" s="1"/>
  <c r="K63" i="6"/>
  <c r="K64" i="6" s="1"/>
  <c r="K65" i="6" s="1"/>
  <c r="Q52" i="6"/>
  <c r="C42" i="5" s="1"/>
  <c r="K42" i="5" s="1"/>
  <c r="K37" i="2" l="1"/>
  <c r="G38" i="2" s="1"/>
  <c r="H31" i="9"/>
  <c r="L31" i="9" s="1"/>
  <c r="O42" i="5"/>
  <c r="M42" i="5"/>
  <c r="Q42" i="5" s="1"/>
  <c r="C43" i="5" s="1"/>
  <c r="K43" i="5" s="1"/>
  <c r="K62" i="6"/>
  <c r="K61" i="6"/>
  <c r="K38" i="2" l="1"/>
  <c r="G39" i="2" s="1"/>
  <c r="H32" i="9"/>
  <c r="L32" i="9" s="1"/>
  <c r="O43" i="5"/>
  <c r="M43" i="5"/>
  <c r="Q43" i="5"/>
  <c r="C44" i="5" s="1"/>
  <c r="K44" i="5" s="1"/>
  <c r="K66" i="6"/>
  <c r="L66" i="6" s="1"/>
  <c r="K39" i="2" l="1"/>
  <c r="G40" i="2" s="1"/>
  <c r="H33" i="9"/>
  <c r="L33" i="9" s="1"/>
  <c r="M44" i="5"/>
  <c r="O44" i="5"/>
  <c r="Q44" i="5" s="1"/>
  <c r="C45" i="5" s="1"/>
  <c r="K45" i="5" s="1"/>
  <c r="K40" i="2" l="1"/>
  <c r="G41" i="2" s="1"/>
  <c r="H34" i="9"/>
  <c r="L34" i="9" s="1"/>
  <c r="M45" i="5"/>
  <c r="Q45" i="5" s="1"/>
  <c r="C46" i="5" s="1"/>
  <c r="K46" i="5" s="1"/>
  <c r="O45" i="5"/>
  <c r="K41" i="2" l="1"/>
  <c r="H35" i="9"/>
  <c r="L35" i="9" s="1"/>
  <c r="O46" i="5"/>
  <c r="M46" i="5"/>
  <c r="Q46" i="5" s="1"/>
  <c r="C47" i="5" s="1"/>
  <c r="K47" i="5" s="1"/>
  <c r="G42" i="2" l="1"/>
  <c r="H36" i="9" s="1"/>
  <c r="L36" i="9" s="1"/>
  <c r="O47" i="5"/>
  <c r="M47" i="5"/>
  <c r="Q47" i="5"/>
  <c r="C48" i="5" s="1"/>
  <c r="K48" i="5" s="1"/>
  <c r="K42" i="2" l="1"/>
  <c r="G43" i="2" s="1"/>
  <c r="K43" i="2" s="1"/>
  <c r="G44" i="2" s="1"/>
  <c r="H37" i="9"/>
  <c r="L37" i="9" s="1"/>
  <c r="M48" i="5"/>
  <c r="O48" i="5"/>
  <c r="Q48" i="5"/>
  <c r="C49" i="5" s="1"/>
  <c r="K49" i="5" s="1"/>
  <c r="K44" i="2" l="1"/>
  <c r="G45" i="2" s="1"/>
  <c r="H38" i="9"/>
  <c r="L38" i="9" s="1"/>
  <c r="O49" i="5"/>
  <c r="M49" i="5"/>
  <c r="Q49" i="5" s="1"/>
  <c r="C50" i="5" s="1"/>
  <c r="K50" i="5" s="1"/>
  <c r="K45" i="2" l="1"/>
  <c r="G46" i="2" s="1"/>
  <c r="H39" i="9"/>
  <c r="L39" i="9" s="1"/>
  <c r="O50" i="5"/>
  <c r="M50" i="5"/>
  <c r="Q50" i="5" s="1"/>
  <c r="C51" i="5" s="1"/>
  <c r="K51" i="5" s="1"/>
  <c r="K46" i="2" l="1"/>
  <c r="G47" i="2" s="1"/>
  <c r="H40" i="9"/>
  <c r="L40" i="9" s="1"/>
  <c r="O51" i="5"/>
  <c r="M51" i="5"/>
  <c r="Q51" i="5"/>
  <c r="C52" i="5" s="1"/>
  <c r="K52" i="5" s="1"/>
  <c r="K47" i="2" l="1"/>
  <c r="G48" i="2" s="1"/>
  <c r="H41" i="9"/>
  <c r="L41" i="9" s="1"/>
  <c r="M52" i="5"/>
  <c r="O52" i="5"/>
  <c r="Q52" i="5" s="1"/>
  <c r="C53" i="5" s="1"/>
  <c r="K53" i="5" s="1"/>
  <c r="K48" i="2" l="1"/>
  <c r="G49" i="2" s="1"/>
  <c r="H42" i="9"/>
  <c r="L42" i="9" s="1"/>
  <c r="M53" i="5"/>
  <c r="O53" i="5"/>
  <c r="K64" i="5" s="1"/>
  <c r="K65" i="5" s="1"/>
  <c r="K66" i="5" s="1"/>
  <c r="K49" i="2" l="1"/>
  <c r="H43" i="9"/>
  <c r="L43" i="9" s="1"/>
  <c r="K62" i="5"/>
  <c r="O58" i="5"/>
  <c r="K63" i="5"/>
  <c r="Q53" i="5"/>
  <c r="G50" i="2" l="1"/>
  <c r="H44" i="9" s="1"/>
  <c r="L44" i="9" s="1"/>
  <c r="K67" i="5"/>
  <c r="L67" i="5" s="1"/>
  <c r="K50" i="2" l="1"/>
  <c r="G51" i="2" l="1"/>
  <c r="H45" i="9" s="1"/>
  <c r="L45" i="9" s="1"/>
  <c r="K51" i="2" l="1"/>
  <c r="G52" i="2" s="1"/>
  <c r="H46" i="9" s="1"/>
  <c r="L46" i="9" s="1"/>
  <c r="K52" i="2" l="1"/>
  <c r="G53" i="2" s="1"/>
  <c r="H47" i="9" s="1"/>
  <c r="L47" i="9" s="1"/>
  <c r="K53" i="2" l="1"/>
  <c r="G54" i="2" l="1"/>
  <c r="H48" i="9" s="1"/>
  <c r="L48" i="9" s="1"/>
  <c r="K54" i="2" l="1"/>
  <c r="G55" i="2" s="1"/>
  <c r="H49" i="9" s="1"/>
  <c r="L49" i="9" s="1"/>
  <c r="K55" i="2" l="1"/>
  <c r="G56" i="2" s="1"/>
  <c r="H50" i="9" s="1"/>
  <c r="L50" i="9" s="1"/>
  <c r="K56" i="2" l="1"/>
  <c r="G57" i="2" s="1"/>
  <c r="H51" i="9" l="1"/>
  <c r="L51" i="9" s="1"/>
  <c r="K57" i="2"/>
  <c r="G58" i="2" s="1"/>
  <c r="H52" i="9" s="1"/>
  <c r="L52" i="9" l="1"/>
  <c r="K58" i="2"/>
  <c r="G59" i="2" s="1"/>
  <c r="H53" i="9" s="1"/>
  <c r="L53" i="9" l="1"/>
  <c r="K59" i="2"/>
  <c r="G60" i="2" s="1"/>
  <c r="H54" i="9" s="1"/>
  <c r="L54" i="9" s="1"/>
  <c r="K60" i="2" l="1"/>
  <c r="G61" i="2" s="1"/>
  <c r="H55" i="9" s="1"/>
  <c r="L55" i="9" s="1"/>
  <c r="K61" i="2" l="1"/>
  <c r="G62" i="2"/>
  <c r="H56" i="9" s="1"/>
  <c r="L56" i="9" s="1"/>
  <c r="K62" i="2" l="1"/>
  <c r="G63" i="2" l="1"/>
  <c r="H57" i="9" s="1"/>
  <c r="L57" i="9" s="1"/>
  <c r="K63" i="2" l="1"/>
  <c r="G64" i="2" s="1"/>
  <c r="H58" i="9" s="1"/>
  <c r="L58" i="9" s="1"/>
  <c r="K64" i="2" l="1"/>
  <c r="G65" i="2" s="1"/>
  <c r="H59" i="9" s="1"/>
  <c r="L59" i="9" s="1"/>
  <c r="K65" i="2" l="1"/>
  <c r="G66" i="2" s="1"/>
  <c r="H60" i="9" s="1"/>
  <c r="L60" i="9" s="1"/>
  <c r="K66" i="2" l="1"/>
  <c r="G67" i="2" s="1"/>
  <c r="H61" i="9" s="1"/>
  <c r="L61" i="9" s="1"/>
  <c r="K67" i="2" l="1"/>
  <c r="G68" i="2" s="1"/>
  <c r="H62" i="9" s="1"/>
  <c r="L62" i="9" s="1"/>
  <c r="K68" i="2" l="1"/>
  <c r="G69" i="2" s="1"/>
  <c r="H63" i="9" s="1"/>
  <c r="L63" i="9" s="1"/>
  <c r="K69" i="2" l="1"/>
  <c r="G70" i="2" s="1"/>
  <c r="H64" i="9" s="1"/>
  <c r="L64" i="9" s="1"/>
  <c r="K70" i="2" l="1"/>
  <c r="G71" i="2" s="1"/>
  <c r="H65" i="9" s="1"/>
  <c r="L65" i="9" s="1"/>
  <c r="K71" i="2" l="1"/>
  <c r="G72" i="2" s="1"/>
  <c r="H66" i="9" s="1"/>
  <c r="L66" i="9" s="1"/>
  <c r="K72" i="2" l="1"/>
  <c r="G73" i="2" s="1"/>
  <c r="H67" i="9" s="1"/>
  <c r="L67" i="9" s="1"/>
  <c r="K73" i="2" l="1"/>
  <c r="G74" i="2" s="1"/>
  <c r="H68" i="9" s="1"/>
  <c r="L68" i="9" s="1"/>
  <c r="K74" i="2" l="1"/>
  <c r="G75" i="2" s="1"/>
  <c r="H69" i="9" s="1"/>
  <c r="L69" i="9" s="1"/>
  <c r="K75" i="2" l="1"/>
  <c r="G76" i="2" s="1"/>
  <c r="H70" i="9" s="1"/>
  <c r="L70" i="9" s="1"/>
  <c r="K76" i="2" l="1"/>
  <c r="G77" i="2" s="1"/>
  <c r="H71" i="9" s="1"/>
  <c r="L71" i="9" s="1"/>
  <c r="K77" i="2" l="1"/>
  <c r="G78" i="2" s="1"/>
  <c r="H72" i="9" s="1"/>
  <c r="L72" i="9" s="1"/>
  <c r="K78" i="2" l="1"/>
  <c r="G79" i="2" s="1"/>
  <c r="H73" i="9" s="1"/>
  <c r="L73" i="9" s="1"/>
  <c r="K79" i="2" l="1"/>
  <c r="G80" i="2" s="1"/>
  <c r="H74" i="9" s="1"/>
  <c r="L74" i="9" s="1"/>
  <c r="K80" i="2" l="1"/>
  <c r="G81" i="2" s="1"/>
  <c r="H75" i="9" s="1"/>
  <c r="L75" i="9" s="1"/>
  <c r="K81" i="2" l="1"/>
  <c r="G82" i="2" s="1"/>
  <c r="H76" i="9" s="1"/>
  <c r="L76" i="9" s="1"/>
  <c r="K82" i="2" l="1"/>
  <c r="G83" i="2" s="1"/>
  <c r="H77" i="9" s="1"/>
  <c r="L77" i="9" s="1"/>
  <c r="K83" i="2" l="1"/>
  <c r="G84" i="2" s="1"/>
  <c r="H78" i="9" s="1"/>
  <c r="L78" i="9" s="1"/>
  <c r="K84" i="2" l="1"/>
  <c r="G85" i="2" s="1"/>
  <c r="H79" i="9" s="1"/>
  <c r="L79" i="9" s="1"/>
  <c r="K85" i="2" l="1"/>
  <c r="G86" i="2" s="1"/>
  <c r="H80" i="9" s="1"/>
  <c r="L80" i="9" s="1"/>
  <c r="K86" i="2" l="1"/>
  <c r="G87" i="2" s="1"/>
  <c r="H81" i="9" s="1"/>
  <c r="L81" i="9" s="1"/>
  <c r="K87" i="2" l="1"/>
  <c r="G88" i="2" s="1"/>
  <c r="H82" i="9" s="1"/>
  <c r="L82" i="9" s="1"/>
  <c r="K88" i="2" l="1"/>
  <c r="G89" i="2" s="1"/>
  <c r="H83" i="9" s="1"/>
  <c r="L83" i="9" s="1"/>
  <c r="K89" i="2" l="1"/>
  <c r="G90" i="2" s="1"/>
  <c r="H84" i="9" s="1"/>
  <c r="L84" i="9" s="1"/>
  <c r="K90" i="2" l="1"/>
  <c r="G91" i="2" s="1"/>
  <c r="H85" i="9" s="1"/>
  <c r="L85" i="9" s="1"/>
  <c r="K91" i="2" l="1"/>
  <c r="G92" i="2" s="1"/>
  <c r="H86" i="9" s="1"/>
  <c r="L86" i="9" s="1"/>
  <c r="K92" i="2" l="1"/>
  <c r="G93" i="2" s="1"/>
  <c r="H87" i="9" s="1"/>
  <c r="L87" i="9" s="1"/>
  <c r="K93" i="2" l="1"/>
  <c r="G94" i="2" s="1"/>
  <c r="H88" i="9" s="1"/>
  <c r="L88" i="9" s="1"/>
  <c r="K94" i="2" l="1"/>
  <c r="G95" i="2" s="1"/>
  <c r="H89" i="9" s="1"/>
  <c r="L89" i="9" s="1"/>
  <c r="K95" i="2" l="1"/>
  <c r="G96" i="2" s="1"/>
  <c r="H90" i="9" s="1"/>
  <c r="L90" i="9" s="1"/>
  <c r="K96" i="2" l="1"/>
  <c r="G97" i="2" s="1"/>
  <c r="H91" i="9" s="1"/>
  <c r="L91" i="9" s="1"/>
  <c r="K97" i="2" l="1"/>
  <c r="G98" i="2" s="1"/>
  <c r="H92" i="9" s="1"/>
  <c r="L92" i="9" s="1"/>
  <c r="K98" i="2" l="1"/>
  <c r="G99" i="2" s="1"/>
  <c r="H93" i="9" s="1"/>
  <c r="L93" i="9" s="1"/>
  <c r="K99" i="2" l="1"/>
  <c r="G100" i="2" s="1"/>
  <c r="H94" i="9" s="1"/>
  <c r="L94" i="9" s="1"/>
  <c r="K100" i="2" l="1"/>
  <c r="G101" i="2" s="1"/>
  <c r="H95" i="9" s="1"/>
  <c r="L95" i="9" s="1"/>
  <c r="K101" i="2" l="1"/>
  <c r="G102" i="2" s="1"/>
  <c r="H96" i="9" s="1"/>
  <c r="L96" i="9" s="1"/>
  <c r="K102" i="2" l="1"/>
  <c r="G103" i="2" s="1"/>
  <c r="H97" i="9" s="1"/>
  <c r="L97" i="9" s="1"/>
  <c r="K103" i="2" l="1"/>
  <c r="G104" i="2" s="1"/>
  <c r="H98" i="9" s="1"/>
  <c r="L98" i="9" s="1"/>
  <c r="K104" i="2" l="1"/>
  <c r="G105" i="2" s="1"/>
  <c r="H99" i="9" s="1"/>
  <c r="L99" i="9" s="1"/>
  <c r="K105" i="2" l="1"/>
  <c r="G106" i="2" s="1"/>
  <c r="H100" i="9" s="1"/>
  <c r="L100" i="9" s="1"/>
  <c r="K106" i="2" l="1"/>
  <c r="G107" i="2" s="1"/>
  <c r="H101" i="9" s="1"/>
  <c r="L101" i="9" s="1"/>
  <c r="K107" i="2" l="1"/>
  <c r="G108" i="2" s="1"/>
  <c r="H102" i="9" s="1"/>
  <c r="L102" i="9" s="1"/>
  <c r="K108" i="2" l="1"/>
  <c r="G109" i="2" s="1"/>
  <c r="H103" i="9" s="1"/>
  <c r="L103" i="9" s="1"/>
  <c r="K109" i="2" l="1"/>
  <c r="G110" i="2" s="1"/>
  <c r="H104" i="9" s="1"/>
  <c r="L104" i="9" s="1"/>
  <c r="K110" i="2" l="1"/>
  <c r="G111" i="2" s="1"/>
  <c r="H105" i="9" s="1"/>
  <c r="L105" i="9" s="1"/>
  <c r="K111" i="2" l="1"/>
  <c r="G112" i="2" s="1"/>
  <c r="H106" i="9" s="1"/>
  <c r="L106" i="9" s="1"/>
  <c r="K112" i="2" l="1"/>
  <c r="G113" i="2" s="1"/>
  <c r="H107" i="9" s="1"/>
  <c r="L107" i="9" s="1"/>
  <c r="K113" i="2" l="1"/>
  <c r="G114" i="2" s="1"/>
  <c r="H108" i="9" s="1"/>
  <c r="L108" i="9" s="1"/>
  <c r="K114" i="2" l="1"/>
  <c r="G115" i="2" s="1"/>
  <c r="H109" i="9" s="1"/>
  <c r="L109" i="9" s="1"/>
  <c r="K115" i="2" l="1"/>
  <c r="G116" i="2" s="1"/>
  <c r="H110" i="9" s="1"/>
  <c r="L110" i="9" s="1"/>
  <c r="K116" i="2" l="1"/>
  <c r="G117" i="2" s="1"/>
  <c r="H111" i="9" s="1"/>
  <c r="L111" i="9" s="1"/>
  <c r="K117" i="2" l="1"/>
  <c r="G118" i="2" s="1"/>
  <c r="H112" i="9" s="1"/>
  <c r="L112" i="9" s="1"/>
  <c r="K118" i="2" l="1"/>
  <c r="G119" i="2" s="1"/>
  <c r="H113" i="9" s="1"/>
  <c r="L113" i="9" s="1"/>
  <c r="K119" i="2" l="1"/>
  <c r="G120" i="2" s="1"/>
  <c r="H114" i="9" s="1"/>
  <c r="L114" i="9" s="1"/>
  <c r="K120" i="2" l="1"/>
  <c r="G121" i="2" s="1"/>
  <c r="H115" i="9" l="1"/>
  <c r="L115" i="9" s="1"/>
  <c r="K121" i="2"/>
  <c r="G122" i="2" s="1"/>
  <c r="H116" i="9" s="1"/>
  <c r="L116" i="9" s="1"/>
  <c r="K122" i="2" l="1"/>
  <c r="G123" i="2" s="1"/>
  <c r="H117" i="9" s="1"/>
  <c r="L117" i="9" s="1"/>
  <c r="K123" i="2" l="1"/>
  <c r="G124" i="2" s="1"/>
  <c r="H118" i="9" s="1"/>
  <c r="L118" i="9" s="1"/>
  <c r="K124" i="2" l="1"/>
  <c r="G125" i="2" s="1"/>
  <c r="H119" i="9" s="1"/>
  <c r="L119" i="9" s="1"/>
  <c r="K125" i="2" l="1"/>
  <c r="G126" i="2" s="1"/>
  <c r="H120" i="9" s="1"/>
  <c r="L120" i="9" s="1"/>
  <c r="K126" i="2" l="1"/>
  <c r="G127" i="2" l="1"/>
  <c r="H121" i="9" s="1"/>
  <c r="L121" i="9" s="1"/>
  <c r="K127" i="2" l="1"/>
  <c r="G128" i="2" s="1"/>
  <c r="H122" i="9" s="1"/>
  <c r="L122" i="9" s="1"/>
  <c r="K128" i="2" l="1"/>
  <c r="G129" i="2" s="1"/>
  <c r="H123" i="9" s="1"/>
  <c r="L123" i="9" s="1"/>
  <c r="K129" i="2" l="1"/>
  <c r="G130" i="2" s="1"/>
  <c r="H124" i="9" s="1"/>
  <c r="L124" i="9" s="1"/>
  <c r="K130" i="2" l="1"/>
  <c r="G131" i="2" s="1"/>
  <c r="H125" i="9" s="1"/>
  <c r="L125" i="9" s="1"/>
  <c r="K131" i="2" l="1"/>
  <c r="G132" i="2" s="1"/>
  <c r="H126" i="9" s="1"/>
  <c r="L126" i="9" s="1"/>
  <c r="K132" i="2" l="1"/>
  <c r="G133" i="2" s="1"/>
  <c r="H127" i="9" s="1"/>
  <c r="L127" i="9" s="1"/>
  <c r="K133" i="2" l="1"/>
  <c r="G134" i="2" s="1"/>
  <c r="H128" i="9" s="1"/>
  <c r="L128" i="9" s="1"/>
  <c r="K134" i="2" l="1"/>
  <c r="G135" i="2" s="1"/>
  <c r="H129" i="9" s="1"/>
  <c r="L129" i="9" s="1"/>
  <c r="K135" i="2" l="1"/>
  <c r="G136" i="2" s="1"/>
  <c r="H130" i="9" s="1"/>
  <c r="L130" i="9" s="1"/>
  <c r="K136" i="2" l="1"/>
  <c r="G137" i="2" s="1"/>
  <c r="H131" i="9" s="1"/>
  <c r="L131" i="9" s="1"/>
  <c r="K137" i="2" l="1"/>
  <c r="G138" i="2" s="1"/>
  <c r="H132" i="9" s="1"/>
  <c r="L132" i="9" s="1"/>
  <c r="K138" i="2" l="1"/>
  <c r="G139" i="2" s="1"/>
  <c r="H133" i="9" s="1"/>
  <c r="L133" i="9" s="1"/>
  <c r="K139" i="2" l="1"/>
  <c r="G140" i="2" s="1"/>
  <c r="H134" i="9" s="1"/>
  <c r="L134" i="9" s="1"/>
  <c r="K140" i="2" l="1"/>
  <c r="G141" i="2" s="1"/>
  <c r="H135" i="9" s="1"/>
  <c r="L135" i="9" s="1"/>
  <c r="K141" i="2" l="1"/>
  <c r="G142" i="2" s="1"/>
  <c r="H136" i="9" s="1"/>
  <c r="L136" i="9" s="1"/>
  <c r="K142" i="2" l="1"/>
  <c r="G143" i="2" s="1"/>
  <c r="H137" i="9" s="1"/>
  <c r="L137" i="9" s="1"/>
  <c r="K143" i="2" l="1"/>
  <c r="G144" i="2" s="1"/>
  <c r="H138" i="9" s="1"/>
  <c r="L138" i="9" s="1"/>
  <c r="K144" i="2" l="1"/>
  <c r="G145" i="2" s="1"/>
  <c r="H139" i="9" s="1"/>
  <c r="L139" i="9" s="1"/>
  <c r="K145" i="2" l="1"/>
  <c r="G146" i="2" s="1"/>
  <c r="H140" i="9" s="1"/>
  <c r="L140" i="9" s="1"/>
  <c r="K146" i="2" l="1"/>
  <c r="G147" i="2" s="1"/>
  <c r="H141" i="9" s="1"/>
  <c r="L141" i="9" s="1"/>
  <c r="K147" i="2" l="1"/>
  <c r="G148" i="2" s="1"/>
  <c r="H142" i="9" s="1"/>
  <c r="L142" i="9" s="1"/>
  <c r="K148" i="2" l="1"/>
  <c r="G149" i="2" s="1"/>
  <c r="H143" i="9" s="1"/>
  <c r="L143" i="9" s="1"/>
  <c r="K149" i="2" l="1"/>
  <c r="G150" i="2" s="1"/>
  <c r="H144" i="9" s="1"/>
  <c r="L144" i="9" s="1"/>
  <c r="K150" i="2" l="1"/>
  <c r="G151" i="2" s="1"/>
  <c r="H145" i="9" s="1"/>
  <c r="L145" i="9" s="1"/>
  <c r="K151" i="2" l="1"/>
  <c r="G152" i="2" s="1"/>
  <c r="H146" i="9" s="1"/>
  <c r="L146" i="9" s="1"/>
  <c r="K152" i="2" l="1"/>
  <c r="G153" i="2" s="1"/>
  <c r="H147" i="9" s="1"/>
  <c r="L147" i="9" s="1"/>
  <c r="K153" i="2" l="1"/>
  <c r="G154" i="2" s="1"/>
  <c r="H148" i="9" s="1"/>
  <c r="L148" i="9" s="1"/>
  <c r="K154" i="2" l="1"/>
  <c r="G155" i="2" s="1"/>
  <c r="H149" i="9" s="1"/>
  <c r="L149" i="9" s="1"/>
  <c r="K155" i="2" l="1"/>
  <c r="G156" i="2" s="1"/>
  <c r="H150" i="9" s="1"/>
  <c r="L150" i="9" s="1"/>
  <c r="K156" i="2" l="1"/>
  <c r="G157" i="2" s="1"/>
  <c r="H151" i="9" s="1"/>
  <c r="L151" i="9" s="1"/>
  <c r="K157" i="2" l="1"/>
  <c r="G158" i="2" s="1"/>
  <c r="H152" i="9" s="1"/>
  <c r="L152" i="9" s="1"/>
  <c r="K158" i="2" l="1"/>
  <c r="G159" i="2" s="1"/>
  <c r="H153" i="9" s="1"/>
  <c r="L153" i="9" s="1"/>
  <c r="K159" i="2" l="1"/>
  <c r="G160" i="2" s="1"/>
  <c r="H154" i="9" s="1"/>
  <c r="L154" i="9" s="1"/>
  <c r="K160" i="2" l="1"/>
  <c r="G161" i="2" s="1"/>
  <c r="H155" i="9" s="1"/>
  <c r="L155" i="9" s="1"/>
  <c r="K161" i="2" l="1"/>
  <c r="G162" i="2" s="1"/>
  <c r="H156" i="9" s="1"/>
  <c r="L156" i="9" s="1"/>
  <c r="K162" i="2" l="1"/>
  <c r="G163" i="2" s="1"/>
  <c r="H157" i="9" s="1"/>
  <c r="H158" i="9" s="1"/>
  <c r="K163" i="2" l="1"/>
  <c r="L157" i="9"/>
</calcChain>
</file>

<file path=xl/comments1.xml><?xml version="1.0" encoding="utf-8"?>
<comments xmlns="http://schemas.openxmlformats.org/spreadsheetml/2006/main">
  <authors>
    <author>Carter, Kate Louise</author>
  </authors>
  <commentList>
    <comment ref="E5" authorId="0">
      <text>
        <r>
          <rPr>
            <b/>
            <sz val="9"/>
            <color indexed="81"/>
            <rFont val="Tahoma"/>
            <family val="2"/>
          </rPr>
          <t>Carter, Kate Louise:</t>
        </r>
        <r>
          <rPr>
            <sz val="9"/>
            <color indexed="81"/>
            <rFont val="Tahoma"/>
            <family val="2"/>
          </rPr>
          <t xml:space="preserve">
In April 2015 the EPA passed the CCR Ruling, and Duke Energy recognized ARO’s related to covered Kentucky Coal Ash Ponds. Duke Energy had previously been collecting COR for Ash Ponds in this jurisdiction.  Therefore, the COR account must be adjusted each quarter to reduce (debit) the COR Reserve account for the amount collected from customers with an offsetting credit to a Reg. Asset account.  The COR Reserve was adjusted for the TTD at that time estimated to have been collected through December 2015.</t>
        </r>
      </text>
    </comment>
  </commentList>
</comments>
</file>

<file path=xl/comments2.xml><?xml version="1.0" encoding="utf-8"?>
<comments xmlns="http://schemas.openxmlformats.org/spreadsheetml/2006/main">
  <authors>
    <author>Czupik, Ted Jr</author>
    <author>Ted Czupik</author>
  </authors>
  <commentList>
    <comment ref="G17" authorId="0">
      <text>
        <r>
          <rPr>
            <sz val="8"/>
            <color indexed="81"/>
            <rFont val="Tahoma"/>
            <family val="2"/>
          </rPr>
          <t xml:space="preserve">Source: J Schedule support provided by Forecasting 
</t>
        </r>
      </text>
    </comment>
    <comment ref="G25" authorId="1">
      <text>
        <r>
          <rPr>
            <sz val="10"/>
            <color indexed="81"/>
            <rFont val="Tahoma"/>
            <family val="2"/>
          </rPr>
          <t xml:space="preserve">Thirteen month average balance ended the test period
</t>
        </r>
      </text>
    </comment>
  </commentList>
</comments>
</file>

<file path=xl/comments3.xml><?xml version="1.0" encoding="utf-8"?>
<comments xmlns="http://schemas.openxmlformats.org/spreadsheetml/2006/main">
  <authors>
    <author>Carter, Kate Louise</author>
    <author>Milton, Jennifer</author>
  </authors>
  <commentList>
    <comment ref="C18" authorId="0">
      <text>
        <r>
          <rPr>
            <b/>
            <sz val="9"/>
            <color indexed="81"/>
            <rFont val="Tahoma"/>
            <family val="2"/>
          </rPr>
          <t>Carter, Kate Louise:</t>
        </r>
        <r>
          <rPr>
            <sz val="9"/>
            <color indexed="81"/>
            <rFont val="Tahoma"/>
            <family val="2"/>
          </rPr>
          <t xml:space="preserve">
This is the rate from the Jan 2017 AFUDC rates file</t>
        </r>
      </text>
    </comment>
    <comment ref="G41" authorId="0">
      <text>
        <r>
          <rPr>
            <b/>
            <sz val="9"/>
            <color indexed="81"/>
            <rFont val="Tahoma"/>
            <family val="2"/>
          </rPr>
          <t>Carter, Kate Louise:</t>
        </r>
        <r>
          <rPr>
            <sz val="9"/>
            <color indexed="81"/>
            <rFont val="Tahoma"/>
            <family val="2"/>
          </rPr>
          <t xml:space="preserve">
Quarterly</t>
        </r>
      </text>
    </comment>
    <comment ref="K53" authorId="0">
      <text>
        <r>
          <rPr>
            <b/>
            <sz val="9"/>
            <color indexed="81"/>
            <rFont val="Tahoma"/>
            <family val="2"/>
          </rPr>
          <t>Carter, Kate Louise:</t>
        </r>
        <r>
          <rPr>
            <sz val="9"/>
            <color indexed="81"/>
            <rFont val="Tahoma"/>
            <family val="2"/>
          </rPr>
          <t xml:space="preserve">
Agreed w/o/m/x to RF file for deferred spend at 12/31/16
</t>
        </r>
      </text>
    </comment>
    <comment ref="M53" authorId="1">
      <text>
        <r>
          <rPr>
            <b/>
            <sz val="9"/>
            <color indexed="81"/>
            <rFont val="Tahoma"/>
            <family val="2"/>
          </rPr>
          <t>Milton, Jennifer:</t>
        </r>
        <r>
          <rPr>
            <sz val="9"/>
            <color indexed="81"/>
            <rFont val="Tahoma"/>
            <family val="2"/>
          </rPr>
          <t xml:space="preserve">
Link Debt &amp; Equity Rates to Jan 2017 Template</t>
        </r>
      </text>
    </comment>
    <comment ref="K60" authorId="1">
      <text>
        <r>
          <rPr>
            <b/>
            <sz val="9"/>
            <color indexed="81"/>
            <rFont val="Tahoma"/>
            <family val="2"/>
          </rPr>
          <t>Milton, Jennifer:</t>
        </r>
        <r>
          <rPr>
            <sz val="9"/>
            <color indexed="81"/>
            <rFont val="Tahoma"/>
            <family val="2"/>
          </rPr>
          <t xml:space="preserve">
Update Formulas
Monthly</t>
        </r>
      </text>
    </comment>
  </commentList>
</comments>
</file>

<file path=xl/comments4.xml><?xml version="1.0" encoding="utf-8"?>
<comments xmlns="http://schemas.openxmlformats.org/spreadsheetml/2006/main">
  <authors>
    <author>Carter, Kate Louise</author>
    <author>Milton, Jennifer</author>
  </authors>
  <commentList>
    <comment ref="C18" authorId="0">
      <text>
        <r>
          <rPr>
            <b/>
            <sz val="9"/>
            <color indexed="81"/>
            <rFont val="Tahoma"/>
            <family val="2"/>
          </rPr>
          <t>Carter, Kate Louise:</t>
        </r>
        <r>
          <rPr>
            <sz val="9"/>
            <color indexed="81"/>
            <rFont val="Tahoma"/>
            <family val="2"/>
          </rPr>
          <t xml:space="preserve">
This is the rate from the Jan 2016 AFUDC rates file</t>
        </r>
      </text>
    </comment>
    <comment ref="C19" authorId="0">
      <text>
        <r>
          <rPr>
            <b/>
            <sz val="9"/>
            <color indexed="81"/>
            <rFont val="Tahoma"/>
            <family val="2"/>
          </rPr>
          <t>Carter, Kate Louise:</t>
        </r>
        <r>
          <rPr>
            <sz val="9"/>
            <color indexed="81"/>
            <rFont val="Tahoma"/>
            <family val="2"/>
          </rPr>
          <t xml:space="preserve">
This is the rate from the Feb 2016 AFUDC rates file</t>
        </r>
      </text>
    </comment>
    <comment ref="G41" authorId="0">
      <text>
        <r>
          <rPr>
            <b/>
            <sz val="9"/>
            <color indexed="81"/>
            <rFont val="Tahoma"/>
            <family val="2"/>
          </rPr>
          <t>Carter, Kate Louise:</t>
        </r>
        <r>
          <rPr>
            <sz val="9"/>
            <color indexed="81"/>
            <rFont val="Tahoma"/>
            <family val="2"/>
          </rPr>
          <t xml:space="preserve">
Quarterly</t>
        </r>
      </text>
    </comment>
    <comment ref="E42" authorId="0">
      <text>
        <r>
          <rPr>
            <b/>
            <sz val="9"/>
            <color indexed="81"/>
            <rFont val="Tahoma"/>
            <family val="2"/>
          </rPr>
          <t>Carter, Kate Louise:</t>
        </r>
        <r>
          <rPr>
            <sz val="9"/>
            <color indexed="81"/>
            <rFont val="Tahoma"/>
            <family val="2"/>
          </rPr>
          <t xml:space="preserve">
Note - starting with Jan 2016, we are using the auto-settlement process in PP….but, this has some work to get done to get all of the projects auto-settling the right way through PP.  As such, we shouldn't pull the settlements # from the 230 RF but rather the Spend Deferral as that is a more accurate picture of the actual settlements for the month....this is a timing issue and should mostly resolve this year.</t>
        </r>
      </text>
    </comment>
    <comment ref="K43" authorId="0">
      <text>
        <r>
          <rPr>
            <b/>
            <sz val="9"/>
            <color indexed="81"/>
            <rFont val="Tahoma"/>
            <family val="2"/>
          </rPr>
          <t>Carter, Kate Louise:</t>
        </r>
        <r>
          <rPr>
            <sz val="9"/>
            <color indexed="81"/>
            <rFont val="Tahoma"/>
            <family val="2"/>
          </rPr>
          <t xml:space="preserve">
Less than $1 diff to G/L balance per Account Recon file (account '0182471)</t>
        </r>
      </text>
    </comment>
    <comment ref="K44" authorId="0">
      <text>
        <r>
          <rPr>
            <b/>
            <sz val="9"/>
            <color indexed="81"/>
            <rFont val="Tahoma"/>
            <family val="2"/>
          </rPr>
          <t>Carter, Kate Louise:</t>
        </r>
        <r>
          <rPr>
            <sz val="9"/>
            <color indexed="81"/>
            <rFont val="Tahoma"/>
            <family val="2"/>
          </rPr>
          <t xml:space="preserve">
Agreed w/o/m/x  --- to RF file for deferred spend</t>
        </r>
      </text>
    </comment>
    <comment ref="K45" authorId="0">
      <text>
        <r>
          <rPr>
            <b/>
            <sz val="9"/>
            <color indexed="81"/>
            <rFont val="Tahoma"/>
            <family val="2"/>
          </rPr>
          <t>Carter, Kate Louise:</t>
        </r>
        <r>
          <rPr>
            <sz val="9"/>
            <color indexed="81"/>
            <rFont val="Tahoma"/>
            <family val="2"/>
          </rPr>
          <t xml:space="preserve">
Agreed w/o/m/x  --- to RF file for deferred spend</t>
        </r>
      </text>
    </comment>
    <comment ref="K46" authorId="0">
      <text>
        <r>
          <rPr>
            <b/>
            <sz val="9"/>
            <color indexed="81"/>
            <rFont val="Tahoma"/>
            <family val="2"/>
          </rPr>
          <t>Carter, Kate Louise:</t>
        </r>
        <r>
          <rPr>
            <sz val="9"/>
            <color indexed="81"/>
            <rFont val="Tahoma"/>
            <family val="2"/>
          </rPr>
          <t xml:space="preserve">
Agreed w/o/m/x  --- to RF file for deferred spend</t>
        </r>
      </text>
    </comment>
    <comment ref="E49" authorId="0">
      <text>
        <r>
          <rPr>
            <b/>
            <sz val="9"/>
            <color indexed="81"/>
            <rFont val="Tahoma"/>
            <family val="2"/>
          </rPr>
          <t>Carter, Kate Louise:</t>
        </r>
        <r>
          <rPr>
            <sz val="9"/>
            <color indexed="81"/>
            <rFont val="Tahoma"/>
            <family val="2"/>
          </rPr>
          <t xml:space="preserve">
Note - this is a reduction due to accrual revesals and reclasses to capital</t>
        </r>
      </text>
    </comment>
    <comment ref="K53" authorId="0">
      <text>
        <r>
          <rPr>
            <b/>
            <sz val="9"/>
            <color indexed="81"/>
            <rFont val="Tahoma"/>
            <family val="2"/>
          </rPr>
          <t>Carter, Kate Louise:</t>
        </r>
        <r>
          <rPr>
            <sz val="9"/>
            <color indexed="81"/>
            <rFont val="Tahoma"/>
            <family val="2"/>
          </rPr>
          <t xml:space="preserve">
Agreed w/o/m/x to RF file for deferred spend at 12/31/16
</t>
        </r>
      </text>
    </comment>
    <comment ref="M53" authorId="1">
      <text>
        <r>
          <rPr>
            <b/>
            <sz val="9"/>
            <color indexed="81"/>
            <rFont val="Tahoma"/>
            <family val="2"/>
          </rPr>
          <t>Milton, Jennifer:</t>
        </r>
        <r>
          <rPr>
            <sz val="9"/>
            <color indexed="81"/>
            <rFont val="Tahoma"/>
            <family val="2"/>
          </rPr>
          <t xml:space="preserve">
Link Debt &amp; Equity Rates to Jan 2017 Template</t>
        </r>
      </text>
    </comment>
    <comment ref="K60" authorId="1">
      <text>
        <r>
          <rPr>
            <b/>
            <sz val="9"/>
            <color indexed="81"/>
            <rFont val="Tahoma"/>
            <family val="2"/>
          </rPr>
          <t>Milton, Jennifer:</t>
        </r>
        <r>
          <rPr>
            <sz val="9"/>
            <color indexed="81"/>
            <rFont val="Tahoma"/>
            <family val="2"/>
          </rPr>
          <t xml:space="preserve">
Update Formulas
Monthly</t>
        </r>
      </text>
    </comment>
  </commentList>
</comments>
</file>

<file path=xl/comments5.xml><?xml version="1.0" encoding="utf-8"?>
<comments xmlns="http://schemas.openxmlformats.org/spreadsheetml/2006/main">
  <authors>
    <author>Milton, Jennifer</author>
  </authors>
  <commentList>
    <comment ref="K52" authorId="0">
      <text>
        <r>
          <rPr>
            <b/>
            <sz val="9"/>
            <color indexed="81"/>
            <rFont val="Tahoma"/>
            <family val="2"/>
          </rPr>
          <t>Milton, Jennifer:</t>
        </r>
        <r>
          <rPr>
            <sz val="9"/>
            <color indexed="81"/>
            <rFont val="Tahoma"/>
            <family val="2"/>
          </rPr>
          <t xml:space="preserve">
Tied to within $.24 to 12/31 GL balance
</t>
        </r>
      </text>
    </comment>
    <comment ref="K59" authorId="0">
      <text>
        <r>
          <rPr>
            <b/>
            <sz val="9"/>
            <color indexed="81"/>
            <rFont val="Tahoma"/>
            <family val="2"/>
          </rPr>
          <t>Milton, Jennifer:</t>
        </r>
        <r>
          <rPr>
            <sz val="9"/>
            <color indexed="81"/>
            <rFont val="Tahoma"/>
            <family val="2"/>
          </rPr>
          <t xml:space="preserve">
Update Formulas
Monthly</t>
        </r>
      </text>
    </comment>
  </commentList>
</comments>
</file>

<file path=xl/sharedStrings.xml><?xml version="1.0" encoding="utf-8"?>
<sst xmlns="http://schemas.openxmlformats.org/spreadsheetml/2006/main" count="668" uniqueCount="248">
  <si>
    <t>Amortization Period (yrs)</t>
  </si>
  <si>
    <t>Ending Balance</t>
  </si>
  <si>
    <t>Recovery</t>
  </si>
  <si>
    <t>Period</t>
  </si>
  <si>
    <r>
      <t xml:space="preserve">Cash Spend </t>
    </r>
    <r>
      <rPr>
        <b/>
        <vertAlign val="superscript"/>
        <sz val="11"/>
        <color theme="1"/>
        <rFont val="Calibri"/>
        <family val="2"/>
        <scheme val="minor"/>
      </rPr>
      <t>(a)</t>
    </r>
  </si>
  <si>
    <r>
      <t xml:space="preserve">Carrying Cost </t>
    </r>
    <r>
      <rPr>
        <b/>
        <vertAlign val="superscript"/>
        <sz val="11"/>
        <color theme="1"/>
        <rFont val="Calibri"/>
        <family val="2"/>
        <scheme val="minor"/>
      </rPr>
      <t>(b)</t>
    </r>
  </si>
  <si>
    <t>Duke Energy Kentucky</t>
  </si>
  <si>
    <t>Amortization Calculation for Coal Ash ARO</t>
  </si>
  <si>
    <t>COR Credit</t>
  </si>
  <si>
    <t xml:space="preserve">DE Kentucky </t>
  </si>
  <si>
    <t>W/P B</t>
  </si>
  <si>
    <t>Return on Debt and Equity - Coal Ash Spend</t>
  </si>
  <si>
    <r>
      <rPr>
        <b/>
        <sz val="11"/>
        <color rgb="FFFF0000"/>
        <rFont val="Calibri"/>
        <family val="2"/>
        <scheme val="minor"/>
      </rPr>
      <t>Purpose</t>
    </r>
    <r>
      <rPr>
        <sz val="11"/>
        <color theme="1"/>
        <rFont val="Calibri"/>
        <family val="2"/>
        <scheme val="minor"/>
      </rPr>
      <t>: The Coal Ash 101 Asset Balance is not included within Rate Base and, therefore, does not earn a return.   However, Duke Energy has received permission from the State of Kentucky to calculate and defer a return on coal ash spend.  This entry will record both the debt and equity portion of the return increasing (Debit)  the 182471 Spend Regulated Assets in anticipation of later recovery. The other side of the debt and equity portions of the entry will be a 431 Other Interest Expense Account and 421 Miscellaneous Non-operating Income account, respectively.
Consistent with PWC’s Guide to Accounting for Utilities and Power Companies (2013, 18.3.2) it is appropriate to calculate a debt and equity return (carrying costs) for Coal Ash compliance costs recorded to a Regulated Asset.  However, ASC 980 requires deferral of the equity component until rate recovery has begun. Based on that, in the second part of the entry, the equity portion will be offset to a separate 186251 Contra Reg Asset Account.</t>
    </r>
  </si>
  <si>
    <t>At origination of this accounting and for ongoing inputs, DARO reached out to:</t>
  </si>
  <si>
    <t>Peggy Laub: Director of Regulatory Rates &amp; Regulation - Midwest - For initial advice on calculating returns for Kentucky Spend</t>
  </si>
  <si>
    <t xml:space="preserve">Huyen Dang: Manager of MW Carolinas Reporting - For the AFUDC Debt &amp; Equity rates </t>
  </si>
  <si>
    <t>Dennis Randar: Accounting Analyst, provide monthly AFUDC Rates file</t>
  </si>
  <si>
    <r>
      <rPr>
        <b/>
        <sz val="11"/>
        <color rgb="FFFF0000"/>
        <rFont val="Calibri"/>
        <family val="2"/>
        <scheme val="minor"/>
      </rPr>
      <t>Note:</t>
    </r>
    <r>
      <rPr>
        <sz val="11"/>
        <color theme="1"/>
        <rFont val="Calibri"/>
        <family val="2"/>
        <scheme val="minor"/>
      </rPr>
      <t xml:space="preserve"> These calculations will be recognized on a one-month lag as monthly settlements are not finalized until Day 4, and as it is consistent with how similar returns are calculated in other groups 
</t>
    </r>
    <r>
      <rPr>
        <b/>
        <sz val="11"/>
        <color rgb="FFFF0000"/>
        <rFont val="Calibri"/>
        <family val="2"/>
        <scheme val="minor"/>
      </rPr>
      <t>Note 2:</t>
    </r>
    <r>
      <rPr>
        <sz val="11"/>
        <color theme="1"/>
        <rFont val="Calibri"/>
        <family val="2"/>
        <scheme val="minor"/>
      </rPr>
      <t xml:space="preserve"> De Kentucky's Return will be based on the current month's Retail Rates of Return for AFUDC.
</t>
    </r>
  </si>
  <si>
    <t>Rate Inputs</t>
  </si>
  <si>
    <t>Retail Rates: (Monthly - Compounded)</t>
  </si>
  <si>
    <t>Debt Rate</t>
  </si>
  <si>
    <t>Equity Rate</t>
  </si>
  <si>
    <t>January</t>
  </si>
  <si>
    <t>PM</t>
  </si>
  <si>
    <t>These are Dec 2016 rates used in Jan 2017 JE</t>
  </si>
  <si>
    <t>February</t>
  </si>
  <si>
    <t>These are Jan 2017 rates used in Feb 2017 JE</t>
  </si>
  <si>
    <t>March</t>
  </si>
  <si>
    <t>D</t>
  </si>
  <si>
    <t>Feb 2017 rates used in Mar 2017 JE</t>
  </si>
  <si>
    <t>April</t>
  </si>
  <si>
    <t xml:space="preserve">May </t>
  </si>
  <si>
    <t xml:space="preserve">June </t>
  </si>
  <si>
    <t>July</t>
  </si>
  <si>
    <t>August</t>
  </si>
  <si>
    <t>September</t>
  </si>
  <si>
    <t>October</t>
  </si>
  <si>
    <t>November</t>
  </si>
  <si>
    <t>December</t>
  </si>
  <si>
    <t>Retail Rates - For Initial Recognition</t>
  </si>
  <si>
    <t>f</t>
  </si>
  <si>
    <t>Monthly (Compounded)</t>
  </si>
  <si>
    <t>Debt</t>
  </si>
  <si>
    <t>Equity</t>
  </si>
  <si>
    <t>DE Kentucky Retail</t>
  </si>
  <si>
    <t>a</t>
  </si>
  <si>
    <t>b</t>
  </si>
  <si>
    <t>c</t>
  </si>
  <si>
    <t>d</t>
  </si>
  <si>
    <t>e=a+b+c+d</t>
  </si>
  <si>
    <t>g = e*f</t>
  </si>
  <si>
    <t>h=e*f</t>
  </si>
  <si>
    <t>i=e+g+h</t>
  </si>
  <si>
    <t>Beginning</t>
  </si>
  <si>
    <t>Additions</t>
  </si>
  <si>
    <t>Deduction</t>
  </si>
  <si>
    <t>Beneficial</t>
  </si>
  <si>
    <t>Balance</t>
  </si>
  <si>
    <t>Ending</t>
  </si>
  <si>
    <t>(COR)</t>
  </si>
  <si>
    <t>Reuse</t>
  </si>
  <si>
    <t>(After Adj)</t>
  </si>
  <si>
    <t>Return</t>
  </si>
  <si>
    <t>C</t>
  </si>
  <si>
    <t xml:space="preserve">Sum of above = </t>
  </si>
  <si>
    <t xml:space="preserve"> + </t>
  </si>
  <si>
    <t xml:space="preserve"> = </t>
  </si>
  <si>
    <r>
      <rPr>
        <b/>
        <i/>
        <sz val="11"/>
        <color theme="1"/>
        <rFont val="Calibri"/>
        <family val="2"/>
        <scheme val="minor"/>
      </rPr>
      <t xml:space="preserve">t </t>
    </r>
    <r>
      <rPr>
        <sz val="11"/>
        <color theme="1"/>
        <rFont val="Calibri"/>
        <family val="2"/>
        <scheme val="minor"/>
      </rPr>
      <t xml:space="preserve">to </t>
    </r>
    <r>
      <rPr>
        <b/>
        <sz val="11"/>
        <color rgb="FFFF0000"/>
        <rFont val="Calibri"/>
        <family val="2"/>
        <scheme val="minor"/>
      </rPr>
      <t>C8</t>
    </r>
  </si>
  <si>
    <t>Dr</t>
  </si>
  <si>
    <t>Coal Ash Spend</t>
  </si>
  <si>
    <t>To: A</t>
  </si>
  <si>
    <t>Cr</t>
  </si>
  <si>
    <t>Return on Debt</t>
  </si>
  <si>
    <t>Return on Equity</t>
  </si>
  <si>
    <t>Rtn on Eqty Defer.</t>
  </si>
  <si>
    <t>DARO reached out to:</t>
  </si>
  <si>
    <t xml:space="preserve">January JE </t>
  </si>
  <si>
    <t>February JE</t>
  </si>
  <si>
    <t>March JE</t>
  </si>
  <si>
    <t>April JE</t>
  </si>
  <si>
    <t>Note: confirmed with Dennis Randar that no change from Prior Month rates is correct.</t>
  </si>
  <si>
    <t>JE to be Booked - Jan</t>
  </si>
  <si>
    <t>Peggy Laub: Director of Regulatory Rates &amp; Regulation - Midwest - For advice on calculating returns for Kentucky Spend</t>
  </si>
  <si>
    <t xml:space="preserve">January </t>
  </si>
  <si>
    <t>Feb</t>
  </si>
  <si>
    <t>May</t>
  </si>
  <si>
    <t>June</t>
  </si>
  <si>
    <t>Aug</t>
  </si>
  <si>
    <t>Sept</t>
  </si>
  <si>
    <t>Oct</t>
  </si>
  <si>
    <t>Nov</t>
  </si>
  <si>
    <t>Dec</t>
  </si>
  <si>
    <t>E</t>
  </si>
  <si>
    <t>JE to be Booked - December</t>
  </si>
  <si>
    <t>Duke Energy Corporation</t>
  </si>
  <si>
    <t>Ash Management ARO Cash Flows Summary</t>
  </si>
  <si>
    <t>w/ inflation</t>
  </si>
  <si>
    <t xml:space="preserve">Total Project </t>
  </si>
  <si>
    <t>Spend</t>
  </si>
  <si>
    <t>Total</t>
  </si>
  <si>
    <t>Costs (2015+)</t>
  </si>
  <si>
    <t>CF Forecast</t>
  </si>
  <si>
    <t>Operating</t>
  </si>
  <si>
    <t>DEK</t>
  </si>
  <si>
    <t>Inflation (avg  CPI)</t>
  </si>
  <si>
    <t>Assumptions:</t>
  </si>
  <si>
    <t>enter as negative</t>
  </si>
  <si>
    <r>
      <t xml:space="preserve">Monthly Amortization Amount </t>
    </r>
    <r>
      <rPr>
        <i/>
        <sz val="11"/>
        <color theme="1"/>
        <rFont val="Calibri"/>
        <family val="2"/>
        <scheme val="minor"/>
      </rPr>
      <t>(Goal Seek</t>
    </r>
    <r>
      <rPr>
        <sz val="11"/>
        <color theme="1"/>
        <rFont val="Calibri"/>
        <family val="2"/>
        <scheme val="minor"/>
      </rPr>
      <t>)</t>
    </r>
  </si>
  <si>
    <t>Annualized Amortization Amount</t>
  </si>
  <si>
    <t>Directions:</t>
  </si>
  <si>
    <t>Update purple shaded section as actual spend and updated</t>
  </si>
  <si>
    <t>debt and equity rates are available.</t>
  </si>
  <si>
    <t>Cash Spend</t>
  </si>
  <si>
    <t>Carrying Cost</t>
  </si>
  <si>
    <t>company_id</t>
  </si>
  <si>
    <t>liability_account</t>
  </si>
  <si>
    <t>beginning_liability</t>
  </si>
  <si>
    <t>liability_incurred</t>
  </si>
  <si>
    <t>liabilities_settled</t>
  </si>
  <si>
    <t>accretion</t>
  </si>
  <si>
    <t>revisions</t>
  </si>
  <si>
    <t>gain_loss</t>
  </si>
  <si>
    <t>ending_liability</t>
  </si>
  <si>
    <t>adjust</t>
  </si>
  <si>
    <t>description</t>
  </si>
  <si>
    <t>aro_id</t>
  </si>
  <si>
    <t>start_month</t>
  </si>
  <si>
    <t>end_month</t>
  </si>
  <si>
    <t>DEK ARO FOS East Bend Coal Ash - CC</t>
  </si>
  <si>
    <t>INTERNAL CORRESPONDENCE</t>
  </si>
  <si>
    <t xml:space="preserve">DATE: </t>
  </si>
  <si>
    <t xml:space="preserve">TO: ADDRESSEES                                         </t>
  </si>
  <si>
    <t xml:space="preserve">FROM: </t>
  </si>
  <si>
    <t>Eva Karageorgiou</t>
  </si>
  <si>
    <t>SUBJECT: MONTHLY AFUDC/CAPITALIZED INTEREST RATES</t>
  </si>
  <si>
    <t>The following AFUDC/Capitalized Interest Rates should be</t>
  </si>
  <si>
    <t>Borrowed</t>
  </si>
  <si>
    <t>Annual</t>
  </si>
  <si>
    <t>Monthly</t>
  </si>
  <si>
    <t>%</t>
  </si>
  <si>
    <t>Ratio</t>
  </si>
  <si>
    <t>Rate</t>
  </si>
  <si>
    <t>DE Progress</t>
  </si>
  <si>
    <t>DE Carolinas</t>
  </si>
  <si>
    <t>DE Florida (NOTE 1)</t>
  </si>
  <si>
    <t>DE Ohio:</t>
  </si>
  <si>
    <t xml:space="preserve"> Production</t>
  </si>
  <si>
    <t>Electric</t>
  </si>
  <si>
    <t xml:space="preserve"> Non-AMRP</t>
  </si>
  <si>
    <t>Gas</t>
  </si>
  <si>
    <t>Common</t>
  </si>
  <si>
    <t xml:space="preserve"> </t>
  </si>
  <si>
    <t>Brownsville</t>
  </si>
  <si>
    <t>DEGS of Boca Raton</t>
  </si>
  <si>
    <t>DEGS of Cincinnati</t>
  </si>
  <si>
    <t>DEGS of St. Bernard</t>
  </si>
  <si>
    <t>Wind</t>
  </si>
  <si>
    <t>KO Transmission</t>
  </si>
  <si>
    <t>MP Corp.</t>
  </si>
  <si>
    <t>DE Kentucky:</t>
  </si>
  <si>
    <t>DE Indiana:</t>
  </si>
  <si>
    <t xml:space="preserve">DE Pioneer Transmission </t>
  </si>
  <si>
    <t xml:space="preserve">NOTE 1: Per Florida Administrative Code 25-6.0141 Allowance for Funds Used During Construction, projects are only eligible for AFUDC if  gross additions to plant are in excess of 0.5 percent of the sum of the total balance in Account 101 – Electric Plant in Service, and Account 106, Completed Construction not Classified, at the time the project commences and are expected to be completed in excess of one year after commencement of construction. See the Capitalization Policy guidelines for further clarification. </t>
  </si>
  <si>
    <t>Purple shading is forecast</t>
  </si>
  <si>
    <t>(a) Spend uses last cash flow update assuming straight line spend during year.</t>
  </si>
  <si>
    <t xml:space="preserve">(b) Carrying cost uses debt and equity rates last used and applied consistently to </t>
  </si>
  <si>
    <t>COR Credit ©</t>
  </si>
  <si>
    <t>WORK PAPER REFERENCE NOS.:</t>
  </si>
  <si>
    <t>WITNESS RESPONSIBLE:</t>
  </si>
  <si>
    <t>PAGE  1  OF  1</t>
  </si>
  <si>
    <t>RECOVERY OF SPEND RELATED TO COAL ASH BASIN CLOSURE</t>
  </si>
  <si>
    <t>DUKE ENERGY KENTUCKY, INC.</t>
  </si>
  <si>
    <t xml:space="preserve">TYPE OF FILING:  "X" ORIGINAL   UPDATED    REVISED  </t>
  </si>
  <si>
    <t>C. S. Lee</t>
  </si>
  <si>
    <t>DATA: "X" BASE PERIOD   "X" FORECASTED PERIOD</t>
  </si>
  <si>
    <t>Mar 17 rates used in Apr</t>
  </si>
  <si>
    <t>April 17 rates used in May JE</t>
  </si>
  <si>
    <t>See note A</t>
  </si>
  <si>
    <t>Monthly Amortization Amount</t>
  </si>
  <si>
    <t>May 17 rates used in June JE</t>
  </si>
  <si>
    <t>JE to be Booked - June</t>
  </si>
  <si>
    <t>ARO 1000 report</t>
  </si>
  <si>
    <t>Source: PowerPlan</t>
  </si>
  <si>
    <t>BU: 75078 - 75088</t>
  </si>
  <si>
    <t>6/1/2017 00:00:00</t>
  </si>
  <si>
    <t>used for the month of June 2017</t>
  </si>
  <si>
    <t>Total spend through 12/31/16</t>
  </si>
  <si>
    <t>Total spend 2017, Jan - June</t>
  </si>
  <si>
    <t>Updated June 30, 2017</t>
  </si>
  <si>
    <t>COR Credit remains as last approved through new rate case period starting 6/18.</t>
  </si>
  <si>
    <t>(6/18 - 5/28)</t>
  </si>
  <si>
    <t>Debt %</t>
  </si>
  <si>
    <t>Total Rate</t>
  </si>
  <si>
    <t xml:space="preserve">Monthly </t>
  </si>
  <si>
    <t>COST OF CAPITAL SUMMARY</t>
  </si>
  <si>
    <t>THIRTEEN MONTH AVERAGE BALANCE</t>
  </si>
  <si>
    <t>SCHEDULE J-1</t>
  </si>
  <si>
    <t>DATE OF CAPITAL STRUCTURE: END OF FORECASTED PERIOD</t>
  </si>
  <si>
    <t>PAGE  2  OF  2</t>
  </si>
  <si>
    <t>WORK PAPER REFERENCE NO(S).: See Below</t>
  </si>
  <si>
    <t>13 MONTH AVG.</t>
  </si>
  <si>
    <t>LINE</t>
  </si>
  <si>
    <t>BALANCE</t>
  </si>
  <si>
    <t>% OF</t>
  </si>
  <si>
    <t>WEIGHTED</t>
  </si>
  <si>
    <t xml:space="preserve"> NO.</t>
  </si>
  <si>
    <t>CLASS OF CAPITAL</t>
  </si>
  <si>
    <t>REFERENCE</t>
  </si>
  <si>
    <t>($)</t>
  </si>
  <si>
    <t>TOTAL</t>
  </si>
  <si>
    <t>COST</t>
  </si>
  <si>
    <t>COST %</t>
  </si>
  <si>
    <t>Common Equity</t>
  </si>
  <si>
    <t>Long-Term Debt</t>
  </si>
  <si>
    <t>J-3</t>
  </si>
  <si>
    <t>Short-Term Debt</t>
  </si>
  <si>
    <t>J-2</t>
  </si>
  <si>
    <t xml:space="preserve">   Total Capital</t>
  </si>
  <si>
    <t>Accumulated Deferred Investment Tax Credit</t>
  </si>
  <si>
    <t xml:space="preserve">   Account 255</t>
  </si>
  <si>
    <t>WPB-6</t>
  </si>
  <si>
    <t>Investment Tax Credit Included in Total Capital</t>
  </si>
  <si>
    <t xml:space="preserve">   Total Capital Including Investment Tax Credit</t>
  </si>
  <si>
    <t>July - Dec</t>
  </si>
  <si>
    <t>1/1/15 - 6/30/17</t>
  </si>
  <si>
    <t>Total Spend through 6/30/17</t>
  </si>
  <si>
    <t>AS OF JUNE 30, 2017</t>
  </si>
  <si>
    <t>projected periods June 17 - March 2018.  Use forecasted WACC</t>
  </si>
  <si>
    <t>starting in April 2018 (see rates per Schedule J1 Forecast).</t>
  </si>
  <si>
    <t>Based on Rates per Schedule J1 Forecast (starting April 2018)</t>
  </si>
  <si>
    <t>June AFUDC Rates for June 17 - March 2018</t>
  </si>
  <si>
    <t>Excl. Post Closure</t>
  </si>
  <si>
    <t>East Bend (EXCL POST CLOSURE)</t>
  </si>
  <si>
    <t>(c) Exclude post closure maintenance costs from recovery schedule.</t>
  </si>
  <si>
    <t>Actual</t>
  </si>
  <si>
    <t>Projection</t>
  </si>
  <si>
    <t>Source of cost estimates: Vivek Raina</t>
  </si>
  <si>
    <t xml:space="preserve">Note A: Actual costs included for May 2015 through June 2017 total $11.4 million.  Projected costs included starting </t>
  </si>
  <si>
    <t>in July 2017 total $17.6 million.</t>
  </si>
  <si>
    <t>2015 Total</t>
  </si>
  <si>
    <t>2016 Total</t>
  </si>
  <si>
    <t>Pre-Tax</t>
  </si>
  <si>
    <t>Rate of</t>
  </si>
  <si>
    <t>GRCF</t>
  </si>
  <si>
    <t>(PM Settlements)</t>
  </si>
  <si>
    <t>SCHEDULE CSL-1</t>
  </si>
  <si>
    <t>CASE NO. 2017-00321</t>
  </si>
  <si>
    <t>Use Goal Seek to calc cell K-163 to equal $0 by changing cell Q-20.</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</si>
</sst>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0000000%"/>
    <numFmt numFmtId="167" formatCode="0.000000%"/>
    <numFmt numFmtId="168" formatCode="0.0000000E+00"/>
    <numFmt numFmtId="169" formatCode="0.000000000000E+00"/>
    <numFmt numFmtId="170" formatCode="#,##0.00\ ;[Red]\(#,##0.00\)"/>
    <numFmt numFmtId="171" formatCode="0.000%"/>
    <numFmt numFmtId="172" formatCode="0.0_);\(0.0\)"/>
    <numFmt numFmtId="173" formatCode="&quot;$&quot;#,##0\ ;\(&quot;$&quot;#,##0\)"/>
    <numFmt numFmtId="174" formatCode="_(&quot;$&quot;* #,##0_);_(&quot;$&quot;* \(#,##0\);_(&quot;$&quot;* &quot;-&quot;??_);_(@_)"/>
    <numFmt numFmtId="175" formatCode="_-* #,##0.0_-;\-* #,##0.0_-;_-* &quot;-&quot;??_-;_-@_-"/>
    <numFmt numFmtId="176" formatCode="#,##0.00&quot; $&quot;;\-#,##0.00&quot; $&quot;"/>
    <numFmt numFmtId="177" formatCode="0.000000_)"/>
    <numFmt numFmtId="178" formatCode="mm/dd/yy_)"/>
    <numFmt numFmtId="179" formatCode="0.00_)"/>
    <numFmt numFmtId="180" formatCode="[$-409]mmmm\ d\,\ yyyy;@"/>
    <numFmt numFmtId="181" formatCode="0_)"/>
    <numFmt numFmtId="182" formatCode="#,##0_ ;[Red]\(#,##0\)\ "/>
    <numFmt numFmtId="183" formatCode="General_)"/>
    <numFmt numFmtId="184" formatCode="0.00000000%"/>
    <numFmt numFmtId="185" formatCode="_(* #,##0.00000_);_(* \(#,##0.00000\);_(* &quot;-&quot;??_);_(@_)"/>
    <numFmt numFmtId="186" formatCode="_-* #,##0_-;\-* #,##0_-;_-* &quot;-&quot;_-;_-@_-"/>
    <numFmt numFmtId="187" formatCode="_-* #,##0.00_-;\-* #,##0.00_-;_-* &quot;-&quot;??_-;_-@_-"/>
    <numFmt numFmtId="188" formatCode="#,##0.0"/>
    <numFmt numFmtId="189" formatCode="0.0000000"/>
    <numFmt numFmtId="190" formatCode="#."/>
    <numFmt numFmtId="191" formatCode="mmmm\ yyyy"/>
    <numFmt numFmtId="192" formatCode="_ [$€-2]\ * #,##0.00_ ;_ [$€-2]\ * \-#,##0.00_ ;_ [$€-2]\ * &quot;-&quot;??_ "/>
    <numFmt numFmtId="193" formatCode="_-&quot;$&quot;* #,##0.00_-;\-&quot;$&quot;* #,##0.00_-;_-&quot;$&quot;* &quot;-&quot;??_-;_-@_-"/>
    <numFmt numFmtId="194" formatCode="_-#,##0&quot; years&quot;"/>
    <numFmt numFmtId="195" formatCode="0.000_)"/>
    <numFmt numFmtId="196" formatCode="#,##0;\-#,##0;&quot;-&quot;"/>
    <numFmt numFmtId="197" formatCode="&quot;£&quot;#,##0;\-&quot;£&quot;#,##0"/>
    <numFmt numFmtId="198" formatCode="&quot; $&quot;#,##0.00&quot; &quot;;&quot; $(&quot;#,##0.00&quot;)&quot;;&quot; $-&quot;#&quot; &quot;;&quot; &quot;@&quot; &quot;"/>
    <numFmt numFmtId="199" formatCode="[$-409]General"/>
    <numFmt numFmtId="200" formatCode="#,##0.00;\(#,##0.00\)"/>
    <numFmt numFmtId="201" formatCode="&quot;$&quot;#,##0.00;\(&quot;$&quot;#,##0.00\)"/>
    <numFmt numFmtId="202" formatCode="###0.0%;\(###0.0%\)"/>
    <numFmt numFmtId="203" formatCode="mmm/dd"/>
    <numFmt numFmtId="204" formatCode="0.000000"/>
    <numFmt numFmtId="205" formatCode="0.0_)"/>
    <numFmt numFmtId="206" formatCode="0.00000"/>
  </numFmts>
  <fonts count="16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vertAlign val="superscript"/>
      <sz val="11"/>
      <color theme="1"/>
      <name val="Calibri"/>
      <family val="2"/>
      <scheme val="minor"/>
    </font>
    <font>
      <b/>
      <u/>
      <sz val="11"/>
      <color theme="1"/>
      <name val="Calibri"/>
      <family val="2"/>
      <scheme val="minor"/>
    </font>
    <font>
      <i/>
      <sz val="11"/>
      <color theme="1"/>
      <name val="Calibri"/>
      <family val="2"/>
      <scheme val="minor"/>
    </font>
    <font>
      <b/>
      <sz val="24"/>
      <color theme="1"/>
      <name val="Calibri"/>
      <family val="2"/>
      <scheme val="minor"/>
    </font>
    <font>
      <b/>
      <sz val="16"/>
      <color rgb="FFFF0000"/>
      <name val="Calibri"/>
      <family val="2"/>
      <scheme val="minor"/>
    </font>
    <font>
      <b/>
      <sz val="11"/>
      <color rgb="FFFF0000"/>
      <name val="Calibri"/>
      <family val="2"/>
      <scheme val="minor"/>
    </font>
    <font>
      <b/>
      <sz val="18"/>
      <color theme="1"/>
      <name val="Calibri"/>
      <family val="2"/>
      <scheme val="minor"/>
    </font>
    <font>
      <b/>
      <i/>
      <sz val="20"/>
      <color theme="1"/>
      <name val="Calibri"/>
      <family val="2"/>
      <scheme val="minor"/>
    </font>
    <font>
      <b/>
      <i/>
      <sz val="11"/>
      <color theme="1"/>
      <name val="Calibri"/>
      <family val="2"/>
      <scheme val="minor"/>
    </font>
    <font>
      <b/>
      <sz val="9"/>
      <color indexed="81"/>
      <name val="Tahoma"/>
      <family val="2"/>
    </font>
    <font>
      <sz val="9"/>
      <color indexed="81"/>
      <name val="Tahoma"/>
      <family val="2"/>
    </font>
    <font>
      <sz val="10"/>
      <name val="Arial"/>
      <family val="2"/>
    </font>
    <font>
      <sz val="10"/>
      <color indexed="8"/>
      <name val="Book Antiqua"/>
      <family val="1"/>
    </font>
    <font>
      <sz val="11"/>
      <color indexed="8"/>
      <name val="Arial"/>
      <family val="2"/>
    </font>
    <font>
      <b/>
      <sz val="12"/>
      <color indexed="9"/>
      <name val="Times New Roman"/>
      <family val="1"/>
    </font>
    <font>
      <sz val="10"/>
      <name val="Courier"/>
      <family val="3"/>
    </font>
    <font>
      <b/>
      <sz val="10"/>
      <name val="MS Sans Serif"/>
      <family val="2"/>
    </font>
    <font>
      <sz val="8"/>
      <name val="Arial"/>
      <family val="2"/>
    </font>
    <font>
      <sz val="11"/>
      <name val="Tms Rmn"/>
      <family val="1"/>
    </font>
    <font>
      <sz val="14"/>
      <name val="Arial"/>
      <family val="2"/>
    </font>
    <font>
      <sz val="10"/>
      <color indexed="24"/>
      <name val="Times New Roman"/>
      <family val="1"/>
    </font>
    <font>
      <sz val="11"/>
      <color indexed="8"/>
      <name val="Calibri"/>
      <family val="2"/>
    </font>
    <font>
      <sz val="11"/>
      <color theme="1"/>
      <name val="Calibri"/>
      <family val="2"/>
    </font>
    <font>
      <sz val="10"/>
      <color indexed="8"/>
      <name val="Arial"/>
      <family val="2"/>
    </font>
    <font>
      <sz val="12"/>
      <name val="Arial"/>
      <family val="2"/>
    </font>
    <font>
      <sz val="10"/>
      <name val="MS Sans Serif"/>
      <family val="2"/>
    </font>
    <font>
      <sz val="12"/>
      <color theme="1"/>
      <name val="Arial"/>
      <family val="2"/>
    </font>
    <font>
      <sz val="11"/>
      <name val="??"/>
      <family val="3"/>
      <charset val="129"/>
    </font>
    <font>
      <b/>
      <sz val="10"/>
      <color indexed="10"/>
      <name val="Arial"/>
      <family val="2"/>
    </font>
    <font>
      <sz val="12"/>
      <color indexed="12"/>
      <name val="SWISS"/>
      <family val="2"/>
    </font>
    <font>
      <b/>
      <u/>
      <sz val="11"/>
      <color indexed="37"/>
      <name val="Arial"/>
      <family val="2"/>
    </font>
    <font>
      <b/>
      <sz val="12"/>
      <name val="Arial"/>
      <family val="2"/>
    </font>
    <font>
      <sz val="10"/>
      <color indexed="12"/>
      <name val="Arial"/>
      <family val="2"/>
    </font>
    <font>
      <u/>
      <sz val="11"/>
      <color theme="10"/>
      <name val="Calibri"/>
      <family val="2"/>
    </font>
    <font>
      <u/>
      <sz val="10.8"/>
      <color theme="10"/>
      <name val="Helv"/>
    </font>
    <font>
      <sz val="12"/>
      <color indexed="8"/>
      <name val="Arial"/>
      <family val="2"/>
    </font>
    <font>
      <b/>
      <i/>
      <sz val="12"/>
      <color indexed="57"/>
      <name val="Swiss"/>
      <family val="2"/>
    </font>
    <font>
      <sz val="11"/>
      <color indexed="32"/>
      <name val="Arial"/>
      <family val="2"/>
    </font>
    <font>
      <b/>
      <sz val="12"/>
      <name val="Swiss"/>
      <family val="2"/>
    </font>
    <font>
      <b/>
      <sz val="11"/>
      <color indexed="18"/>
      <name val="Arial"/>
      <family val="2"/>
    </font>
    <font>
      <sz val="10"/>
      <color indexed="56"/>
      <name val="Courier"/>
      <family val="3"/>
    </font>
    <font>
      <sz val="11"/>
      <color indexed="16"/>
      <name val="Arial"/>
      <family val="2"/>
    </font>
    <font>
      <i/>
      <sz val="12"/>
      <color indexed="38"/>
      <name val="Swiss"/>
      <family val="2"/>
    </font>
    <font>
      <sz val="8"/>
      <color indexed="62"/>
      <name val="Arial"/>
      <family val="2"/>
    </font>
    <font>
      <sz val="11"/>
      <color indexed="19"/>
      <name val="Calibri"/>
      <family val="2"/>
      <scheme val="minor"/>
    </font>
    <font>
      <sz val="7"/>
      <name val="Small Fonts"/>
      <family val="2"/>
    </font>
    <font>
      <b/>
      <i/>
      <sz val="16"/>
      <name val="Helv"/>
    </font>
    <font>
      <sz val="12"/>
      <name val="Arial MT"/>
    </font>
    <font>
      <sz val="12"/>
      <name val="Helv"/>
    </font>
    <font>
      <sz val="10"/>
      <name val="Courier New"/>
      <family val="3"/>
    </font>
    <font>
      <sz val="12"/>
      <name val="SWISS"/>
    </font>
    <font>
      <b/>
      <sz val="11"/>
      <color indexed="16"/>
      <name val="Times New Roman"/>
      <family val="1"/>
    </font>
    <font>
      <sz val="11"/>
      <name val="Arial"/>
      <family val="2"/>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i/>
      <sz val="12"/>
      <color indexed="50"/>
      <name val="Arial"/>
      <family val="2"/>
    </font>
    <font>
      <sz val="12"/>
      <color indexed="8"/>
      <name val="Arial MT"/>
    </font>
    <font>
      <sz val="8"/>
      <color indexed="12"/>
      <name val="Arial"/>
      <family val="2"/>
    </font>
    <font>
      <u/>
      <sz val="8.4"/>
      <color indexed="12"/>
      <name val="Arial"/>
      <family val="2"/>
    </font>
    <font>
      <u/>
      <sz val="11"/>
      <color theme="1"/>
      <name val="Calibri"/>
      <family val="2"/>
      <scheme val="minor"/>
    </font>
    <font>
      <b/>
      <sz val="12"/>
      <color rgb="FFFF0000"/>
      <name val="Calibri"/>
      <family val="2"/>
      <scheme val="minor"/>
    </font>
    <font>
      <i/>
      <sz val="10"/>
      <color theme="1"/>
      <name val="Calibri"/>
      <family val="2"/>
      <scheme val="minor"/>
    </font>
    <font>
      <sz val="11"/>
      <color theme="1"/>
      <name val="Arial"/>
      <family val="2"/>
    </font>
    <font>
      <u/>
      <sz val="11"/>
      <color theme="10"/>
      <name val="Calibri"/>
      <family val="2"/>
      <scheme val="minor"/>
    </font>
    <font>
      <sz val="11"/>
      <color rgb="FF000000"/>
      <name val="Calibri"/>
      <family val="2"/>
      <scheme val="minor"/>
    </font>
    <font>
      <sz val="12"/>
      <name val="Times New Roman"/>
      <family val="1"/>
    </font>
    <font>
      <sz val="10"/>
      <name val="Times New Roman"/>
      <family val="1"/>
    </font>
    <font>
      <b/>
      <i/>
      <sz val="12"/>
      <name val="Times New Roman"/>
      <family val="1"/>
    </font>
    <font>
      <b/>
      <sz val="12"/>
      <name val="Times New Roman"/>
      <family val="1"/>
    </font>
    <font>
      <b/>
      <sz val="10"/>
      <name val="Times New Roman"/>
      <family val="1"/>
    </font>
    <font>
      <b/>
      <u/>
      <sz val="10"/>
      <name val="Times New Roman"/>
      <family val="1"/>
    </font>
    <font>
      <b/>
      <sz val="10"/>
      <color rgb="FF0000FF"/>
      <name val="Times New Roman"/>
      <family val="1"/>
    </font>
    <font>
      <sz val="1"/>
      <color indexed="16"/>
      <name val="Courier"/>
      <family val="3"/>
    </font>
    <font>
      <b/>
      <sz val="14"/>
      <name val="Times New Roman"/>
      <family val="1"/>
    </font>
    <font>
      <sz val="12"/>
      <name val="Courier"/>
      <family val="3"/>
    </font>
    <font>
      <sz val="10"/>
      <name val="Calibri"/>
      <family val="1"/>
      <scheme val="minor"/>
    </font>
    <font>
      <sz val="11"/>
      <name val="Calibri"/>
      <family val="2"/>
      <scheme val="minor"/>
    </font>
    <font>
      <b/>
      <sz val="18"/>
      <name val="Arial"/>
      <family val="2"/>
    </font>
    <font>
      <b/>
      <sz val="11"/>
      <name val="Arial"/>
      <family val="2"/>
    </font>
    <font>
      <b/>
      <sz val="10"/>
      <color rgb="FFFF0000"/>
      <name val="Arial"/>
      <family val="2"/>
    </font>
    <font>
      <b/>
      <sz val="10"/>
      <name val="Arial"/>
      <family val="2"/>
    </font>
    <font>
      <sz val="10"/>
      <color rgb="FFFF0000"/>
      <name val="Arial"/>
      <family val="2"/>
    </font>
    <font>
      <sz val="11"/>
      <color rgb="FF3F3F76"/>
      <name val="Calibri"/>
      <family val="2"/>
      <scheme val="minor"/>
    </font>
    <font>
      <b/>
      <sz val="11"/>
      <color rgb="FF3F3F3F"/>
      <name val="Calibri"/>
      <family val="2"/>
      <scheme val="minor"/>
    </font>
    <font>
      <sz val="11"/>
      <color rgb="FF000000"/>
      <name val="Calibri"/>
      <family val="2"/>
    </font>
    <font>
      <sz val="10"/>
      <color indexed="8"/>
      <name val="Times New Roman"/>
      <family val="1"/>
    </font>
    <font>
      <sz val="11"/>
      <color indexed="9"/>
      <name val="Calibri"/>
      <family val="2"/>
    </font>
    <font>
      <sz val="10"/>
      <color indexed="10"/>
      <name val="Arial"/>
      <family val="2"/>
    </font>
    <font>
      <sz val="11"/>
      <color indexed="10"/>
      <name val="Arial"/>
      <family val="2"/>
    </font>
    <font>
      <sz val="10"/>
      <color indexed="16"/>
      <name val="Arial"/>
      <family val="2"/>
    </font>
    <font>
      <sz val="7"/>
      <name val="Helv"/>
    </font>
    <font>
      <sz val="8"/>
      <color indexed="10"/>
      <name val="Arial"/>
      <family val="2"/>
    </font>
    <font>
      <sz val="11"/>
      <color indexed="20"/>
      <name val="Calibri"/>
      <family val="2"/>
    </font>
    <font>
      <sz val="10"/>
      <name val="Bodoni MT"/>
      <family val="1"/>
    </font>
    <font>
      <b/>
      <sz val="11"/>
      <color indexed="52"/>
      <name val="Calibri"/>
      <family val="2"/>
    </font>
    <font>
      <b/>
      <sz val="11"/>
      <color indexed="9"/>
      <name val="Calibri"/>
      <family val="2"/>
    </font>
    <font>
      <b/>
      <sz val="9"/>
      <name val="Arial"/>
      <family val="2"/>
    </font>
    <font>
      <sz val="8"/>
      <color theme="1"/>
      <name val="Verdana"/>
      <family val="2"/>
    </font>
    <font>
      <sz val="10"/>
      <color theme="1"/>
      <name val="Palatino Linotype"/>
      <family val="2"/>
    </font>
    <font>
      <sz val="10"/>
      <color theme="1"/>
      <name val="Arial"/>
      <family val="2"/>
    </font>
    <font>
      <sz val="12"/>
      <name val="Times"/>
      <family val="1"/>
    </font>
    <font>
      <sz val="10"/>
      <color indexed="24"/>
      <name val="Arial"/>
      <family val="2"/>
    </font>
    <font>
      <b/>
      <sz val="11"/>
      <color indexed="12"/>
      <name val="Arial"/>
      <family val="2"/>
    </font>
    <font>
      <sz val="10"/>
      <name val="MS Serif"/>
      <family val="1"/>
    </font>
    <font>
      <sz val="10"/>
      <name val="Times New Roman"/>
      <family val="1"/>
      <charset val="204"/>
    </font>
    <font>
      <b/>
      <i/>
      <sz val="9"/>
      <name val="Times New Roman"/>
      <family val="1"/>
    </font>
    <font>
      <b/>
      <sz val="10"/>
      <name val="Arial Narrow"/>
      <family val="2"/>
    </font>
    <font>
      <u val="double"/>
      <sz val="10"/>
      <name val="Arial"/>
      <family val="2"/>
    </font>
    <font>
      <sz val="10"/>
      <color indexed="16"/>
      <name val="MS Serif"/>
      <family val="1"/>
    </font>
    <font>
      <i/>
      <sz val="11"/>
      <color indexed="23"/>
      <name val="Calibri"/>
      <family val="2"/>
    </font>
    <font>
      <i/>
      <sz val="11"/>
      <color rgb="FF7F7F7F"/>
      <name val="Calibri"/>
      <family val="2"/>
    </font>
    <font>
      <b/>
      <sz val="12"/>
      <color indexed="61"/>
      <name val="Arial"/>
      <family val="2"/>
    </font>
    <font>
      <b/>
      <sz val="12"/>
      <color indexed="52"/>
      <name val="Arial"/>
      <family val="2"/>
    </font>
    <font>
      <b/>
      <sz val="12"/>
      <color indexed="62"/>
      <name val="Arial"/>
      <family val="2"/>
    </font>
    <font>
      <b/>
      <sz val="14"/>
      <color indexed="23"/>
      <name val="Arial"/>
      <family val="2"/>
    </font>
    <font>
      <b/>
      <sz val="16"/>
      <color indexed="63"/>
      <name val="Arial"/>
      <family val="2"/>
    </font>
    <font>
      <b/>
      <sz val="18"/>
      <color indexed="21"/>
      <name val="Arial"/>
      <family val="2"/>
    </font>
    <font>
      <sz val="10"/>
      <color indexed="17"/>
      <name val="Arial"/>
      <family val="2"/>
    </font>
    <font>
      <sz val="11"/>
      <color indexed="17"/>
      <name val="Arial"/>
      <family val="2"/>
    </font>
    <font>
      <b/>
      <sz val="10"/>
      <color indexed="17"/>
      <name val="Arial"/>
      <family val="2"/>
    </font>
    <font>
      <b/>
      <sz val="11"/>
      <color indexed="17"/>
      <name val="Arial"/>
      <family val="2"/>
    </font>
    <font>
      <sz val="10"/>
      <color indexed="0"/>
      <name val="Arial"/>
      <family val="2"/>
    </font>
    <font>
      <sz val="11"/>
      <color indexed="17"/>
      <name val="Calibri"/>
      <family val="2"/>
    </font>
    <font>
      <b/>
      <sz val="10"/>
      <name val="Tahoma"/>
      <family val="2"/>
    </font>
    <font>
      <b/>
      <sz val="15"/>
      <color indexed="56"/>
      <name val="Calibri"/>
      <family val="2"/>
    </font>
    <font>
      <b/>
      <sz val="10"/>
      <color indexed="24"/>
      <name val="Arial"/>
      <family val="2"/>
    </font>
    <font>
      <b/>
      <sz val="13"/>
      <color indexed="56"/>
      <name val="Calibri"/>
      <family val="2"/>
    </font>
    <font>
      <b/>
      <u/>
      <sz val="10"/>
      <color indexed="24"/>
      <name val="Arial"/>
      <family val="2"/>
    </font>
    <font>
      <b/>
      <sz val="11"/>
      <color indexed="56"/>
      <name val="Calibri"/>
      <family val="2"/>
    </font>
    <font>
      <b/>
      <sz val="24"/>
      <name val="Geneva"/>
      <family val="2"/>
    </font>
    <font>
      <u/>
      <sz val="10"/>
      <color indexed="12"/>
      <name val="Arial"/>
      <family val="2"/>
    </font>
    <font>
      <u/>
      <sz val="11"/>
      <color indexed="12"/>
      <name val="Arial"/>
      <family val="2"/>
    </font>
    <font>
      <b/>
      <u/>
      <sz val="10"/>
      <color indexed="12"/>
      <name val="Arial"/>
      <family val="2"/>
    </font>
    <font>
      <b/>
      <u/>
      <sz val="11"/>
      <color indexed="12"/>
      <name val="Arial"/>
      <family val="2"/>
    </font>
    <font>
      <sz val="11"/>
      <color indexed="62"/>
      <name val="Calibri"/>
      <family val="2"/>
    </font>
    <font>
      <sz val="11"/>
      <color rgb="FF3F3F76"/>
      <name val="Calibri"/>
      <family val="2"/>
    </font>
    <font>
      <u/>
      <sz val="10"/>
      <color indexed="14"/>
      <name val="MS Sans Serif"/>
      <family val="2"/>
    </font>
    <font>
      <u/>
      <sz val="10"/>
      <color indexed="12"/>
      <name val="MS Sans Serif"/>
      <family val="2"/>
    </font>
    <font>
      <sz val="9"/>
      <name val="Univers"/>
      <family val="2"/>
    </font>
    <font>
      <sz val="11"/>
      <color indexed="52"/>
      <name val="Calibri"/>
      <family val="2"/>
    </font>
    <font>
      <sz val="11"/>
      <color indexed="60"/>
      <name val="Calibri"/>
      <family val="2"/>
    </font>
    <font>
      <sz val="8"/>
      <color theme="1"/>
      <name val="Calibri"/>
      <family val="2"/>
      <scheme val="minor"/>
    </font>
    <font>
      <sz val="10"/>
      <name val="Arial Unicode MS"/>
      <family val="2"/>
    </font>
    <font>
      <b/>
      <sz val="11"/>
      <color indexed="63"/>
      <name val="Calibri"/>
      <family val="2"/>
    </font>
    <font>
      <b/>
      <sz val="11"/>
      <color rgb="FF3F3F3F"/>
      <name val="Calibri"/>
      <family val="2"/>
    </font>
    <font>
      <b/>
      <sz val="10"/>
      <color rgb="FFFF0000"/>
      <name val="Times New Roman"/>
      <family val="1"/>
    </font>
    <font>
      <u/>
      <sz val="10"/>
      <name val="Arial"/>
      <family val="2"/>
    </font>
    <font>
      <u val="double"/>
      <sz val="10"/>
      <color indexed="12"/>
      <name val="Arial"/>
      <family val="2"/>
    </font>
    <font>
      <sz val="8"/>
      <color indexed="81"/>
      <name val="Tahoma"/>
      <family val="2"/>
    </font>
    <font>
      <sz val="10"/>
      <color indexed="81"/>
      <name val="Tahoma"/>
      <family val="2"/>
    </font>
    <font>
      <sz val="10"/>
      <color rgb="FF0000FF"/>
      <name val="Arial"/>
      <family val="2"/>
    </font>
  </fonts>
  <fills count="78">
    <fill>
      <patternFill patternType="none"/>
    </fill>
    <fill>
      <patternFill patternType="gray125"/>
    </fill>
    <fill>
      <patternFill patternType="solid">
        <fgColor rgb="FFFFFF00"/>
        <bgColor indexed="64"/>
      </patternFill>
    </fill>
    <fill>
      <patternFill patternType="solid">
        <fgColor rgb="FFFFEB9C"/>
      </patternFill>
    </fill>
    <fill>
      <patternFill patternType="solid">
        <fgColor rgb="FFFFFFCC"/>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22"/>
        <bgColor indexed="64"/>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rgb="FF00FF00"/>
        <bgColor indexed="64"/>
      </patternFill>
    </fill>
    <fill>
      <patternFill patternType="solid">
        <fgColor indexed="46"/>
        <bgColor indexed="64"/>
      </patternFill>
    </fill>
    <fill>
      <patternFill patternType="solid">
        <fgColor rgb="FFFF99CC"/>
        <bgColor indexed="64"/>
      </patternFill>
    </fill>
    <fill>
      <patternFill patternType="mediumGray">
        <fgColor indexed="22"/>
      </patternFill>
    </fill>
    <fill>
      <patternFill patternType="solid">
        <fgColor indexed="15"/>
      </patternFill>
    </fill>
    <fill>
      <patternFill patternType="solid">
        <fgColor indexed="43"/>
        <bgColor indexed="64"/>
      </patternFill>
    </fill>
    <fill>
      <patternFill patternType="solid">
        <fgColor indexed="15"/>
        <bgColor indexed="15"/>
      </patternFill>
    </fill>
    <fill>
      <patternFill patternType="solid">
        <fgColor rgb="FFFFCC99"/>
      </patternFill>
    </fill>
    <fill>
      <patternFill patternType="solid">
        <fgColor rgb="FFF2F2F2"/>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rgb="FFEBF1DE"/>
        <bgColor rgb="FFEBF1DE"/>
      </patternFill>
    </fill>
    <fill>
      <patternFill patternType="solid">
        <fgColor indexed="46"/>
      </patternFill>
    </fill>
    <fill>
      <patternFill patternType="solid">
        <fgColor rgb="FFE6E0EC"/>
        <bgColor rgb="FFE6E0EC"/>
      </patternFill>
    </fill>
    <fill>
      <patternFill patternType="solid">
        <fgColor indexed="27"/>
      </patternFill>
    </fill>
    <fill>
      <patternFill patternType="solid">
        <fgColor rgb="FFDBEEF4"/>
        <bgColor rgb="FFDBEEF4"/>
      </patternFill>
    </fill>
    <fill>
      <patternFill patternType="solid">
        <fgColor indexed="47"/>
      </patternFill>
    </fill>
    <fill>
      <patternFill patternType="solid">
        <fgColor rgb="FFFDEADA"/>
        <bgColor rgb="FFFDEADA"/>
      </patternFill>
    </fill>
    <fill>
      <patternFill patternType="solid">
        <fgColor indexed="44"/>
      </patternFill>
    </fill>
    <fill>
      <patternFill patternType="solid">
        <fgColor rgb="FFB9CDE5"/>
        <bgColor rgb="FFB9CDE5"/>
      </patternFill>
    </fill>
    <fill>
      <patternFill patternType="solid">
        <fgColor indexed="29"/>
      </patternFill>
    </fill>
    <fill>
      <patternFill patternType="solid">
        <fgColor rgb="FFE6B9B8"/>
        <bgColor rgb="FFE6B9B8"/>
      </patternFill>
    </fill>
    <fill>
      <patternFill patternType="solid">
        <fgColor indexed="11"/>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indexed="51"/>
      </patternFill>
    </fill>
    <fill>
      <patternFill patternType="solid">
        <fgColor rgb="FFFCD5B5"/>
        <bgColor rgb="FFFCD5B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55"/>
      </patternFill>
    </fill>
    <fill>
      <patternFill patternType="gray0625"/>
    </fill>
    <fill>
      <patternFill patternType="solid">
        <fgColor indexed="52"/>
        <bgColor indexed="52"/>
      </patternFill>
    </fill>
    <fill>
      <patternFill patternType="solid">
        <fgColor indexed="52"/>
        <bgColor indexed="64"/>
      </patternFill>
    </fill>
    <fill>
      <patternFill patternType="solid">
        <fgColor indexed="47"/>
        <bgColor indexed="64"/>
      </patternFill>
    </fill>
    <fill>
      <patternFill patternType="solid">
        <fgColor rgb="FFD3D3D3"/>
        <bgColor indexed="64"/>
      </patternFill>
    </fill>
    <fill>
      <patternFill patternType="solid">
        <fgColor indexed="26"/>
      </patternFill>
    </fill>
    <fill>
      <patternFill patternType="solid">
        <fgColor rgb="FF00B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dotted">
        <color indexed="10"/>
      </left>
      <right style="dotted">
        <color indexed="10"/>
      </right>
      <top style="dotted">
        <color indexed="10"/>
      </top>
      <bottom style="dotted">
        <color indexed="10"/>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style="thin">
        <color indexed="64"/>
      </left>
      <right style="thin">
        <color indexed="64"/>
      </right>
      <top/>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style="medium">
        <color indexed="64"/>
      </top>
      <bottom/>
      <diagonal/>
    </border>
    <border>
      <left/>
      <right/>
      <top style="thick">
        <color auto="1"/>
      </top>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2331">
    <xf numFmtId="0" fontId="0" fillId="0" borderId="0"/>
    <xf numFmtId="43" fontId="1" fillId="0" borderId="0" applyFont="0" applyFill="0" applyBorder="0" applyAlignment="0" applyProtection="0"/>
    <xf numFmtId="9" fontId="1" fillId="0" borderId="0" applyFont="0" applyFill="0" applyBorder="0" applyAlignment="0" applyProtection="0"/>
    <xf numFmtId="2" fontId="15" fillId="0" borderId="6" applyNumberFormat="0" applyFont="0" applyFill="0" applyAlignment="0"/>
    <xf numFmtId="0" fontId="16" fillId="0" borderId="6"/>
    <xf numFmtId="170" fontId="15" fillId="11" borderId="15">
      <alignment horizontal="center" vertical="center"/>
    </xf>
    <xf numFmtId="171" fontId="17" fillId="12" borderId="16" applyNumberFormat="0"/>
    <xf numFmtId="37" fontId="17" fillId="0" borderId="17">
      <protection locked="0"/>
    </xf>
    <xf numFmtId="0" fontId="18" fillId="13" borderId="18" applyNumberFormat="0" applyFont="0" applyFill="0" applyAlignment="0"/>
    <xf numFmtId="0" fontId="19" fillId="0" borderId="19"/>
    <xf numFmtId="0" fontId="20" fillId="0" borderId="0" applyNumberFormat="0" applyFill="0" applyBorder="0" applyAlignment="0" applyProtection="0"/>
    <xf numFmtId="0" fontId="21" fillId="0" borderId="0" applyBorder="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1" fontId="15" fillId="0" borderId="0" applyFont="0" applyFill="0" applyBorder="0" applyAlignment="0" applyProtection="0"/>
    <xf numFmtId="41" fontId="2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24" fillId="0" borderId="0" applyFont="0" applyFill="0" applyBorder="0" applyAlignment="0" applyProtection="0"/>
    <xf numFmtId="172" fontId="15" fillId="0" borderId="0"/>
    <xf numFmtId="37" fontId="17" fillId="14" borderId="20"/>
    <xf numFmtId="44" fontId="27" fillId="0" borderId="0" applyFont="0" applyFill="0" applyBorder="0" applyAlignment="0" applyProtection="0"/>
    <xf numFmtId="44" fontId="27" fillId="0" borderId="0" applyFont="0" applyFill="0" applyBorder="0" applyAlignment="0" applyProtection="0"/>
    <xf numFmtId="44" fontId="15"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7" fillId="0" borderId="0" applyFont="0" applyFill="0" applyBorder="0" applyAlignment="0" applyProtection="0"/>
    <xf numFmtId="173" fontId="24" fillId="0" borderId="0" applyFont="0" applyFill="0" applyBorder="0" applyAlignment="0" applyProtection="0"/>
    <xf numFmtId="43" fontId="15" fillId="0" borderId="0" applyBorder="0"/>
    <xf numFmtId="6" fontId="31" fillId="0" borderId="0">
      <protection locked="0"/>
    </xf>
    <xf numFmtId="0" fontId="32" fillId="15" borderId="0">
      <alignment horizontal="left"/>
    </xf>
    <xf numFmtId="37" fontId="17" fillId="0" borderId="0"/>
    <xf numFmtId="174" fontId="15" fillId="0" borderId="0"/>
    <xf numFmtId="174" fontId="15" fillId="0" borderId="0"/>
    <xf numFmtId="3" fontId="19" fillId="15" borderId="21">
      <protection locked="0"/>
    </xf>
    <xf numFmtId="175" fontId="15" fillId="0" borderId="0">
      <protection locked="0"/>
    </xf>
    <xf numFmtId="0" fontId="33" fillId="16" borderId="19"/>
    <xf numFmtId="38" fontId="21" fillId="15" borderId="0" applyNumberFormat="0" applyBorder="0" applyAlignment="0" applyProtection="0"/>
    <xf numFmtId="0" fontId="34" fillId="0" borderId="0" applyNumberFormat="0" applyFill="0" applyBorder="0" applyAlignment="0" applyProtection="0"/>
    <xf numFmtId="0" fontId="35" fillId="0" borderId="22" applyNumberFormat="0" applyAlignment="0" applyProtection="0">
      <alignment horizontal="left" vertical="center"/>
    </xf>
    <xf numFmtId="0" fontId="35" fillId="0" borderId="6">
      <alignment horizontal="left" vertical="center"/>
    </xf>
    <xf numFmtId="176" fontId="15" fillId="0" borderId="0">
      <protection locked="0"/>
    </xf>
    <xf numFmtId="176" fontId="15" fillId="0" borderId="0">
      <protection locked="0"/>
    </xf>
    <xf numFmtId="0" fontId="36" fillId="0" borderId="23" applyNumberFormat="0" applyFill="0" applyAlignment="0" applyProtection="0"/>
    <xf numFmtId="0" fontId="19" fillId="17" borderId="17"/>
    <xf numFmtId="0" fontId="19" fillId="18" borderId="19"/>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9" fillId="16" borderId="19"/>
    <xf numFmtId="0" fontId="39" fillId="19" borderId="0"/>
    <xf numFmtId="177" fontId="40" fillId="20" borderId="24" applyAlignment="0"/>
    <xf numFmtId="10" fontId="21" fillId="21" borderId="1" applyNumberFormat="0" applyBorder="0" applyAlignment="0" applyProtection="0"/>
    <xf numFmtId="0" fontId="19" fillId="0" borderId="19"/>
    <xf numFmtId="10" fontId="41" fillId="0" borderId="25" applyFont="0" applyAlignment="0">
      <protection locked="0"/>
    </xf>
    <xf numFmtId="38" fontId="42" fillId="20" borderId="26" applyNumberFormat="0" applyFont="0" applyBorder="0" applyAlignment="0" applyProtection="0"/>
    <xf numFmtId="0" fontId="21" fillId="15" borderId="0"/>
    <xf numFmtId="178" fontId="43" fillId="15" borderId="17" applyNumberFormat="0"/>
    <xf numFmtId="0" fontId="44" fillId="11" borderId="27"/>
    <xf numFmtId="0" fontId="42" fillId="0" borderId="19"/>
    <xf numFmtId="0" fontId="19" fillId="20" borderId="24"/>
    <xf numFmtId="37" fontId="45" fillId="0" borderId="28"/>
    <xf numFmtId="38" fontId="46" fillId="0" borderId="0"/>
    <xf numFmtId="37" fontId="47" fillId="22" borderId="0" applyNumberFormat="0" applyFont="0" applyBorder="0" applyAlignment="0" applyProtection="0"/>
    <xf numFmtId="0" fontId="48" fillId="3" borderId="0" applyNumberFormat="0" applyBorder="0" applyAlignment="0" applyProtection="0"/>
    <xf numFmtId="37" fontId="49" fillId="0" borderId="0"/>
    <xf numFmtId="179" fontId="50" fillId="0" borderId="0"/>
    <xf numFmtId="0" fontId="27" fillId="0" borderId="0"/>
    <xf numFmtId="180" fontId="28" fillId="0" borderId="0"/>
    <xf numFmtId="0" fontId="24" fillId="0" borderId="0"/>
    <xf numFmtId="0" fontId="24"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180" fontId="28" fillId="0" borderId="0"/>
    <xf numFmtId="0" fontId="28" fillId="0" borderId="0"/>
    <xf numFmtId="180" fontId="28" fillId="0" borderId="0"/>
    <xf numFmtId="180" fontId="28" fillId="0" borderId="0"/>
    <xf numFmtId="0" fontId="51" fillId="0" borderId="0"/>
    <xf numFmtId="0" fontId="1" fillId="0" borderId="0"/>
    <xf numFmtId="4" fontId="15" fillId="0" borderId="0"/>
    <xf numFmtId="0" fontId="1" fillId="0" borderId="0"/>
    <xf numFmtId="4" fontId="15" fillId="0" borderId="0"/>
    <xf numFmtId="0" fontId="1" fillId="0" borderId="0"/>
    <xf numFmtId="4" fontId="15" fillId="0" borderId="0"/>
    <xf numFmtId="0" fontId="1" fillId="0" borderId="0"/>
    <xf numFmtId="4" fontId="15" fillId="0" borderId="0"/>
    <xf numFmtId="0" fontId="1" fillId="0" borderId="0"/>
    <xf numFmtId="4" fontId="15" fillId="0" borderId="0"/>
    <xf numFmtId="0" fontId="1" fillId="0" borderId="0"/>
    <xf numFmtId="5" fontId="52" fillId="0" borderId="0"/>
    <xf numFmtId="0" fontId="24" fillId="0" borderId="0"/>
    <xf numFmtId="0" fontId="15" fillId="0" borderId="0"/>
    <xf numFmtId="0" fontId="15" fillId="0" borderId="0"/>
    <xf numFmtId="0" fontId="15" fillId="0" borderId="0"/>
    <xf numFmtId="0" fontId="1" fillId="0" borderId="0"/>
    <xf numFmtId="0" fontId="15" fillId="0" borderId="0"/>
    <xf numFmtId="5" fontId="15" fillId="0" borderId="0"/>
    <xf numFmtId="0" fontId="15" fillId="0" borderId="0"/>
    <xf numFmtId="0" fontId="15" fillId="0" borderId="0"/>
    <xf numFmtId="0" fontId="15" fillId="0" borderId="0"/>
    <xf numFmtId="0" fontId="28" fillId="0" borderId="0"/>
    <xf numFmtId="37" fontId="28" fillId="0" borderId="0"/>
    <xf numFmtId="4" fontId="15" fillId="0" borderId="0"/>
    <xf numFmtId="0" fontId="1" fillId="0" borderId="0"/>
    <xf numFmtId="0" fontId="15" fillId="0" borderId="0"/>
    <xf numFmtId="0" fontId="15"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1" fillId="0" borderId="0"/>
    <xf numFmtId="0" fontId="15" fillId="0" borderId="0"/>
    <xf numFmtId="0" fontId="1" fillId="0" borderId="0"/>
    <xf numFmtId="0" fontId="1" fillId="0" borderId="0"/>
    <xf numFmtId="0" fontId="15" fillId="0" borderId="0"/>
    <xf numFmtId="0" fontId="28" fillId="0" borderId="0"/>
    <xf numFmtId="4" fontId="15"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181" fontId="53" fillId="0" borderId="0"/>
    <xf numFmtId="0" fontId="54" fillId="0" borderId="0"/>
    <xf numFmtId="0" fontId="28" fillId="0" borderId="0"/>
    <xf numFmtId="0" fontId="28" fillId="0" borderId="0"/>
    <xf numFmtId="0" fontId="15" fillId="0" borderId="0">
      <alignment wrapText="1"/>
    </xf>
    <xf numFmtId="0" fontId="15" fillId="0" borderId="0">
      <alignment wrapText="1"/>
    </xf>
    <xf numFmtId="37" fontId="28" fillId="0" borderId="0"/>
    <xf numFmtId="0" fontId="1" fillId="0" borderId="0"/>
    <xf numFmtId="0" fontId="15" fillId="0" borderId="0"/>
    <xf numFmtId="37" fontId="28" fillId="0" borderId="0"/>
    <xf numFmtId="0" fontId="1" fillId="0" borderId="0"/>
    <xf numFmtId="0" fontId="1" fillId="0" borderId="0"/>
    <xf numFmtId="0" fontId="1" fillId="0" borderId="0"/>
    <xf numFmtId="0" fontId="1" fillId="0" borderId="0"/>
    <xf numFmtId="0" fontId="1" fillId="0" borderId="0"/>
    <xf numFmtId="180" fontId="28" fillId="0" borderId="0"/>
    <xf numFmtId="0" fontId="1" fillId="0" borderId="0"/>
    <xf numFmtId="0" fontId="1" fillId="0" borderId="0"/>
    <xf numFmtId="0" fontId="1" fillId="0" borderId="0"/>
    <xf numFmtId="0" fontId="1" fillId="0" borderId="0"/>
    <xf numFmtId="0" fontId="15" fillId="0" borderId="0"/>
    <xf numFmtId="180" fontId="28"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180" fontId="28" fillId="0" borderId="0"/>
    <xf numFmtId="0" fontId="15" fillId="0" borderId="0"/>
    <xf numFmtId="0" fontId="29" fillId="0" borderId="0"/>
    <xf numFmtId="0" fontId="15" fillId="0" borderId="0"/>
    <xf numFmtId="0" fontId="1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5" fontId="52" fillId="0" borderId="0"/>
    <xf numFmtId="0" fontId="15" fillId="0" borderId="0"/>
    <xf numFmtId="0" fontId="15" fillId="0" borderId="0"/>
    <xf numFmtId="0" fontId="15" fillId="0" borderId="0"/>
    <xf numFmtId="0" fontId="15" fillId="0" borderId="0"/>
    <xf numFmtId="0" fontId="15" fillId="0" borderId="0"/>
    <xf numFmtId="0" fontId="28" fillId="0" borderId="0"/>
    <xf numFmtId="0" fontId="51" fillId="0" borderId="0"/>
    <xf numFmtId="0" fontId="1" fillId="0" borderId="0"/>
    <xf numFmtId="180" fontId="28" fillId="0" borderId="0"/>
    <xf numFmtId="0" fontId="26" fillId="0" borderId="0"/>
    <xf numFmtId="0" fontId="15" fillId="0" borderId="0"/>
    <xf numFmtId="180" fontId="28" fillId="0" borderId="0"/>
    <xf numFmtId="0" fontId="1" fillId="0" borderId="0"/>
    <xf numFmtId="180" fontId="28" fillId="0" borderId="0"/>
    <xf numFmtId="0" fontId="1" fillId="0" borderId="0"/>
    <xf numFmtId="180" fontId="28" fillId="0" borderId="0"/>
    <xf numFmtId="0" fontId="1" fillId="4" borderId="3" applyNumberFormat="0" applyFont="0" applyAlignment="0" applyProtection="0"/>
    <xf numFmtId="0" fontId="55" fillId="0" borderId="0" applyBorder="0">
      <alignment horizontal="centerContinuous"/>
    </xf>
    <xf numFmtId="10"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5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7" fillId="21" borderId="0" applyNumberFormat="0" applyBorder="0" applyAlignment="0" applyProtection="0"/>
    <xf numFmtId="37" fontId="47" fillId="23" borderId="0" applyNumberFormat="0" applyFont="0" applyBorder="0" applyAlignment="0" applyProtection="0"/>
    <xf numFmtId="37" fontId="47" fillId="24" borderId="0" applyNumberFormat="0" applyFont="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182" fontId="58" fillId="0" borderId="29"/>
    <xf numFmtId="0" fontId="20" fillId="0" borderId="2">
      <alignment horizontal="center"/>
    </xf>
    <xf numFmtId="3" fontId="29" fillId="0" borderId="0" applyFont="0" applyFill="0" applyBorder="0" applyAlignment="0" applyProtection="0"/>
    <xf numFmtId="0" fontId="29" fillId="25" borderId="0" applyNumberFormat="0" applyFont="0" applyBorder="0" applyAlignment="0" applyProtection="0"/>
    <xf numFmtId="3" fontId="59" fillId="0" borderId="0" applyNumberFormat="0"/>
    <xf numFmtId="3" fontId="60" fillId="0" borderId="0" applyNumberFormat="0" applyFill="0" applyBorder="0" applyAlignment="0"/>
    <xf numFmtId="0" fontId="33" fillId="0" borderId="0"/>
    <xf numFmtId="0" fontId="61" fillId="0" borderId="0" applyNumberFormat="0" applyFill="0" applyBorder="0" applyAlignment="0" applyProtection="0"/>
    <xf numFmtId="37" fontId="62" fillId="0" borderId="0"/>
    <xf numFmtId="37" fontId="62" fillId="26" borderId="17"/>
    <xf numFmtId="0" fontId="63" fillId="15" borderId="17">
      <alignment horizontal="center"/>
    </xf>
    <xf numFmtId="0" fontId="64" fillId="0" borderId="0"/>
    <xf numFmtId="0" fontId="15" fillId="0" borderId="0"/>
    <xf numFmtId="0" fontId="33" fillId="0" borderId="0"/>
    <xf numFmtId="37" fontId="65" fillId="0" borderId="0" applyNumberFormat="0"/>
    <xf numFmtId="183" fontId="66" fillId="0" borderId="0"/>
    <xf numFmtId="37" fontId="21" fillId="27" borderId="0" applyNumberFormat="0" applyBorder="0" applyAlignment="0" applyProtection="0"/>
    <xf numFmtId="37" fontId="21" fillId="0" borderId="0"/>
    <xf numFmtId="3" fontId="67" fillId="0" borderId="23" applyProtection="0"/>
    <xf numFmtId="0" fontId="19" fillId="28" borderId="19"/>
    <xf numFmtId="184" fontId="15" fillId="0" borderId="0" applyFont="0" applyFill="0" applyBorder="0" applyAlignment="0" applyProtection="0"/>
    <xf numFmtId="185" fontId="15" fillId="0" borderId="0" applyFont="0" applyFill="0" applyBorder="0" applyAlignment="0" applyProtection="0"/>
    <xf numFmtId="186" fontId="15" fillId="0" borderId="0" applyFont="0" applyFill="0" applyBorder="0" applyAlignment="0" applyProtection="0"/>
    <xf numFmtId="187" fontId="15" fillId="0" borderId="0" applyFont="0" applyFill="0" applyBorder="0" applyAlignment="0" applyProtection="0"/>
    <xf numFmtId="0" fontId="6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190" fontId="82" fillId="0" borderId="0">
      <protection locked="0"/>
    </xf>
    <xf numFmtId="190" fontId="82" fillId="0" borderId="0">
      <protection locked="0"/>
    </xf>
    <xf numFmtId="190" fontId="82" fillId="0" borderId="0">
      <protection locked="0"/>
    </xf>
    <xf numFmtId="191" fontId="78" fillId="0" borderId="0">
      <alignment horizontal="left"/>
    </xf>
    <xf numFmtId="192" fontId="15" fillId="0" borderId="0" applyFont="0" applyFill="0" applyBorder="0" applyAlignment="0" applyProtection="0"/>
    <xf numFmtId="190" fontId="82" fillId="0" borderId="0">
      <protection locked="0"/>
    </xf>
    <xf numFmtId="0" fontId="83" fillId="0" borderId="0">
      <alignment horizontal="centerContinuous"/>
    </xf>
    <xf numFmtId="190" fontId="82" fillId="0" borderId="0">
      <protection locked="0"/>
    </xf>
    <xf numFmtId="190" fontId="82" fillId="0" borderId="0">
      <protection locked="0"/>
    </xf>
    <xf numFmtId="190" fontId="82" fillId="0" borderId="0">
      <protection locked="0"/>
    </xf>
    <xf numFmtId="190" fontId="82" fillId="0" borderId="0">
      <protection locked="0"/>
    </xf>
    <xf numFmtId="187" fontId="15" fillId="0" borderId="0" applyFont="0" applyFill="0" applyBorder="0" applyAlignment="0" applyProtection="0"/>
    <xf numFmtId="42" fontId="15" fillId="0" borderId="0" applyFont="0" applyFill="0" applyBorder="0" applyAlignment="0" applyProtection="0"/>
    <xf numFmtId="193"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8" fillId="0" borderId="0">
      <alignment horizontal="left"/>
    </xf>
    <xf numFmtId="190" fontId="82" fillId="0" borderId="30">
      <protection locked="0"/>
    </xf>
    <xf numFmtId="190" fontId="82" fillId="0" borderId="30">
      <protection locked="0"/>
    </xf>
    <xf numFmtId="194" fontId="21" fillId="0" borderId="0" applyFill="0" applyProtection="0"/>
    <xf numFmtId="0" fontId="84" fillId="0" borderId="0"/>
    <xf numFmtId="0" fontId="84" fillId="0" borderId="0"/>
    <xf numFmtId="4" fontId="24" fillId="0" borderId="0" applyFont="0" applyFill="0" applyBorder="0" applyAlignment="0" applyProtection="0"/>
    <xf numFmtId="195" fontId="22" fillId="0" borderId="0"/>
    <xf numFmtId="195" fontId="22" fillId="0" borderId="0"/>
    <xf numFmtId="195" fontId="22" fillId="0" borderId="0"/>
    <xf numFmtId="195" fontId="22" fillId="0" borderId="0"/>
    <xf numFmtId="195" fontId="22" fillId="0" borderId="0"/>
    <xf numFmtId="195" fontId="22" fillId="0" borderId="0"/>
    <xf numFmtId="195" fontId="22" fillId="0" borderId="0"/>
    <xf numFmtId="195" fontId="22" fillId="0" borderId="0"/>
    <xf numFmtId="43" fontId="15" fillId="0" borderId="0" applyFont="0" applyFill="0" applyBorder="0" applyAlignment="0" applyProtection="0"/>
    <xf numFmtId="43" fontId="15" fillId="0" borderId="0" applyFont="0" applyFill="0" applyBorder="0" applyAlignment="0" applyProtection="0"/>
    <xf numFmtId="4" fontId="24"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alignment vertical="top"/>
    </xf>
    <xf numFmtId="43" fontId="27" fillId="0" borderId="0" applyFont="0" applyFill="0" applyBorder="0" applyAlignment="0" applyProtection="0">
      <alignment vertical="top"/>
    </xf>
    <xf numFmtId="44" fontId="27" fillId="0" borderId="0" applyFont="0" applyFill="0" applyBorder="0" applyAlignment="0" applyProtection="0">
      <alignment vertical="top"/>
    </xf>
    <xf numFmtId="44" fontId="27" fillId="0" borderId="0" applyFont="0" applyFill="0" applyBorder="0" applyAlignment="0" applyProtection="0">
      <alignment vertical="top"/>
    </xf>
    <xf numFmtId="0" fontId="24" fillId="0" borderId="0" applyFont="0" applyFill="0" applyBorder="0" applyAlignment="0" applyProtection="0"/>
    <xf numFmtId="2" fontId="24" fillId="0" borderId="0" applyFont="0" applyFill="0" applyBorder="0" applyAlignment="0" applyProtection="0"/>
    <xf numFmtId="0" fontId="24" fillId="0" borderId="0"/>
    <xf numFmtId="0" fontId="28"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5" fillId="0" borderId="0"/>
    <xf numFmtId="0" fontId="24" fillId="0" borderId="0"/>
    <xf numFmtId="0" fontId="85" fillId="0" borderId="0"/>
    <xf numFmtId="0" fontId="24" fillId="0" borderId="0"/>
    <xf numFmtId="0" fontId="85" fillId="0" borderId="0"/>
    <xf numFmtId="0" fontId="24" fillId="0" borderId="0"/>
    <xf numFmtId="0" fontId="15" fillId="0" borderId="0"/>
    <xf numFmtId="0" fontId="24" fillId="0" borderId="0"/>
    <xf numFmtId="0" fontId="15" fillId="0" borderId="0"/>
    <xf numFmtId="10"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alignment vertical="top"/>
    </xf>
    <xf numFmtId="9" fontId="27" fillId="0" borderId="0" applyFont="0" applyFill="0" applyBorder="0" applyAlignment="0" applyProtection="0">
      <alignment vertical="top"/>
    </xf>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94" fillId="44"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94" fillId="46"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94" fillId="48"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94" fillId="5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95" fillId="0" borderId="0" applyProtection="0">
      <protection locked="0"/>
    </xf>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94" fillId="52"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94" fillId="54"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94" fillId="56"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94" fillId="57"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94" fillId="58"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94" fillId="6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61"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3"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5"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7"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3"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7" fillId="0" borderId="1" applyNumberFormat="0" applyBorder="0" applyAlignment="0">
      <alignment horizontal="center"/>
    </xf>
    <xf numFmtId="0" fontId="97" fillId="0" borderId="1" applyNumberFormat="0" applyBorder="0" applyAlignment="0">
      <alignment horizontal="center"/>
    </xf>
    <xf numFmtId="0" fontId="97" fillId="0" borderId="1">
      <alignment horizontal="center"/>
    </xf>
    <xf numFmtId="0" fontId="97" fillId="0" borderId="1">
      <alignment horizontal="center"/>
    </xf>
    <xf numFmtId="0" fontId="98" fillId="27" borderId="1" applyNumberFormat="0" applyBorder="0" applyAlignment="0">
      <alignment horizontal="center"/>
    </xf>
    <xf numFmtId="0" fontId="97" fillId="69" borderId="1">
      <alignment horizontal="center"/>
    </xf>
    <xf numFmtId="0" fontId="97" fillId="0" borderId="1" applyNumberFormat="0" applyBorder="0" applyAlignment="0">
      <alignment horizontal="center"/>
    </xf>
    <xf numFmtId="0" fontId="99" fillId="0" borderId="1" applyNumberFormat="0" applyBorder="0" applyAlignment="0">
      <alignment horizontal="center"/>
    </xf>
    <xf numFmtId="0" fontId="99" fillId="0" borderId="1" applyNumberFormat="0" applyBorder="0" applyAlignment="0">
      <alignment horizontal="center"/>
    </xf>
    <xf numFmtId="0" fontId="99" fillId="0" borderId="1" applyNumberFormat="0" applyBorder="0" applyAlignment="0">
      <alignment horizontal="center"/>
    </xf>
    <xf numFmtId="0" fontId="99" fillId="0" borderId="1" applyNumberFormat="0" applyBorder="0" applyAlignment="0">
      <alignment horizontal="center"/>
    </xf>
    <xf numFmtId="0" fontId="45" fillId="27" borderId="1" applyNumberFormat="0" applyBorder="0" applyAlignment="0">
      <alignment horizontal="center"/>
    </xf>
    <xf numFmtId="0" fontId="99" fillId="27" borderId="1" applyNumberFormat="0" applyBorder="0" applyAlignment="0">
      <alignment horizontal="center"/>
    </xf>
    <xf numFmtId="0" fontId="99" fillId="0" borderId="1" applyNumberFormat="0" applyBorder="0" applyAlignment="0">
      <alignment horizontal="center"/>
    </xf>
    <xf numFmtId="0" fontId="15" fillId="0" borderId="1" applyNumberFormat="0" applyAlignment="0">
      <alignment horizontal="center"/>
      <protection locked="0"/>
    </xf>
    <xf numFmtId="0" fontId="100" fillId="0" borderId="0" applyNumberFormat="0" applyFont="0" applyAlignment="0" applyProtection="0"/>
    <xf numFmtId="0" fontId="101" fillId="15" borderId="33" applyNumberFormat="0" applyFont="0" applyBorder="0" applyAlignment="0" applyProtection="0">
      <alignment horizontal="center"/>
    </xf>
    <xf numFmtId="0" fontId="101" fillId="15" borderId="33" applyNumberFormat="0" applyFont="0" applyBorder="0" applyAlignment="0" applyProtection="0">
      <alignment horizontal="center"/>
    </xf>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3" fillId="0" borderId="0">
      <alignment horizontal="center" vertical="center"/>
    </xf>
    <xf numFmtId="196" fontId="27" fillId="0" borderId="0" applyFill="0" applyBorder="0" applyAlignment="0"/>
    <xf numFmtId="197" fontId="15" fillId="0" borderId="0" applyFill="0" applyBorder="0" applyAlignment="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4" fillId="14" borderId="34"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5" fillId="70" borderId="35" applyNumberFormat="0" applyAlignment="0" applyProtection="0"/>
    <xf numFmtId="0" fontId="106" fillId="0" borderId="1" applyNumberFormat="0">
      <alignment horizontal="center" vertical="top" wrapText="1"/>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09"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43" fontId="26" fillId="0" borderId="0" applyFont="0" applyFill="0" applyBorder="0" applyAlignment="0" applyProtection="0"/>
    <xf numFmtId="0" fontId="28" fillId="0" borderId="0" applyNumberFormat="0"/>
    <xf numFmtId="0" fontId="110" fillId="0" borderId="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0" fontId="110" fillId="0" borderId="0"/>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2" fillId="0" borderId="0">
      <alignment horizontal="left" vertical="center" indent="1"/>
    </xf>
    <xf numFmtId="0" fontId="112" fillId="0" borderId="0">
      <alignment horizontal="left" vertical="center" indent="1"/>
    </xf>
    <xf numFmtId="0" fontId="112" fillId="0" borderId="0">
      <alignment horizontal="left" vertical="center" inden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3" fillId="0" borderId="0" applyNumberFormat="0" applyAlignment="0">
      <alignment horizontal="left"/>
    </xf>
    <xf numFmtId="0" fontId="110" fillId="0" borderId="0"/>
    <xf numFmtId="42" fontId="79" fillId="0" borderId="36" applyBorder="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8"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198"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8"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5" fillId="0" borderId="0">
      <protection locked="0"/>
    </xf>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5" fillId="0" borderId="12" applyNumberFormat="0" applyBorder="0">
      <alignment horizontal="right"/>
    </xf>
    <xf numFmtId="0" fontId="110" fillId="0" borderId="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40" fontId="116" fillId="71" borderId="0">
      <alignment horizontal="right"/>
    </xf>
    <xf numFmtId="0" fontId="15" fillId="0" borderId="0" applyFont="0" applyFill="0" applyBorder="0" applyAlignment="0" applyProtection="0"/>
    <xf numFmtId="0" fontId="15" fillId="0" borderId="0" applyFont="0" applyFill="0" applyBorder="0" applyAlignment="0" applyProtection="0"/>
    <xf numFmtId="0" fontId="117" fillId="0" borderId="37">
      <alignment horizontal="centerContinuous" vertical="center"/>
    </xf>
    <xf numFmtId="0" fontId="117" fillId="0" borderId="37">
      <alignment horizontal="centerContinuous" vertical="center"/>
    </xf>
    <xf numFmtId="0" fontId="118" fillId="0" borderId="0" applyNumberFormat="0" applyAlignment="0">
      <alignment horizontal="left"/>
    </xf>
    <xf numFmtId="0" fontId="15" fillId="0" borderId="0" applyFont="0" applyFill="0" applyBorder="0" applyAlignment="0" applyProtection="0"/>
    <xf numFmtId="0" fontId="88" fillId="72" borderId="1" applyNumberFormat="0" applyBorder="0" applyAlignment="0">
      <alignment horizontal="center"/>
      <protection locked="0"/>
    </xf>
    <xf numFmtId="0" fontId="15" fillId="0" borderId="1" applyNumberFormat="0" applyBorder="0" applyAlignment="0">
      <alignment horizontal="center"/>
    </xf>
    <xf numFmtId="0" fontId="15" fillId="0" borderId="1" applyNumberFormat="0" applyBorder="0" applyAlignment="0">
      <alignment horizontal="center"/>
    </xf>
    <xf numFmtId="0" fontId="15" fillId="0" borderId="1" applyNumberFormat="0" applyBorder="0" applyAlignment="0">
      <alignment horizontal="center"/>
    </xf>
    <xf numFmtId="0" fontId="88" fillId="73" borderId="1" applyNumberFormat="0" applyBorder="0" applyAlignment="0">
      <protection locked="0"/>
    </xf>
    <xf numFmtId="198" fontId="72" fillId="0" borderId="0"/>
    <xf numFmtId="199" fontId="94"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1" fontId="28" fillId="0" borderId="0" applyFont="0" applyFill="0" applyBorder="0" applyAlignment="0" applyProtection="0"/>
    <xf numFmtId="38" fontId="29" fillId="0" borderId="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0" fontId="121" fillId="0" borderId="8" applyNumberFormat="0" applyAlignment="0">
      <alignment horizontal="center" vertical="center"/>
    </xf>
    <xf numFmtId="0" fontId="121" fillId="49" borderId="8" applyNumberFormat="0" applyAlignment="0">
      <alignment horizontal="center" vertical="center"/>
      <protection locked="0"/>
    </xf>
    <xf numFmtId="0" fontId="121" fillId="0" borderId="8" applyNumberFormat="0" applyAlignment="0">
      <alignment horizontal="center" vertical="center"/>
    </xf>
    <xf numFmtId="0" fontId="121" fillId="49" borderId="8" applyNumberFormat="0" applyAlignment="0">
      <alignment horizontal="center" vertical="center"/>
      <protection locked="0"/>
    </xf>
    <xf numFmtId="0" fontId="121" fillId="49" borderId="8" applyNumberFormat="0" applyAlignment="0">
      <alignment horizontal="center" vertical="center"/>
      <protection locked="0"/>
    </xf>
    <xf numFmtId="0" fontId="121" fillId="74" borderId="8" applyNumberFormat="0" applyAlignment="0">
      <alignment horizontal="center" vertical="center"/>
      <protection locked="0"/>
    </xf>
    <xf numFmtId="0" fontId="121" fillId="49" borderId="8" applyNumberFormat="0" applyAlignment="0">
      <alignment horizontal="center" vertical="center"/>
      <protection locked="0"/>
    </xf>
    <xf numFmtId="0" fontId="121" fillId="49" borderId="8" applyNumberFormat="0" applyAlignment="0">
      <alignment horizontal="center" vertical="center"/>
      <protection locked="0"/>
    </xf>
    <xf numFmtId="0" fontId="121" fillId="0" borderId="8" applyNumberFormat="0" applyAlignment="0">
      <alignment horizontal="center" vertical="center"/>
    </xf>
    <xf numFmtId="0" fontId="122" fillId="0" borderId="37" applyNumberFormat="0" applyAlignment="0">
      <alignment horizontal="center" vertical="center"/>
    </xf>
    <xf numFmtId="0" fontId="122" fillId="49" borderId="37" applyNumberFormat="0" applyAlignment="0">
      <alignment horizontal="center" vertical="center"/>
      <protection locked="0"/>
    </xf>
    <xf numFmtId="0" fontId="122" fillId="0" borderId="37" applyNumberFormat="0" applyAlignment="0">
      <alignment horizontal="center" vertical="center"/>
    </xf>
    <xf numFmtId="0" fontId="122" fillId="49" borderId="37" applyNumberFormat="0" applyAlignment="0">
      <alignment horizontal="center" vertical="center"/>
      <protection locked="0"/>
    </xf>
    <xf numFmtId="0" fontId="122" fillId="49" borderId="37" applyNumberFormat="0" applyAlignment="0">
      <alignment horizontal="center" vertical="center"/>
      <protection locked="0"/>
    </xf>
    <xf numFmtId="0" fontId="122" fillId="74" borderId="37" applyNumberFormat="0" applyAlignment="0">
      <alignment horizontal="center" vertical="center"/>
      <protection locked="0"/>
    </xf>
    <xf numFmtId="0" fontId="122" fillId="49" borderId="37" applyNumberFormat="0" applyAlignment="0">
      <alignment horizontal="center" vertical="center"/>
      <protection locked="0"/>
    </xf>
    <xf numFmtId="0" fontId="122" fillId="49" borderId="37" applyNumberFormat="0" applyAlignment="0">
      <alignment horizontal="center" vertical="center"/>
      <protection locked="0"/>
    </xf>
    <xf numFmtId="0" fontId="122" fillId="0" borderId="37" applyNumberFormat="0" applyAlignment="0">
      <alignment horizontal="center" vertical="center"/>
    </xf>
    <xf numFmtId="0" fontId="123" fillId="0" borderId="38" applyNumberFormat="0" applyAlignment="0">
      <alignment horizontal="center" vertical="center"/>
    </xf>
    <xf numFmtId="0" fontId="123" fillId="49" borderId="38" applyNumberFormat="0" applyAlignment="0">
      <alignment horizontal="center" vertical="center"/>
      <protection locked="0"/>
    </xf>
    <xf numFmtId="0" fontId="123" fillId="0" borderId="38" applyNumberFormat="0" applyAlignment="0">
      <alignment horizontal="center" vertical="center"/>
    </xf>
    <xf numFmtId="0" fontId="123" fillId="49" borderId="38" applyNumberFormat="0" applyAlignment="0">
      <alignment horizontal="center" vertical="center"/>
      <protection locked="0"/>
    </xf>
    <xf numFmtId="0" fontId="123" fillId="49" borderId="38" applyNumberFormat="0" applyAlignment="0">
      <alignment horizontal="center" vertical="center"/>
      <protection locked="0"/>
    </xf>
    <xf numFmtId="0" fontId="123" fillId="74" borderId="38" applyNumberFormat="0" applyAlignment="0">
      <alignment horizontal="center" vertical="center"/>
      <protection locked="0"/>
    </xf>
    <xf numFmtId="0" fontId="123" fillId="49" borderId="38" applyNumberFormat="0" applyAlignment="0">
      <alignment horizontal="center" vertical="center"/>
      <protection locked="0"/>
    </xf>
    <xf numFmtId="0" fontId="123" fillId="49" borderId="38" applyNumberFormat="0" applyAlignment="0">
      <alignment horizontal="center" vertical="center"/>
      <protection locked="0"/>
    </xf>
    <xf numFmtId="0" fontId="123" fillId="0" borderId="38" applyNumberFormat="0" applyAlignment="0">
      <alignment horizontal="center" vertical="center"/>
    </xf>
    <xf numFmtId="0" fontId="124" fillId="0" borderId="38" applyNumberFormat="0" applyAlignment="0">
      <alignment horizontal="center" vertical="center"/>
    </xf>
    <xf numFmtId="0" fontId="124" fillId="49" borderId="38" applyNumberFormat="0" applyAlignment="0">
      <alignment horizontal="center" vertical="center"/>
      <protection locked="0"/>
    </xf>
    <xf numFmtId="0" fontId="124" fillId="0" borderId="38" applyNumberFormat="0" applyAlignment="0">
      <alignment horizontal="center" vertical="center"/>
    </xf>
    <xf numFmtId="0" fontId="124" fillId="49" borderId="38" applyNumberFormat="0" applyAlignment="0">
      <alignment horizontal="center" vertical="center"/>
      <protection locked="0"/>
    </xf>
    <xf numFmtId="0" fontId="124" fillId="49" borderId="38" applyNumberFormat="0" applyAlignment="0">
      <alignment horizontal="center" vertical="center"/>
      <protection locked="0"/>
    </xf>
    <xf numFmtId="0" fontId="124" fillId="74" borderId="38" applyNumberFormat="0" applyAlignment="0">
      <alignment horizontal="center" vertical="center"/>
      <protection locked="0"/>
    </xf>
    <xf numFmtId="0" fontId="124" fillId="49" borderId="38" applyNumberFormat="0" applyAlignment="0">
      <alignment horizontal="center" vertical="center"/>
      <protection locked="0"/>
    </xf>
    <xf numFmtId="0" fontId="124" fillId="49" borderId="38" applyNumberFormat="0" applyAlignment="0">
      <alignment horizontal="center" vertical="center"/>
      <protection locked="0"/>
    </xf>
    <xf numFmtId="0" fontId="124" fillId="0" borderId="38" applyNumberFormat="0" applyAlignment="0">
      <alignment horizontal="center" vertical="center"/>
    </xf>
    <xf numFmtId="0" fontId="125" fillId="0" borderId="30" applyNumberFormat="0" applyAlignment="0">
      <alignment horizontal="center" vertical="center"/>
    </xf>
    <xf numFmtId="0" fontId="125" fillId="49" borderId="30" applyNumberFormat="0" applyAlignment="0">
      <alignment horizontal="center" vertical="center"/>
      <protection locked="0"/>
    </xf>
    <xf numFmtId="0" fontId="125" fillId="0" borderId="30" applyNumberFormat="0" applyAlignment="0">
      <alignment horizontal="center" vertical="center"/>
    </xf>
    <xf numFmtId="0" fontId="125" fillId="49" borderId="30" applyNumberFormat="0" applyAlignment="0">
      <alignment horizontal="center" vertical="center"/>
      <protection locked="0"/>
    </xf>
    <xf numFmtId="0" fontId="125" fillId="49" borderId="30" applyNumberFormat="0" applyAlignment="0">
      <alignment horizontal="center" vertical="center"/>
      <protection locked="0"/>
    </xf>
    <xf numFmtId="0" fontId="125" fillId="74" borderId="30" applyNumberFormat="0" applyAlignment="0">
      <alignment horizontal="center" vertical="center"/>
      <protection locked="0"/>
    </xf>
    <xf numFmtId="0" fontId="125" fillId="49" borderId="30" applyNumberFormat="0" applyAlignment="0">
      <alignment horizontal="center" vertical="center"/>
      <protection locked="0"/>
    </xf>
    <xf numFmtId="0" fontId="125" fillId="49" borderId="30" applyNumberFormat="0" applyAlignment="0">
      <alignment horizontal="center" vertical="center"/>
      <protection locked="0"/>
    </xf>
    <xf numFmtId="0" fontId="125" fillId="0" borderId="30" applyNumberFormat="0" applyAlignment="0">
      <alignment horizontal="center" vertical="center"/>
    </xf>
    <xf numFmtId="0" fontId="126" fillId="15" borderId="30" applyNumberFormat="0" applyAlignment="0">
      <alignment horizontal="center" vertical="center"/>
    </xf>
    <xf numFmtId="0" fontId="126" fillId="74" borderId="30" applyNumberFormat="0" applyAlignment="0">
      <alignment horizontal="center" vertical="center"/>
      <protection locked="0"/>
    </xf>
    <xf numFmtId="0" fontId="126" fillId="0" borderId="30" applyNumberFormat="0" applyAlignment="0">
      <alignment horizontal="center" vertical="center"/>
    </xf>
    <xf numFmtId="0" fontId="126" fillId="74" borderId="30" applyNumberFormat="0" applyAlignment="0">
      <alignment horizontal="center" vertical="center"/>
      <protection locked="0"/>
    </xf>
    <xf numFmtId="0" fontId="126" fillId="74" borderId="30" applyNumberFormat="0" applyAlignment="0">
      <alignment horizontal="center" vertical="center"/>
      <protection locked="0"/>
    </xf>
    <xf numFmtId="0" fontId="126" fillId="74" borderId="30" applyNumberFormat="0" applyAlignment="0">
      <alignment horizontal="center" vertical="center"/>
      <protection locked="0"/>
    </xf>
    <xf numFmtId="0" fontId="126" fillId="74" borderId="30" applyNumberFormat="0" applyAlignment="0">
      <alignment horizontal="center" vertical="center"/>
      <protection locked="0"/>
    </xf>
    <xf numFmtId="0" fontId="126" fillId="74" borderId="30" applyNumberFormat="0" applyAlignment="0">
      <alignment horizontal="center" vertical="center"/>
      <protection locked="0"/>
    </xf>
    <xf numFmtId="0" fontId="126" fillId="15" borderId="30" applyNumberFormat="0" applyAlignment="0">
      <alignment horizontal="center" vertical="center"/>
    </xf>
    <xf numFmtId="0" fontId="127" fillId="0" borderId="1" applyNumberFormat="0" applyBorder="0" applyAlignment="0">
      <alignment horizontal="center"/>
    </xf>
    <xf numFmtId="0" fontId="127" fillId="0" borderId="1" applyNumberFormat="0" applyBorder="0" applyAlignment="0">
      <alignment horizontal="center"/>
    </xf>
    <xf numFmtId="0" fontId="127" fillId="0" borderId="1">
      <alignment horizontal="center"/>
    </xf>
    <xf numFmtId="0" fontId="127" fillId="0" borderId="1">
      <alignment horizontal="center"/>
    </xf>
    <xf numFmtId="0" fontId="128" fillId="0" borderId="1" applyNumberFormat="0" applyBorder="0" applyAlignment="0">
      <alignment horizontal="center"/>
    </xf>
    <xf numFmtId="0" fontId="127" fillId="0" borderId="1">
      <alignment horizontal="center"/>
    </xf>
    <xf numFmtId="0" fontId="127" fillId="0" borderId="1" applyNumberFormat="0" applyBorder="0" applyAlignment="0">
      <alignment horizontal="center"/>
    </xf>
    <xf numFmtId="0" fontId="129" fillId="0" borderId="1" applyNumberFormat="0" applyBorder="0" applyAlignment="0">
      <alignment horizontal="center"/>
    </xf>
    <xf numFmtId="0" fontId="129" fillId="0" borderId="1" applyNumberFormat="0" applyBorder="0" applyAlignment="0">
      <alignment horizontal="center"/>
    </xf>
    <xf numFmtId="0" fontId="129" fillId="0" borderId="1">
      <alignment horizontal="center"/>
    </xf>
    <xf numFmtId="0" fontId="129" fillId="0" borderId="1">
      <alignment horizontal="center"/>
    </xf>
    <xf numFmtId="0" fontId="130" fillId="0" borderId="1" applyNumberFormat="0" applyBorder="0" applyAlignment="0">
      <alignment horizontal="center"/>
    </xf>
    <xf numFmtId="0" fontId="129" fillId="0" borderId="1">
      <alignment horizontal="center"/>
    </xf>
    <xf numFmtId="0" fontId="129" fillId="0" borderId="1" applyNumberFormat="0" applyBorder="0" applyAlignment="0">
      <alignment horizontal="center"/>
    </xf>
    <xf numFmtId="0" fontId="128" fillId="0" borderId="39" applyNumberFormat="0" applyAlignment="0">
      <alignment horizontal="center" vertical="center"/>
    </xf>
    <xf numFmtId="200" fontId="131" fillId="0" borderId="0"/>
    <xf numFmtId="200" fontId="131" fillId="0" borderId="0"/>
    <xf numFmtId="201" fontId="131" fillId="0" borderId="0"/>
    <xf numFmtId="201" fontId="131" fillId="0" borderId="0"/>
    <xf numFmtId="202" fontId="131" fillId="0" borderId="0"/>
    <xf numFmtId="202" fontId="131" fillId="0" borderId="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35" fillId="0" borderId="6">
      <alignment horizontal="left" vertical="center"/>
    </xf>
    <xf numFmtId="0" fontId="133" fillId="75" borderId="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5" fillId="0" borderId="0" applyNumberFormat="0" applyFill="0" applyBorder="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4" fillId="0" borderId="40"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7" fillId="0" borderId="0" applyNumberFormat="0" applyFill="0" applyBorder="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6" fillId="0" borderId="41"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42" applyNumberFormat="0" applyFill="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9" fillId="0" borderId="11"/>
    <xf numFmtId="0" fontId="139" fillId="0" borderId="11"/>
    <xf numFmtId="0" fontId="140" fillId="0" borderId="1" applyNumberFormat="0" applyFill="0" applyBorder="0" applyAlignment="0">
      <alignment horizontal="center"/>
    </xf>
    <xf numFmtId="0" fontId="140" fillId="0" borderId="1">
      <alignment horizontal="center"/>
    </xf>
    <xf numFmtId="0" fontId="140" fillId="0" borderId="1">
      <alignment horizontal="center"/>
    </xf>
    <xf numFmtId="0" fontId="140" fillId="0" borderId="1">
      <alignment horizontal="center"/>
    </xf>
    <xf numFmtId="0" fontId="141" fillId="0" borderId="1" applyNumberFormat="0" applyBorder="0" applyAlignment="0">
      <alignment horizontal="center"/>
    </xf>
    <xf numFmtId="0" fontId="140" fillId="0" borderId="1">
      <alignment horizontal="center"/>
    </xf>
    <xf numFmtId="0" fontId="140" fillId="0" borderId="1" applyNumberFormat="0" applyFill="0" applyBorder="0" applyAlignment="0">
      <alignment horizontal="center"/>
    </xf>
    <xf numFmtId="0" fontId="142" fillId="0" borderId="1" applyNumberFormat="0" applyFill="0" applyBorder="0" applyAlignment="0">
      <alignment horizontal="center"/>
    </xf>
    <xf numFmtId="0" fontId="142" fillId="0" borderId="1">
      <alignment horizontal="center"/>
    </xf>
    <xf numFmtId="0" fontId="142" fillId="0" borderId="1">
      <alignment horizontal="center"/>
    </xf>
    <xf numFmtId="0" fontId="142" fillId="0" borderId="1">
      <alignment horizontal="center"/>
    </xf>
    <xf numFmtId="0" fontId="142" fillId="0" borderId="1">
      <alignment horizontal="center"/>
    </xf>
    <xf numFmtId="0" fontId="143" fillId="0" borderId="1" applyNumberFormat="0" applyBorder="0" applyAlignment="0">
      <alignment horizontal="center"/>
    </xf>
    <xf numFmtId="0" fontId="142" fillId="0" borderId="1">
      <alignment horizontal="center"/>
    </xf>
    <xf numFmtId="0" fontId="142" fillId="0" borderId="1" applyNumberFormat="0" applyFill="0" applyBorder="0" applyAlignment="0">
      <alignment horizontal="center"/>
    </xf>
    <xf numFmtId="49" fontId="90" fillId="0" borderId="0">
      <alignment vertical="top"/>
    </xf>
    <xf numFmtId="49" fontId="90" fillId="0" borderId="0">
      <alignment vertical="top"/>
    </xf>
    <xf numFmtId="0" fontId="73" fillId="0" borderId="0" applyNumberFormat="0" applyFill="0" applyBorder="0" applyAlignment="0" applyProtection="0"/>
    <xf numFmtId="0" fontId="37" fillId="0" borderId="0" applyNumberFormat="0" applyFill="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10" fontId="21" fillId="21" borderId="1" applyNumberFormat="0" applyBorder="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92" fillId="29" borderId="31"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5" fillId="29" borderId="31"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5" fillId="29" borderId="31" applyNumberFormat="0" applyAlignment="0" applyProtection="0"/>
    <xf numFmtId="0" fontId="145" fillId="29" borderId="31" applyNumberFormat="0" applyAlignment="0" applyProtection="0"/>
    <xf numFmtId="0" fontId="145" fillId="29" borderId="31" applyNumberFormat="0" applyAlignment="0" applyProtection="0"/>
    <xf numFmtId="0" fontId="145" fillId="29" borderId="31"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5" fillId="29" borderId="31" applyNumberFormat="0" applyAlignment="0" applyProtection="0"/>
    <xf numFmtId="0" fontId="145" fillId="29" borderId="31"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44" fillId="49" borderId="34" applyNumberFormat="0" applyAlignment="0" applyProtection="0"/>
    <xf numFmtId="0" fontId="15" fillId="0" borderId="0">
      <alignment horizontal="left" indent="1"/>
    </xf>
    <xf numFmtId="0" fontId="146" fillId="0" borderId="0" applyNumberFormat="0" applyFill="0" applyBorder="0" applyAlignment="0" applyProtection="0"/>
    <xf numFmtId="0" fontId="147" fillId="0" borderId="0" applyNumberFormat="0" applyFill="0" applyBorder="0" applyAlignment="0" applyProtection="0"/>
    <xf numFmtId="0" fontId="15" fillId="0" borderId="43" applyNumberFormat="0" applyFont="0" applyFill="0" applyAlignment="0" applyProtection="0"/>
    <xf numFmtId="0" fontId="148" fillId="0" borderId="29"/>
    <xf numFmtId="1" fontId="15" fillId="0" borderId="0" applyFill="0" applyBorder="0">
      <alignment horizontal="right" vertical="center"/>
    </xf>
    <xf numFmtId="1" fontId="15" fillId="0" borderId="0" applyFill="0" applyBorder="0">
      <alignment horizontal="right" vertical="center"/>
    </xf>
    <xf numFmtId="1" fontId="15" fillId="0" borderId="0" applyFill="0" applyBorder="0">
      <alignment horizontal="right" vertical="center"/>
    </xf>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49" fillId="0" borderId="44"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15" borderId="45" applyNumberFormat="0" applyAlignment="0">
      <alignment vertical="top"/>
    </xf>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0" fontId="150" fillId="69" borderId="0" applyNumberFormat="0" applyBorder="0" applyAlignment="0" applyProtection="0"/>
    <xf numFmtId="203" fontId="15" fillId="0" borderId="0"/>
    <xf numFmtId="203" fontId="15" fillId="0" borderId="0"/>
    <xf numFmtId="203" fontId="15" fillId="0" borderId="0"/>
    <xf numFmtId="203" fontId="15" fillId="0" borderId="0"/>
    <xf numFmtId="179" fontId="50" fillId="0" borderId="0"/>
    <xf numFmtId="0" fontId="50"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25" fillId="0" borderId="0"/>
    <xf numFmtId="0" fontId="2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0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74" fillId="0" borderId="0"/>
    <xf numFmtId="0" fontId="74" fillId="0" borderId="0"/>
    <xf numFmtId="0" fontId="74" fillId="0" borderId="0"/>
    <xf numFmtId="0" fontId="151"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15" fillId="0" borderId="0"/>
    <xf numFmtId="0" fontId="29" fillId="0" borderId="0"/>
    <xf numFmtId="0" fontId="15"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xf numFmtId="0" fontId="29"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5" fillId="0" borderId="0"/>
    <xf numFmtId="0" fontId="28" fillId="0" borderId="0"/>
    <xf numFmtId="0" fontId="1" fillId="0" borderId="0"/>
    <xf numFmtId="0" fontId="1" fillId="0" borderId="0"/>
    <xf numFmtId="0" fontId="28" fillId="0" borderId="0"/>
    <xf numFmtId="0" fontId="25" fillId="0" borderId="0"/>
    <xf numFmtId="0" fontId="28" fillId="0" borderId="0"/>
    <xf numFmtId="0" fontId="28"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xf numFmtId="0" fontId="1"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5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199" fontId="94"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199" fontId="9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 fontId="5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 fillId="4" borderId="3" applyNumberFormat="0" applyFont="0" applyAlignment="0" applyProtection="0"/>
    <xf numFmtId="0" fontId="1" fillId="4" borderId="3" applyNumberFormat="0" applyFont="0" applyAlignment="0" applyProtection="0"/>
    <xf numFmtId="0" fontId="1" fillId="4" borderId="3" applyNumberFormat="0" applyFont="0" applyAlignment="0" applyProtection="0"/>
    <xf numFmtId="0" fontId="26" fillId="4" borderId="3"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15" fillId="4" borderId="3" applyNumberFormat="0" applyFont="0" applyAlignment="0" applyProtection="0"/>
    <xf numFmtId="0" fontId="1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25" fillId="76" borderId="46" applyNumberFormat="0" applyFon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93" fillId="30" borderId="32"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4" fillId="30" borderId="32"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53" fillId="14" borderId="47" applyNumberFormat="0" applyAlignment="0" applyProtection="0"/>
    <xf numFmtId="0" fontId="110"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4" fillId="0" borderId="0"/>
    <xf numFmtId="0" fontId="76" fillId="0" borderId="0"/>
  </cellStyleXfs>
  <cellXfs count="239">
    <xf numFmtId="0" fontId="0" fillId="0" borderId="0" xfId="0"/>
    <xf numFmtId="0" fontId="0" fillId="0" borderId="0" xfId="0" applyFill="1" applyAlignment="1">
      <alignment horizontal="center"/>
    </xf>
    <xf numFmtId="0" fontId="0" fillId="0" borderId="0" xfId="0" quotePrefix="1" applyAlignment="1">
      <alignment horizontal="left"/>
    </xf>
    <xf numFmtId="164" fontId="0" fillId="0" borderId="0" xfId="1" applyNumberFormat="1" applyFont="1"/>
    <xf numFmtId="165" fontId="0" fillId="0" borderId="0" xfId="1" applyNumberFormat="1" applyFont="1"/>
    <xf numFmtId="0" fontId="3" fillId="0" borderId="1" xfId="0" quotePrefix="1" applyFont="1" applyBorder="1" applyAlignment="1">
      <alignment horizontal="center"/>
    </xf>
    <xf numFmtId="0" fontId="3" fillId="0" borderId="0" xfId="0" applyFont="1"/>
    <xf numFmtId="0" fontId="5" fillId="0" borderId="0" xfId="0" applyFont="1"/>
    <xf numFmtId="0" fontId="3" fillId="0" borderId="0" xfId="0" quotePrefix="1" applyFont="1" applyAlignment="1">
      <alignment horizontal="left"/>
    </xf>
    <xf numFmtId="0" fontId="0" fillId="0" borderId="2" xfId="0" applyBorder="1"/>
    <xf numFmtId="0" fontId="8" fillId="0" borderId="1" xfId="0" applyFont="1" applyBorder="1"/>
    <xf numFmtId="0" fontId="10" fillId="0" borderId="0" xfId="0" applyFont="1"/>
    <xf numFmtId="0" fontId="6" fillId="0" borderId="6" xfId="0" applyFont="1" applyBorder="1" applyAlignment="1">
      <alignment horizontal="center"/>
    </xf>
    <xf numFmtId="0" fontId="6" fillId="0" borderId="0" xfId="0" applyFont="1" applyAlignment="1">
      <alignment horizontal="center"/>
    </xf>
    <xf numFmtId="0" fontId="6" fillId="0" borderId="0" xfId="0" applyFont="1" applyAlignment="1">
      <alignment horizontal="right"/>
    </xf>
    <xf numFmtId="0" fontId="9" fillId="0" borderId="0" xfId="0" applyFont="1" applyAlignment="1">
      <alignment horizontal="center"/>
    </xf>
    <xf numFmtId="166" fontId="0" fillId="7" borderId="8" xfId="2" applyNumberFormat="1" applyFont="1" applyFill="1" applyBorder="1" applyAlignment="1">
      <alignment horizontal="center"/>
    </xf>
    <xf numFmtId="166" fontId="0" fillId="7" borderId="0" xfId="2" applyNumberFormat="1" applyFont="1" applyFill="1" applyBorder="1" applyAlignment="1">
      <alignment horizontal="center"/>
    </xf>
    <xf numFmtId="0" fontId="0" fillId="0" borderId="0" xfId="0" applyBorder="1"/>
    <xf numFmtId="0" fontId="0" fillId="0" borderId="0" xfId="0" applyFill="1" applyBorder="1" applyAlignment="1"/>
    <xf numFmtId="0" fontId="0" fillId="8" borderId="4" xfId="0" applyFill="1" applyBorder="1" applyAlignment="1">
      <alignment horizontal="center"/>
    </xf>
    <xf numFmtId="0" fontId="0" fillId="8" borderId="0" xfId="0" applyFill="1" applyBorder="1" applyAlignment="1">
      <alignment horizontal="center"/>
    </xf>
    <xf numFmtId="0" fontId="9" fillId="8" borderId="9" xfId="0" applyFont="1" applyFill="1" applyBorder="1" applyAlignment="1">
      <alignment horizontal="center"/>
    </xf>
    <xf numFmtId="0" fontId="0" fillId="0" borderId="0" xfId="0" applyFill="1" applyBorder="1" applyAlignment="1">
      <alignment horizontal="center"/>
    </xf>
    <xf numFmtId="0" fontId="9" fillId="0" borderId="0" xfId="0" applyFont="1" applyFill="1" applyBorder="1" applyAlignment="1">
      <alignment horizontal="center"/>
    </xf>
    <xf numFmtId="0" fontId="0" fillId="8" borderId="4" xfId="0" applyFill="1" applyBorder="1"/>
    <xf numFmtId="0" fontId="3" fillId="8" borderId="0" xfId="0" applyFont="1" applyFill="1" applyBorder="1" applyAlignment="1">
      <alignment horizontal="center" vertical="center" wrapText="1"/>
    </xf>
    <xf numFmtId="0" fontId="3" fillId="8" borderId="9" xfId="0" applyFont="1" applyFill="1" applyBorder="1" applyAlignment="1">
      <alignment horizontal="center" wrapText="1"/>
    </xf>
    <xf numFmtId="0" fontId="3" fillId="0" borderId="0" xfId="0" applyFont="1" applyBorder="1" applyAlignment="1">
      <alignment horizontal="center"/>
    </xf>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166" fontId="0" fillId="0" borderId="0" xfId="2" applyNumberFormat="1" applyFont="1" applyAlignment="1">
      <alignment horizontal="center"/>
    </xf>
    <xf numFmtId="0" fontId="0" fillId="0" borderId="4" xfId="0" applyBorder="1" applyAlignment="1">
      <alignment horizontal="right"/>
    </xf>
    <xf numFmtId="10" fontId="9" fillId="0" borderId="0" xfId="2" applyNumberFormat="1" applyFont="1" applyBorder="1" applyAlignment="1">
      <alignment horizontal="center"/>
    </xf>
    <xf numFmtId="166" fontId="0" fillId="7" borderId="9" xfId="2" applyNumberFormat="1" applyFont="1" applyFill="1" applyBorder="1" applyAlignment="1">
      <alignment horizontal="center"/>
    </xf>
    <xf numFmtId="166" fontId="0" fillId="0" borderId="0" xfId="2" applyNumberFormat="1" applyFont="1"/>
    <xf numFmtId="0" fontId="0" fillId="0" borderId="0" xfId="0" applyFill="1" applyBorder="1" applyAlignment="1">
      <alignment horizontal="right"/>
    </xf>
    <xf numFmtId="0" fontId="9" fillId="0" borderId="0" xfId="0" applyFont="1" applyFill="1" applyBorder="1" applyAlignment="1">
      <alignment horizontal="right"/>
    </xf>
    <xf numFmtId="10" fontId="0" fillId="0" borderId="0" xfId="2" applyNumberFormat="1" applyFont="1" applyFill="1" applyBorder="1"/>
    <xf numFmtId="167" fontId="0" fillId="0" borderId="0" xfId="2" applyNumberFormat="1" applyFont="1" applyFill="1" applyBorder="1"/>
    <xf numFmtId="10" fontId="0" fillId="0" borderId="0" xfId="2" applyNumberFormat="1" applyFont="1"/>
    <xf numFmtId="4" fontId="0" fillId="0" borderId="0" xfId="0" applyNumberFormat="1"/>
    <xf numFmtId="168" fontId="0" fillId="0" borderId="0" xfId="0" applyNumberFormat="1"/>
    <xf numFmtId="0" fontId="0" fillId="0" borderId="10" xfId="0" applyBorder="1" applyAlignment="1">
      <alignment horizontal="right"/>
    </xf>
    <xf numFmtId="10" fontId="9" fillId="0" borderId="11" xfId="2" applyNumberFormat="1" applyFont="1" applyBorder="1" applyAlignment="1">
      <alignment horizontal="center"/>
    </xf>
    <xf numFmtId="166" fontId="0" fillId="7" borderId="12" xfId="2" applyNumberFormat="1" applyFont="1" applyFill="1" applyBorder="1" applyAlignment="1">
      <alignment horizontal="center"/>
    </xf>
    <xf numFmtId="169" fontId="0" fillId="0" borderId="0" xfId="0" applyNumberFormat="1"/>
    <xf numFmtId="0" fontId="5" fillId="0" borderId="0" xfId="0" applyFont="1" applyFill="1" applyBorder="1"/>
    <xf numFmtId="0" fontId="10" fillId="0" borderId="0" xfId="0" applyFont="1" applyFill="1" applyBorder="1" applyAlignment="1">
      <alignment horizontal="center"/>
    </xf>
    <xf numFmtId="0" fontId="0" fillId="0" borderId="0" xfId="0" applyFill="1"/>
    <xf numFmtId="0" fontId="0" fillId="0" borderId="0" xfId="0" applyAlignment="1">
      <alignment horizontal="right"/>
    </xf>
    <xf numFmtId="0" fontId="9" fillId="0" borderId="0" xfId="0" applyFont="1" applyFill="1" applyAlignment="1">
      <alignment horizontal="center"/>
    </xf>
    <xf numFmtId="0" fontId="0" fillId="0" borderId="0" xfId="0" applyAlignment="1">
      <alignment horizontal="center"/>
    </xf>
    <xf numFmtId="0" fontId="3" fillId="0" borderId="0" xfId="0" applyFont="1" applyAlignment="1">
      <alignment horizontal="center"/>
    </xf>
    <xf numFmtId="0" fontId="0" fillId="0" borderId="11" xfId="0" applyFont="1" applyBorder="1" applyAlignment="1">
      <alignment horizontal="center"/>
    </xf>
    <xf numFmtId="0" fontId="0" fillId="0" borderId="11" xfId="0" applyFont="1" applyBorder="1"/>
    <xf numFmtId="0" fontId="3" fillId="0" borderId="11" xfId="0" applyFont="1" applyBorder="1" applyAlignment="1">
      <alignment horizontal="center"/>
    </xf>
    <xf numFmtId="0" fontId="3" fillId="0" borderId="11" xfId="0" applyFont="1" applyBorder="1"/>
    <xf numFmtId="17" fontId="0" fillId="0" borderId="0" xfId="0" applyNumberFormat="1"/>
    <xf numFmtId="43" fontId="0" fillId="0" borderId="0" xfId="0" applyNumberFormat="1"/>
    <xf numFmtId="43" fontId="0" fillId="0" borderId="0" xfId="1" applyFont="1"/>
    <xf numFmtId="43" fontId="0" fillId="2" borderId="0" xfId="0" applyNumberFormat="1" applyFill="1"/>
    <xf numFmtId="0" fontId="0" fillId="2" borderId="0" xfId="0" applyFill="1"/>
    <xf numFmtId="0" fontId="9" fillId="0" borderId="0" xfId="0" applyFont="1" applyAlignment="1">
      <alignment horizontal="right" vertical="top"/>
    </xf>
    <xf numFmtId="0" fontId="0" fillId="0" borderId="0" xfId="0" applyFont="1" applyAlignment="1">
      <alignment vertical="top"/>
    </xf>
    <xf numFmtId="0" fontId="3" fillId="8" borderId="13" xfId="0" applyFont="1" applyFill="1" applyBorder="1"/>
    <xf numFmtId="0" fontId="0" fillId="8" borderId="8" xfId="0" applyFill="1" applyBorder="1"/>
    <xf numFmtId="0" fontId="0" fillId="8" borderId="14" xfId="0" applyFill="1" applyBorder="1"/>
    <xf numFmtId="0" fontId="9" fillId="0" borderId="0" xfId="0" applyFont="1"/>
    <xf numFmtId="0" fontId="0" fillId="10" borderId="4" xfId="0" applyFill="1" applyBorder="1"/>
    <xf numFmtId="0" fontId="0" fillId="10" borderId="0" xfId="0" applyFill="1" applyBorder="1"/>
    <xf numFmtId="0" fontId="0" fillId="10" borderId="9" xfId="0" applyFill="1" applyBorder="1"/>
    <xf numFmtId="0" fontId="0" fillId="0" borderId="0" xfId="0" applyAlignment="1">
      <alignment horizontal="left"/>
    </xf>
    <xf numFmtId="4" fontId="0" fillId="0" borderId="0" xfId="1" applyNumberFormat="1" applyFont="1" applyAlignment="1">
      <alignment horizontal="left"/>
    </xf>
    <xf numFmtId="0" fontId="3" fillId="10" borderId="4" xfId="0" applyFont="1" applyFill="1" applyBorder="1" applyAlignment="1">
      <alignment horizontal="center"/>
    </xf>
    <xf numFmtId="0" fontId="0" fillId="10" borderId="0" xfId="0" applyFill="1" applyBorder="1" applyAlignment="1">
      <alignment horizontal="left"/>
    </xf>
    <xf numFmtId="43" fontId="0" fillId="10" borderId="9" xfId="0" applyNumberFormat="1" applyFill="1" applyBorder="1"/>
    <xf numFmtId="0" fontId="0" fillId="10" borderId="0" xfId="0" applyFill="1" applyBorder="1" applyAlignment="1">
      <alignment horizontal="center"/>
    </xf>
    <xf numFmtId="0" fontId="3" fillId="10" borderId="10" xfId="0" applyFont="1" applyFill="1" applyBorder="1" applyAlignment="1">
      <alignment horizontal="center"/>
    </xf>
    <xf numFmtId="0" fontId="0" fillId="10" borderId="11" xfId="0" applyFill="1" applyBorder="1" applyAlignment="1">
      <alignment horizontal="center"/>
    </xf>
    <xf numFmtId="0" fontId="0" fillId="10" borderId="11" xfId="0" applyFill="1" applyBorder="1"/>
    <xf numFmtId="43" fontId="0" fillId="10" borderId="12" xfId="0" applyNumberFormat="1" applyFill="1" applyBorder="1"/>
    <xf numFmtId="0" fontId="9" fillId="0" borderId="0" xfId="0" applyFont="1" applyAlignment="1">
      <alignment horizontal="right"/>
    </xf>
    <xf numFmtId="0" fontId="3" fillId="0" borderId="0" xfId="0" applyFont="1" applyFill="1"/>
    <xf numFmtId="0" fontId="69" fillId="0" borderId="0" xfId="0" applyFont="1" applyFill="1" applyAlignment="1">
      <alignment horizontal="center"/>
    </xf>
    <xf numFmtId="165" fontId="0" fillId="0" borderId="0" xfId="1" applyNumberFormat="1" applyFont="1" applyFill="1"/>
    <xf numFmtId="0" fontId="69" fillId="0" borderId="0" xfId="0" applyFont="1" applyFill="1" applyAlignment="1">
      <alignment horizontal="left" indent="1"/>
    </xf>
    <xf numFmtId="0" fontId="0" fillId="0" borderId="0" xfId="0" applyFill="1" applyAlignment="1">
      <alignment horizontal="left" indent="2"/>
    </xf>
    <xf numFmtId="165" fontId="0" fillId="0" borderId="0" xfId="0" applyNumberFormat="1" applyFill="1" applyAlignment="1">
      <alignment horizontal="left" indent="2"/>
    </xf>
    <xf numFmtId="165" fontId="0" fillId="0" borderId="0" xfId="1" applyNumberFormat="1" applyFont="1" applyFill="1" applyAlignment="1">
      <alignment horizontal="left" indent="2"/>
    </xf>
    <xf numFmtId="0" fontId="0" fillId="0" borderId="0" xfId="0" applyFill="1" applyAlignment="1">
      <alignment horizontal="left" indent="1"/>
    </xf>
    <xf numFmtId="165" fontId="0" fillId="0" borderId="0" xfId="0" applyNumberFormat="1" applyFill="1"/>
    <xf numFmtId="165" fontId="3" fillId="0" borderId="0" xfId="0" applyNumberFormat="1" applyFont="1" applyFill="1"/>
    <xf numFmtId="43" fontId="0" fillId="0" borderId="0" xfId="0" applyNumberFormat="1" applyFill="1"/>
    <xf numFmtId="43" fontId="0" fillId="0" borderId="0" xfId="1" applyNumberFormat="1" applyFont="1" applyFill="1"/>
    <xf numFmtId="188" fontId="70" fillId="2" borderId="0" xfId="0" applyNumberFormat="1" applyFont="1" applyFill="1"/>
    <xf numFmtId="0" fontId="0" fillId="0" borderId="0" xfId="0" applyFill="1" applyAlignment="1">
      <alignment horizontal="right"/>
    </xf>
    <xf numFmtId="8" fontId="0" fillId="0" borderId="0" xfId="0" applyNumberFormat="1" applyFill="1"/>
    <xf numFmtId="0" fontId="0" fillId="0" borderId="11" xfId="0" applyBorder="1" applyAlignment="1">
      <alignment horizontal="center"/>
    </xf>
    <xf numFmtId="165" fontId="0" fillId="5" borderId="0" xfId="1" applyNumberFormat="1" applyFont="1" applyFill="1"/>
    <xf numFmtId="165" fontId="2" fillId="0" borderId="0" xfId="1" applyNumberFormat="1" applyFont="1"/>
    <xf numFmtId="165" fontId="0" fillId="0" borderId="0" xfId="0" applyNumberFormat="1"/>
    <xf numFmtId="165" fontId="0" fillId="0" borderId="2" xfId="0" applyNumberFormat="1" applyBorder="1"/>
    <xf numFmtId="165" fontId="71" fillId="0" borderId="0" xfId="0" applyNumberFormat="1" applyFont="1" applyAlignment="1">
      <alignment horizontal="center"/>
    </xf>
    <xf numFmtId="165" fontId="3" fillId="0" borderId="1" xfId="0" quotePrefix="1" applyNumberFormat="1" applyFont="1" applyBorder="1" applyAlignment="1">
      <alignment horizontal="center"/>
    </xf>
    <xf numFmtId="17" fontId="0" fillId="5" borderId="0" xfId="0" applyNumberFormat="1" applyFill="1"/>
    <xf numFmtId="0" fontId="0" fillId="5" borderId="0" xfId="0" applyFill="1"/>
    <xf numFmtId="0" fontId="69" fillId="0" borderId="0" xfId="0" applyFont="1"/>
    <xf numFmtId="0" fontId="3" fillId="2" borderId="0" xfId="0" applyFont="1" applyFill="1"/>
    <xf numFmtId="0" fontId="0" fillId="0" borderId="1" xfId="0" applyBorder="1" applyAlignment="1" applyProtection="1">
      <alignment horizontal="center"/>
      <protection locked="0"/>
    </xf>
    <xf numFmtId="0" fontId="0" fillId="0" borderId="0" xfId="0" applyProtection="1">
      <protection locked="0"/>
    </xf>
    <xf numFmtId="0" fontId="0" fillId="0" borderId="0" xfId="0"/>
    <xf numFmtId="2" fontId="76" fillId="0" borderId="0" xfId="209" applyNumberFormat="1" applyFont="1"/>
    <xf numFmtId="0" fontId="0" fillId="0" borderId="11" xfId="0" applyBorder="1"/>
    <xf numFmtId="0" fontId="15" fillId="0" borderId="0" xfId="938" applyFont="1" applyAlignment="1" applyProtection="1">
      <alignment horizontal="centerContinuous"/>
    </xf>
    <xf numFmtId="0" fontId="15" fillId="0" borderId="0" xfId="938" applyFont="1"/>
    <xf numFmtId="0" fontId="15" fillId="0" borderId="0" xfId="938" applyFont="1" applyBorder="1"/>
    <xf numFmtId="0" fontId="15" fillId="0" borderId="0" xfId="938" applyFont="1" applyAlignment="1">
      <alignment horizontal="centerContinuous"/>
    </xf>
    <xf numFmtId="0" fontId="15" fillId="0" borderId="0" xfId="938" applyFont="1" applyAlignment="1" applyProtection="1">
      <alignment horizontal="left"/>
    </xf>
    <xf numFmtId="0" fontId="0" fillId="0" borderId="0" xfId="938" applyFont="1" applyAlignment="1" applyProtection="1">
      <alignment horizontal="left"/>
    </xf>
    <xf numFmtId="37" fontId="15" fillId="0" borderId="0" xfId="938" applyNumberFormat="1" applyFont="1" applyAlignment="1" applyProtection="1">
      <alignment horizontal="left"/>
    </xf>
    <xf numFmtId="0" fontId="15" fillId="0" borderId="0" xfId="938" applyFont="1" applyProtection="1"/>
    <xf numFmtId="17" fontId="0" fillId="0" borderId="0" xfId="0" applyNumberFormat="1" applyFill="1"/>
    <xf numFmtId="0" fontId="0" fillId="0" borderId="0" xfId="0"/>
    <xf numFmtId="2" fontId="75" fillId="0" borderId="0" xfId="209" applyNumberFormat="1" applyFont="1" applyBorder="1"/>
    <xf numFmtId="2" fontId="77" fillId="0" borderId="0" xfId="209" applyNumberFormat="1" applyFont="1" applyBorder="1"/>
    <xf numFmtId="2" fontId="78" fillId="0" borderId="0" xfId="209" applyNumberFormat="1" applyFont="1" applyBorder="1"/>
    <xf numFmtId="14" fontId="78" fillId="0" borderId="0" xfId="209" applyNumberFormat="1" applyFont="1" applyBorder="1" applyAlignment="1">
      <alignment horizontal="left"/>
    </xf>
    <xf numFmtId="2" fontId="78" fillId="0" borderId="0" xfId="209" applyNumberFormat="1" applyFont="1" applyBorder="1" applyProtection="1">
      <protection locked="0"/>
    </xf>
    <xf numFmtId="2" fontId="76" fillId="0" borderId="0" xfId="209" applyNumberFormat="1" applyFont="1" applyBorder="1"/>
    <xf numFmtId="2" fontId="79" fillId="0" borderId="0" xfId="209" applyNumberFormat="1" applyFont="1" applyBorder="1"/>
    <xf numFmtId="2" fontId="79" fillId="0" borderId="0" xfId="209" applyNumberFormat="1" applyFont="1" applyBorder="1" applyAlignment="1">
      <alignment horizontal="center"/>
    </xf>
    <xf numFmtId="2" fontId="76" fillId="0" borderId="0" xfId="209" applyNumberFormat="1" applyFont="1" applyFill="1" applyBorder="1"/>
    <xf numFmtId="2" fontId="79" fillId="0" borderId="0" xfId="209" applyNumberFormat="1" applyFont="1" applyFill="1" applyBorder="1"/>
    <xf numFmtId="2" fontId="81" fillId="0" borderId="0" xfId="209" applyNumberFormat="1" applyFont="1" applyFill="1" applyBorder="1" applyAlignment="1">
      <alignment horizontal="center"/>
    </xf>
    <xf numFmtId="2" fontId="79" fillId="0" borderId="0" xfId="209" applyNumberFormat="1" applyFont="1" applyFill="1" applyBorder="1" applyAlignment="1">
      <alignment horizontal="center"/>
    </xf>
    <xf numFmtId="189" fontId="79" fillId="0" borderId="0" xfId="209" applyNumberFormat="1" applyFont="1" applyFill="1" applyBorder="1" applyAlignment="1">
      <alignment horizontal="center"/>
    </xf>
    <xf numFmtId="2" fontId="76" fillId="0" borderId="0" xfId="209" applyNumberFormat="1" applyFont="1" applyFill="1"/>
    <xf numFmtId="2" fontId="76" fillId="0" borderId="0" xfId="209" applyNumberFormat="1" applyFont="1" applyFill="1" applyAlignment="1">
      <alignment horizontal="center"/>
    </xf>
    <xf numFmtId="2" fontId="76" fillId="0" borderId="0" xfId="209" applyNumberFormat="1" applyFont="1" applyFill="1" applyBorder="1" applyAlignment="1">
      <alignment horizontal="center"/>
    </xf>
    <xf numFmtId="189" fontId="79" fillId="0" borderId="0" xfId="209" applyNumberFormat="1" applyFont="1" applyBorder="1" applyAlignment="1">
      <alignment horizontal="center"/>
    </xf>
    <xf numFmtId="2" fontId="76" fillId="0" borderId="0" xfId="209" applyNumberFormat="1" applyFont="1" applyBorder="1" applyAlignment="1">
      <alignment horizontal="center"/>
    </xf>
    <xf numFmtId="189" fontId="79" fillId="0" borderId="0" xfId="209" applyNumberFormat="1" applyFont="1" applyFill="1" applyBorder="1"/>
    <xf numFmtId="2" fontId="79" fillId="0" borderId="0" xfId="209" applyNumberFormat="1" applyFont="1"/>
    <xf numFmtId="165" fontId="86" fillId="0" borderId="0" xfId="1" applyNumberFormat="1" applyFont="1"/>
    <xf numFmtId="165" fontId="6" fillId="0" borderId="0" xfId="0" applyNumberFormat="1" applyFont="1" applyAlignment="1">
      <alignment horizontal="center"/>
    </xf>
    <xf numFmtId="2" fontId="80" fillId="0" borderId="0" xfId="209" applyNumberFormat="1" applyFont="1" applyBorder="1" applyAlignment="1">
      <alignment horizontal="center"/>
    </xf>
    <xf numFmtId="0" fontId="87" fillId="0" borderId="0" xfId="210" applyFont="1"/>
    <xf numFmtId="0" fontId="15" fillId="0" borderId="0" xfId="210"/>
    <xf numFmtId="0" fontId="88" fillId="0" borderId="0" xfId="210" applyFont="1" applyFill="1"/>
    <xf numFmtId="0" fontId="15" fillId="0" borderId="0" xfId="210" applyFill="1"/>
    <xf numFmtId="0" fontId="89" fillId="0" borderId="0" xfId="210" applyFont="1"/>
    <xf numFmtId="0" fontId="90" fillId="0" borderId="0" xfId="210" applyFont="1"/>
    <xf numFmtId="0" fontId="91" fillId="0" borderId="0" xfId="210" applyFont="1" applyAlignment="1">
      <alignment horizontal="center"/>
    </xf>
    <xf numFmtId="43" fontId="0" fillId="2" borderId="0" xfId="1" applyFont="1" applyFill="1" applyProtection="1">
      <protection locked="0"/>
    </xf>
    <xf numFmtId="0" fontId="6" fillId="0" borderId="0" xfId="0" applyFont="1" applyFill="1"/>
    <xf numFmtId="189" fontId="155" fillId="0" borderId="0" xfId="209" applyNumberFormat="1" applyFont="1" applyBorder="1" applyAlignment="1">
      <alignment horizontal="center"/>
    </xf>
    <xf numFmtId="189" fontId="155" fillId="0" borderId="0" xfId="209" applyNumberFormat="1" applyFont="1" applyFill="1" applyBorder="1" applyAlignment="1">
      <alignment horizontal="center"/>
    </xf>
    <xf numFmtId="204" fontId="155" fillId="0" borderId="0" xfId="209" applyNumberFormat="1" applyFont="1" applyBorder="1"/>
    <xf numFmtId="2" fontId="155" fillId="0" borderId="0" xfId="209" applyNumberFormat="1" applyFont="1" applyBorder="1"/>
    <xf numFmtId="2" fontId="155" fillId="0" borderId="0" xfId="209" applyNumberFormat="1" applyFont="1"/>
    <xf numFmtId="43" fontId="3" fillId="2" borderId="0" xfId="0" applyNumberFormat="1" applyFont="1" applyFill="1"/>
    <xf numFmtId="0" fontId="15" fillId="0" borderId="0" xfId="939" applyFont="1" applyFill="1" applyAlignment="1" applyProtection="1">
      <alignment horizontal="centerContinuous"/>
    </xf>
    <xf numFmtId="0" fontId="15" fillId="0" borderId="0" xfId="939" applyFont="1" applyFill="1" applyAlignment="1">
      <alignment horizontal="centerContinuous"/>
    </xf>
    <xf numFmtId="0" fontId="15" fillId="0" borderId="0" xfId="939" applyFont="1" applyFill="1"/>
    <xf numFmtId="0" fontId="15" fillId="0" borderId="0" xfId="939" applyFont="1" applyFill="1" applyAlignment="1">
      <alignment horizontal="center"/>
    </xf>
    <xf numFmtId="0" fontId="15" fillId="0" borderId="0" xfId="62329" applyFont="1" applyFill="1"/>
    <xf numFmtId="0" fontId="15" fillId="0" borderId="0" xfId="939" applyFont="1" applyFill="1" applyAlignment="1" applyProtection="1">
      <alignment horizontal="left"/>
    </xf>
    <xf numFmtId="0" fontId="15" fillId="0" borderId="0" xfId="939" applyFont="1" applyFill="1" applyProtection="1"/>
    <xf numFmtId="0" fontId="15" fillId="0" borderId="11" xfId="939" applyFont="1" applyFill="1" applyBorder="1" applyAlignment="1" applyProtection="1">
      <alignment horizontal="fill"/>
    </xf>
    <xf numFmtId="0" fontId="15" fillId="0" borderId="0" xfId="939" applyFont="1" applyFill="1" applyBorder="1" applyAlignment="1" applyProtection="1">
      <alignment horizontal="fill"/>
    </xf>
    <xf numFmtId="0" fontId="15" fillId="0" borderId="0" xfId="939" applyFont="1" applyFill="1" applyBorder="1" applyAlignment="1" applyProtection="1">
      <alignment horizontal="center"/>
    </xf>
    <xf numFmtId="0" fontId="15" fillId="0" borderId="11" xfId="62330" applyFont="1" applyFill="1" applyBorder="1"/>
    <xf numFmtId="0" fontId="15" fillId="0" borderId="11" xfId="939" applyFont="1" applyFill="1" applyBorder="1" applyAlignment="1" applyProtection="1">
      <alignment horizontal="center"/>
    </xf>
    <xf numFmtId="0" fontId="15" fillId="0" borderId="0" xfId="939" applyFont="1" applyFill="1" applyAlignment="1" applyProtection="1"/>
    <xf numFmtId="37" fontId="36" fillId="0" borderId="0" xfId="939" applyNumberFormat="1" applyFont="1" applyFill="1" applyProtection="1">
      <protection locked="0"/>
    </xf>
    <xf numFmtId="171" fontId="15" fillId="0" borderId="0" xfId="939" applyNumberFormat="1" applyFont="1" applyFill="1" applyProtection="1"/>
    <xf numFmtId="10" fontId="15" fillId="0" borderId="0" xfId="939" applyNumberFormat="1" applyFont="1" applyFill="1" applyProtection="1"/>
    <xf numFmtId="171" fontId="15" fillId="0" borderId="0" xfId="939" applyNumberFormat="1" applyFont="1" applyFill="1" applyProtection="1">
      <protection locked="0"/>
    </xf>
    <xf numFmtId="171" fontId="36" fillId="0" borderId="0" xfId="939" applyNumberFormat="1" applyFont="1" applyFill="1" applyProtection="1">
      <protection locked="0"/>
    </xf>
    <xf numFmtId="37" fontId="15" fillId="0" borderId="0" xfId="939" applyNumberFormat="1" applyFont="1" applyFill="1" applyProtection="1">
      <protection locked="0"/>
    </xf>
    <xf numFmtId="0" fontId="15" fillId="0" borderId="0" xfId="939" applyFont="1" applyFill="1" applyAlignment="1"/>
    <xf numFmtId="37" fontId="15" fillId="0" borderId="0" xfId="939" applyNumberFormat="1" applyFont="1" applyFill="1" applyAlignment="1" applyProtection="1">
      <alignment horizontal="center"/>
    </xf>
    <xf numFmtId="37" fontId="15" fillId="0" borderId="0" xfId="939" applyNumberFormat="1" applyFont="1" applyFill="1" applyProtection="1"/>
    <xf numFmtId="37" fontId="156" fillId="0" borderId="0" xfId="939" applyNumberFormat="1" applyFont="1" applyFill="1" applyProtection="1">
      <protection locked="0"/>
    </xf>
    <xf numFmtId="171" fontId="156" fillId="0" borderId="0" xfId="939" applyNumberFormat="1" applyFont="1" applyFill="1" applyProtection="1"/>
    <xf numFmtId="179" fontId="36" fillId="0" borderId="0" xfId="939" applyNumberFormat="1" applyFont="1" applyFill="1" applyProtection="1">
      <protection locked="0"/>
    </xf>
    <xf numFmtId="171" fontId="15" fillId="0" borderId="0" xfId="939" applyNumberFormat="1" applyFont="1" applyFill="1"/>
    <xf numFmtId="37" fontId="117" fillId="0" borderId="0" xfId="939" applyNumberFormat="1" applyFont="1" applyFill="1" applyProtection="1"/>
    <xf numFmtId="171" fontId="117" fillId="0" borderId="0" xfId="939" applyNumberFormat="1" applyFont="1" applyFill="1" applyProtection="1"/>
    <xf numFmtId="37" fontId="15" fillId="0" borderId="0" xfId="939" applyNumberFormat="1" applyFont="1" applyFill="1" applyAlignment="1" applyProtection="1">
      <alignment horizontal="right"/>
    </xf>
    <xf numFmtId="171" fontId="15" fillId="0" borderId="0" xfId="939" applyNumberFormat="1" applyFont="1" applyFill="1" applyAlignment="1" applyProtection="1">
      <alignment horizontal="right"/>
    </xf>
    <xf numFmtId="179" fontId="15" fillId="0" borderId="0" xfId="939" applyNumberFormat="1" applyFont="1" applyFill="1" applyAlignment="1" applyProtection="1">
      <alignment horizontal="right"/>
    </xf>
    <xf numFmtId="179" fontId="15" fillId="0" borderId="0" xfId="939" applyNumberFormat="1" applyFont="1" applyFill="1" applyProtection="1"/>
    <xf numFmtId="205" fontId="15" fillId="0" borderId="0" xfId="939" applyNumberFormat="1" applyFont="1" applyFill="1" applyProtection="1"/>
    <xf numFmtId="37" fontId="117" fillId="0" borderId="0" xfId="939" applyNumberFormat="1" applyFont="1" applyFill="1" applyBorder="1" applyAlignment="1" applyProtection="1">
      <alignment horizontal="right"/>
    </xf>
    <xf numFmtId="0" fontId="156" fillId="0" borderId="0" xfId="939" applyFont="1" applyFill="1" applyAlignment="1" applyProtection="1"/>
    <xf numFmtId="37" fontId="157" fillId="0" borderId="0" xfId="939" applyNumberFormat="1" applyFont="1" applyFill="1" applyProtection="1">
      <protection locked="0"/>
    </xf>
    <xf numFmtId="37" fontId="156" fillId="0" borderId="0" xfId="939" applyNumberFormat="1" applyFont="1" applyFill="1" applyAlignment="1" applyProtection="1">
      <alignment horizontal="right"/>
    </xf>
    <xf numFmtId="37" fontId="117" fillId="0" borderId="0" xfId="939" applyNumberFormat="1" applyFont="1" applyFill="1" applyAlignment="1" applyProtection="1">
      <alignment horizontal="right"/>
    </xf>
    <xf numFmtId="171" fontId="117" fillId="0" borderId="0" xfId="939" applyNumberFormat="1" applyFont="1" applyFill="1" applyBorder="1"/>
    <xf numFmtId="0" fontId="15" fillId="0" borderId="0" xfId="939" applyFont="1" applyFill="1" applyBorder="1"/>
    <xf numFmtId="37" fontId="15" fillId="0" borderId="0" xfId="939" applyNumberFormat="1" applyFont="1" applyFill="1" applyBorder="1" applyAlignment="1" applyProtection="1">
      <alignment horizontal="right"/>
    </xf>
    <xf numFmtId="189" fontId="79" fillId="77" borderId="0" xfId="209" applyNumberFormat="1" applyFont="1" applyFill="1" applyBorder="1" applyAlignment="1">
      <alignment horizontal="center"/>
    </xf>
    <xf numFmtId="2" fontId="76" fillId="77" borderId="0" xfId="209" applyNumberFormat="1" applyFont="1" applyFill="1"/>
    <xf numFmtId="204" fontId="76" fillId="0" borderId="0" xfId="209" applyNumberFormat="1" applyFont="1"/>
    <xf numFmtId="165" fontId="0" fillId="0" borderId="11" xfId="0" applyNumberFormat="1" applyBorder="1"/>
    <xf numFmtId="0" fontId="6" fillId="0" borderId="0" xfId="0" applyFont="1" applyFill="1" applyAlignment="1">
      <alignment horizontal="center"/>
    </xf>
    <xf numFmtId="206" fontId="79" fillId="0" borderId="0" xfId="209" applyNumberFormat="1" applyFont="1" applyBorder="1" applyAlignment="1">
      <alignment horizontal="center"/>
    </xf>
    <xf numFmtId="17" fontId="0" fillId="0" borderId="0" xfId="0" applyNumberFormat="1" applyFill="1" applyAlignment="1">
      <alignment horizontal="left"/>
    </xf>
    <xf numFmtId="17" fontId="6" fillId="0" borderId="0" xfId="0" applyNumberFormat="1" applyFont="1" applyFill="1" applyAlignment="1">
      <alignment horizontal="left"/>
    </xf>
    <xf numFmtId="165" fontId="0" fillId="0" borderId="11" xfId="1" applyNumberFormat="1" applyFont="1" applyBorder="1"/>
    <xf numFmtId="37" fontId="15" fillId="0" borderId="0" xfId="939" applyNumberFormat="1" applyFont="1" applyFill="1"/>
    <xf numFmtId="0" fontId="15" fillId="0" borderId="0" xfId="939" applyFont="1" applyFill="1" applyAlignment="1" applyProtection="1">
      <alignment horizontal="center"/>
    </xf>
    <xf numFmtId="17" fontId="0" fillId="0" borderId="0" xfId="0" quotePrefix="1" applyNumberFormat="1" applyFill="1" applyAlignment="1">
      <alignment horizontal="left"/>
    </xf>
    <xf numFmtId="0" fontId="15" fillId="0" borderId="0" xfId="0" applyFont="1" applyFill="1" applyAlignment="1">
      <alignment horizontal="center"/>
    </xf>
    <xf numFmtId="0" fontId="156" fillId="0" borderId="0" xfId="0" applyFont="1" applyFill="1" applyAlignment="1">
      <alignment horizontal="center"/>
    </xf>
    <xf numFmtId="204" fontId="0" fillId="0" borderId="0" xfId="0" applyNumberFormat="1" applyFill="1"/>
    <xf numFmtId="204" fontId="160" fillId="0" borderId="0" xfId="0" applyNumberFormat="1" applyFont="1" applyFill="1"/>
    <xf numFmtId="9" fontId="15" fillId="77" borderId="0" xfId="60936" applyFont="1" applyFill="1" applyAlignment="1" applyProtection="1">
      <alignment horizontal="right"/>
    </xf>
    <xf numFmtId="0" fontId="3" fillId="0" borderId="5" xfId="0" quotePrefix="1" applyFont="1" applyBorder="1" applyAlignment="1">
      <alignment horizontal="center"/>
    </xf>
    <xf numFmtId="0" fontId="3" fillId="0" borderId="7" xfId="0" quotePrefix="1" applyFont="1" applyBorder="1" applyAlignment="1">
      <alignment horizontal="center"/>
    </xf>
    <xf numFmtId="0" fontId="15" fillId="0" borderId="0" xfId="938" applyFont="1" applyAlignment="1" applyProtection="1">
      <alignment horizontal="center"/>
    </xf>
    <xf numFmtId="0" fontId="15" fillId="0" borderId="0" xfId="939" applyFont="1" applyFill="1" applyAlignment="1" applyProtection="1">
      <alignment horizontal="center"/>
    </xf>
    <xf numFmtId="2" fontId="80" fillId="0" borderId="0" xfId="209" applyNumberFormat="1" applyFont="1" applyBorder="1" applyAlignment="1">
      <alignment horizontal="center"/>
    </xf>
    <xf numFmtId="2" fontId="79" fillId="0" borderId="0" xfId="209" applyNumberFormat="1" applyFont="1" applyFill="1" applyBorder="1" applyAlignment="1">
      <alignment horizontal="left" vertical="top" wrapText="1"/>
    </xf>
    <xf numFmtId="0" fontId="0" fillId="6" borderId="5" xfId="0" applyFill="1" applyBorder="1" applyAlignment="1">
      <alignment horizontal="center"/>
    </xf>
    <xf numFmtId="0" fontId="0" fillId="6" borderId="6" xfId="0" applyFill="1" applyBorder="1" applyAlignment="1">
      <alignment horizontal="center"/>
    </xf>
    <xf numFmtId="0" fontId="0" fillId="6" borderId="7" xfId="0" applyFill="1" applyBorder="1" applyAlignment="1">
      <alignment horizontal="center"/>
    </xf>
    <xf numFmtId="0" fontId="10" fillId="5" borderId="4" xfId="0" applyFont="1" applyFill="1" applyBorder="1" applyAlignment="1">
      <alignment horizontal="center"/>
    </xf>
    <xf numFmtId="0" fontId="10" fillId="5" borderId="0" xfId="0" applyFont="1" applyFill="1" applyBorder="1" applyAlignment="1">
      <alignment horizontal="center"/>
    </xf>
    <xf numFmtId="0" fontId="11" fillId="9" borderId="0" xfId="0" applyFont="1" applyFill="1" applyAlignment="1">
      <alignment horizontal="center"/>
    </xf>
    <xf numFmtId="0" fontId="7" fillId="0" borderId="0" xfId="0" applyFont="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3" fillId="6" borderId="5" xfId="0" applyFont="1" applyFill="1" applyBorder="1" applyAlignment="1">
      <alignment horizontal="center"/>
    </xf>
    <xf numFmtId="0" fontId="3" fillId="6" borderId="6" xfId="0" applyFont="1" applyFill="1" applyBorder="1" applyAlignment="1">
      <alignment horizontal="center"/>
    </xf>
    <xf numFmtId="0" fontId="3" fillId="6" borderId="7" xfId="0" applyFont="1" applyFill="1" applyBorder="1" applyAlignment="1">
      <alignment horizontal="center"/>
    </xf>
  </cellXfs>
  <cellStyles count="62331">
    <cellStyle name="_x0013_" xfId="1002"/>
    <cellStyle name="_Book5" xfId="1003"/>
    <cellStyle name="_CCO Positions 02-26-041" xfId="1004"/>
    <cellStyle name="_Morgan Stanley" xfId="1005"/>
    <cellStyle name="_Moses Back-up 12-10-03" xfId="1006"/>
    <cellStyle name="_MS Summary 03-10-04" xfId="1007"/>
    <cellStyle name="_New Commentary" xfId="1008"/>
    <cellStyle name="_New Reporting Summary 02-26-04" xfId="1009"/>
    <cellStyle name="_New Reporting Summary 6-04-03_old" xfId="1010"/>
    <cellStyle name="_NI and Capital Tracking Schedule-ac" xfId="1011"/>
    <cellStyle name="_projection waterfall" xfId="1012"/>
    <cellStyle name="_PV_Portfolio" xfId="1013"/>
    <cellStyle name="_PVI Financial Review Back-up" xfId="1014"/>
    <cellStyle name="_Sheet1" xfId="1015"/>
    <cellStyle name="20% - Accent1 10" xfId="1016"/>
    <cellStyle name="20% - Accent1 100" xfId="1017"/>
    <cellStyle name="20% - Accent1 101" xfId="1018"/>
    <cellStyle name="20% - Accent1 102" xfId="1019"/>
    <cellStyle name="20% - Accent1 103" xfId="1020"/>
    <cellStyle name="20% - Accent1 104" xfId="1021"/>
    <cellStyle name="20% - Accent1 105" xfId="1022"/>
    <cellStyle name="20% - Accent1 106" xfId="1023"/>
    <cellStyle name="20% - Accent1 107" xfId="1024"/>
    <cellStyle name="20% - Accent1 108" xfId="1025"/>
    <cellStyle name="20% - Accent1 109" xfId="1026"/>
    <cellStyle name="20% - Accent1 11" xfId="1027"/>
    <cellStyle name="20% - Accent1 110" xfId="1028"/>
    <cellStyle name="20% - Accent1 111" xfId="1029"/>
    <cellStyle name="20% - Accent1 112" xfId="1030"/>
    <cellStyle name="20% - Accent1 113" xfId="1031"/>
    <cellStyle name="20% - Accent1 114" xfId="1032"/>
    <cellStyle name="20% - Accent1 115" xfId="1033"/>
    <cellStyle name="20% - Accent1 116" xfId="1034"/>
    <cellStyle name="20% - Accent1 117" xfId="1035"/>
    <cellStyle name="20% - Accent1 118" xfId="1036"/>
    <cellStyle name="20% - Accent1 119" xfId="1037"/>
    <cellStyle name="20% - Accent1 12" xfId="1038"/>
    <cellStyle name="20% - Accent1 120" xfId="1039"/>
    <cellStyle name="20% - Accent1 121" xfId="1040"/>
    <cellStyle name="20% - Accent1 122" xfId="1041"/>
    <cellStyle name="20% - Accent1 123" xfId="1042"/>
    <cellStyle name="20% - Accent1 124" xfId="1043"/>
    <cellStyle name="20% - Accent1 125" xfId="1044"/>
    <cellStyle name="20% - Accent1 126" xfId="1045"/>
    <cellStyle name="20% - Accent1 127" xfId="1046"/>
    <cellStyle name="20% - Accent1 128" xfId="1047"/>
    <cellStyle name="20% - Accent1 129" xfId="1048"/>
    <cellStyle name="20% - Accent1 13" xfId="1049"/>
    <cellStyle name="20% - Accent1 130" xfId="1050"/>
    <cellStyle name="20% - Accent1 131" xfId="1051"/>
    <cellStyle name="20% - Accent1 132" xfId="1052"/>
    <cellStyle name="20% - Accent1 133" xfId="1053"/>
    <cellStyle name="20% - Accent1 134" xfId="1054"/>
    <cellStyle name="20% - Accent1 135" xfId="1055"/>
    <cellStyle name="20% - Accent1 136" xfId="1056"/>
    <cellStyle name="20% - Accent1 137" xfId="1057"/>
    <cellStyle name="20% - Accent1 138" xfId="1058"/>
    <cellStyle name="20% - Accent1 139" xfId="1059"/>
    <cellStyle name="20% - Accent1 14" xfId="1060"/>
    <cellStyle name="20% - Accent1 140" xfId="1061"/>
    <cellStyle name="20% - Accent1 141" xfId="1062"/>
    <cellStyle name="20% - Accent1 142" xfId="1063"/>
    <cellStyle name="20% - Accent1 143" xfId="1064"/>
    <cellStyle name="20% - Accent1 144" xfId="1065"/>
    <cellStyle name="20% - Accent1 145" xfId="1066"/>
    <cellStyle name="20% - Accent1 146" xfId="1067"/>
    <cellStyle name="20% - Accent1 147" xfId="1068"/>
    <cellStyle name="20% - Accent1 148" xfId="1069"/>
    <cellStyle name="20% - Accent1 149" xfId="1070"/>
    <cellStyle name="20% - Accent1 15" xfId="1071"/>
    <cellStyle name="20% - Accent1 150" xfId="1072"/>
    <cellStyle name="20% - Accent1 151" xfId="1073"/>
    <cellStyle name="20% - Accent1 152" xfId="1074"/>
    <cellStyle name="20% - Accent1 153" xfId="1075"/>
    <cellStyle name="20% - Accent1 154" xfId="1076"/>
    <cellStyle name="20% - Accent1 155" xfId="1077"/>
    <cellStyle name="20% - Accent1 156" xfId="1078"/>
    <cellStyle name="20% - Accent1 157" xfId="1079"/>
    <cellStyle name="20% - Accent1 158" xfId="1080"/>
    <cellStyle name="20% - Accent1 159" xfId="1081"/>
    <cellStyle name="20% - Accent1 16" xfId="1082"/>
    <cellStyle name="20% - Accent1 160" xfId="1083"/>
    <cellStyle name="20% - Accent1 161" xfId="1084"/>
    <cellStyle name="20% - Accent1 162" xfId="1085"/>
    <cellStyle name="20% - Accent1 163" xfId="1086"/>
    <cellStyle name="20% - Accent1 164" xfId="1087"/>
    <cellStyle name="20% - Accent1 165" xfId="1088"/>
    <cellStyle name="20% - Accent1 166" xfId="1089"/>
    <cellStyle name="20% - Accent1 167" xfId="1090"/>
    <cellStyle name="20% - Accent1 168" xfId="1091"/>
    <cellStyle name="20% - Accent1 169" xfId="1092"/>
    <cellStyle name="20% - Accent1 17" xfId="1093"/>
    <cellStyle name="20% - Accent1 170" xfId="1094"/>
    <cellStyle name="20% - Accent1 171" xfId="1095"/>
    <cellStyle name="20% - Accent1 172" xfId="1096"/>
    <cellStyle name="20% - Accent1 173" xfId="1097"/>
    <cellStyle name="20% - Accent1 174" xfId="1098"/>
    <cellStyle name="20% - Accent1 175" xfId="1099"/>
    <cellStyle name="20% - Accent1 176" xfId="1100"/>
    <cellStyle name="20% - Accent1 177" xfId="1101"/>
    <cellStyle name="20% - Accent1 178" xfId="1102"/>
    <cellStyle name="20% - Accent1 179" xfId="1103"/>
    <cellStyle name="20% - Accent1 18" xfId="1104"/>
    <cellStyle name="20% - Accent1 180" xfId="1105"/>
    <cellStyle name="20% - Accent1 181" xfId="1106"/>
    <cellStyle name="20% - Accent1 182" xfId="1107"/>
    <cellStyle name="20% - Accent1 183" xfId="1108"/>
    <cellStyle name="20% - Accent1 184" xfId="1109"/>
    <cellStyle name="20% - Accent1 185" xfId="1110"/>
    <cellStyle name="20% - Accent1 186" xfId="1111"/>
    <cellStyle name="20% - Accent1 187" xfId="1112"/>
    <cellStyle name="20% - Accent1 188" xfId="1113"/>
    <cellStyle name="20% - Accent1 189" xfId="1114"/>
    <cellStyle name="20% - Accent1 19" xfId="1115"/>
    <cellStyle name="20% - Accent1 190" xfId="1116"/>
    <cellStyle name="20% - Accent1 191" xfId="1117"/>
    <cellStyle name="20% - Accent1 192" xfId="1118"/>
    <cellStyle name="20% - Accent1 193" xfId="1119"/>
    <cellStyle name="20% - Accent1 194" xfId="1120"/>
    <cellStyle name="20% - Accent1 195" xfId="1121"/>
    <cellStyle name="20% - Accent1 196" xfId="1122"/>
    <cellStyle name="20% - Accent1 197" xfId="1123"/>
    <cellStyle name="20% - Accent1 198" xfId="1124"/>
    <cellStyle name="20% - Accent1 199" xfId="1125"/>
    <cellStyle name="20% - Accent1 2" xfId="1126"/>
    <cellStyle name="20% - Accent1 2 2" xfId="1127"/>
    <cellStyle name="20% - Accent1 2 3" xfId="1128"/>
    <cellStyle name="20% - Accent1 2 4" xfId="1129"/>
    <cellStyle name="20% - Accent1 2 5" xfId="1130"/>
    <cellStyle name="20% - Accent1 2 6" xfId="1131"/>
    <cellStyle name="20% - Accent1 20" xfId="1132"/>
    <cellStyle name="20% - Accent1 200" xfId="1133"/>
    <cellStyle name="20% - Accent1 201" xfId="1134"/>
    <cellStyle name="20% - Accent1 202" xfId="1135"/>
    <cellStyle name="20% - Accent1 203" xfId="1136"/>
    <cellStyle name="20% - Accent1 204" xfId="1137"/>
    <cellStyle name="20% - Accent1 205" xfId="1138"/>
    <cellStyle name="20% - Accent1 206" xfId="1139"/>
    <cellStyle name="20% - Accent1 207" xfId="1140"/>
    <cellStyle name="20% - Accent1 208" xfId="1141"/>
    <cellStyle name="20% - Accent1 209" xfId="1142"/>
    <cellStyle name="20% - Accent1 21" xfId="1143"/>
    <cellStyle name="20% - Accent1 210" xfId="1144"/>
    <cellStyle name="20% - Accent1 211" xfId="1145"/>
    <cellStyle name="20% - Accent1 212" xfId="1146"/>
    <cellStyle name="20% - Accent1 213" xfId="1147"/>
    <cellStyle name="20% - Accent1 214" xfId="1148"/>
    <cellStyle name="20% - Accent1 215" xfId="1149"/>
    <cellStyle name="20% - Accent1 216" xfId="1150"/>
    <cellStyle name="20% - Accent1 217" xfId="1151"/>
    <cellStyle name="20% - Accent1 218" xfId="1152"/>
    <cellStyle name="20% - Accent1 219" xfId="1153"/>
    <cellStyle name="20% - Accent1 22" xfId="1154"/>
    <cellStyle name="20% - Accent1 220" xfId="1155"/>
    <cellStyle name="20% - Accent1 221" xfId="1156"/>
    <cellStyle name="20% - Accent1 222" xfId="1157"/>
    <cellStyle name="20% - Accent1 223" xfId="1158"/>
    <cellStyle name="20% - Accent1 224" xfId="1159"/>
    <cellStyle name="20% - Accent1 225" xfId="1160"/>
    <cellStyle name="20% - Accent1 226" xfId="1161"/>
    <cellStyle name="20% - Accent1 227" xfId="1162"/>
    <cellStyle name="20% - Accent1 228" xfId="1163"/>
    <cellStyle name="20% - Accent1 229" xfId="1164"/>
    <cellStyle name="20% - Accent1 23" xfId="1165"/>
    <cellStyle name="20% - Accent1 230" xfId="1166"/>
    <cellStyle name="20% - Accent1 231" xfId="1167"/>
    <cellStyle name="20% - Accent1 232" xfId="1168"/>
    <cellStyle name="20% - Accent1 233" xfId="1169"/>
    <cellStyle name="20% - Accent1 234" xfId="1170"/>
    <cellStyle name="20% - Accent1 235" xfId="1171"/>
    <cellStyle name="20% - Accent1 236" xfId="1172"/>
    <cellStyle name="20% - Accent1 237" xfId="1173"/>
    <cellStyle name="20% - Accent1 238" xfId="1174"/>
    <cellStyle name="20% - Accent1 239" xfId="1175"/>
    <cellStyle name="20% - Accent1 24" xfId="1176"/>
    <cellStyle name="20% - Accent1 240" xfId="1177"/>
    <cellStyle name="20% - Accent1 241" xfId="1178"/>
    <cellStyle name="20% - Accent1 242" xfId="1179"/>
    <cellStyle name="20% - Accent1 243" xfId="1180"/>
    <cellStyle name="20% - Accent1 244" xfId="1181"/>
    <cellStyle name="20% - Accent1 245" xfId="1182"/>
    <cellStyle name="20% - Accent1 246" xfId="1183"/>
    <cellStyle name="20% - Accent1 247" xfId="1184"/>
    <cellStyle name="20% - Accent1 248" xfId="1185"/>
    <cellStyle name="20% - Accent1 249" xfId="1186"/>
    <cellStyle name="20% - Accent1 25" xfId="1187"/>
    <cellStyle name="20% - Accent1 250" xfId="1188"/>
    <cellStyle name="20% - Accent1 251" xfId="1189"/>
    <cellStyle name="20% - Accent1 252" xfId="1190"/>
    <cellStyle name="20% - Accent1 253" xfId="1191"/>
    <cellStyle name="20% - Accent1 254" xfId="1192"/>
    <cellStyle name="20% - Accent1 255" xfId="1193"/>
    <cellStyle name="20% - Accent1 26" xfId="1194"/>
    <cellStyle name="20% - Accent1 27" xfId="1195"/>
    <cellStyle name="20% - Accent1 28" xfId="1196"/>
    <cellStyle name="20% - Accent1 29" xfId="1197"/>
    <cellStyle name="20% - Accent1 3" xfId="1198"/>
    <cellStyle name="20% - Accent1 30" xfId="1199"/>
    <cellStyle name="20% - Accent1 31" xfId="1200"/>
    <cellStyle name="20% - Accent1 32" xfId="1201"/>
    <cellStyle name="20% - Accent1 33" xfId="1202"/>
    <cellStyle name="20% - Accent1 34" xfId="1203"/>
    <cellStyle name="20% - Accent1 35" xfId="1204"/>
    <cellStyle name="20% - Accent1 36" xfId="1205"/>
    <cellStyle name="20% - Accent1 37" xfId="1206"/>
    <cellStyle name="20% - Accent1 38" xfId="1207"/>
    <cellStyle name="20% - Accent1 39" xfId="1208"/>
    <cellStyle name="20% - Accent1 4" xfId="1209"/>
    <cellStyle name="20% - Accent1 40" xfId="1210"/>
    <cellStyle name="20% - Accent1 41" xfId="1211"/>
    <cellStyle name="20% - Accent1 42" xfId="1212"/>
    <cellStyle name="20% - Accent1 43" xfId="1213"/>
    <cellStyle name="20% - Accent1 44" xfId="1214"/>
    <cellStyle name="20% - Accent1 45" xfId="1215"/>
    <cellStyle name="20% - Accent1 46" xfId="1216"/>
    <cellStyle name="20% - Accent1 47" xfId="1217"/>
    <cellStyle name="20% - Accent1 48" xfId="1218"/>
    <cellStyle name="20% - Accent1 49" xfId="1219"/>
    <cellStyle name="20% - Accent1 5" xfId="1220"/>
    <cellStyle name="20% - Accent1 50" xfId="1221"/>
    <cellStyle name="20% - Accent1 51" xfId="1222"/>
    <cellStyle name="20% - Accent1 52" xfId="1223"/>
    <cellStyle name="20% - Accent1 53" xfId="1224"/>
    <cellStyle name="20% - Accent1 54" xfId="1225"/>
    <cellStyle name="20% - Accent1 55" xfId="1226"/>
    <cellStyle name="20% - Accent1 56" xfId="1227"/>
    <cellStyle name="20% - Accent1 57" xfId="1228"/>
    <cellStyle name="20% - Accent1 58" xfId="1229"/>
    <cellStyle name="20% - Accent1 59" xfId="1230"/>
    <cellStyle name="20% - Accent1 6" xfId="1231"/>
    <cellStyle name="20% - Accent1 60" xfId="1232"/>
    <cellStyle name="20% - Accent1 61" xfId="1233"/>
    <cellStyle name="20% - Accent1 62" xfId="1234"/>
    <cellStyle name="20% - Accent1 63" xfId="1235"/>
    <cellStyle name="20% - Accent1 64" xfId="1236"/>
    <cellStyle name="20% - Accent1 65" xfId="1237"/>
    <cellStyle name="20% - Accent1 66" xfId="1238"/>
    <cellStyle name="20% - Accent1 67" xfId="1239"/>
    <cellStyle name="20% - Accent1 68" xfId="1240"/>
    <cellStyle name="20% - Accent1 69" xfId="1241"/>
    <cellStyle name="20% - Accent1 7" xfId="1242"/>
    <cellStyle name="20% - Accent1 70" xfId="1243"/>
    <cellStyle name="20% - Accent1 71" xfId="1244"/>
    <cellStyle name="20% - Accent1 72" xfId="1245"/>
    <cellStyle name="20% - Accent1 73" xfId="1246"/>
    <cellStyle name="20% - Accent1 74" xfId="1247"/>
    <cellStyle name="20% - Accent1 75" xfId="1248"/>
    <cellStyle name="20% - Accent1 76" xfId="1249"/>
    <cellStyle name="20% - Accent1 77" xfId="1250"/>
    <cellStyle name="20% - Accent1 78" xfId="1251"/>
    <cellStyle name="20% - Accent1 79" xfId="1252"/>
    <cellStyle name="20% - Accent1 8" xfId="1253"/>
    <cellStyle name="20% - Accent1 80" xfId="1254"/>
    <cellStyle name="20% - Accent1 81" xfId="1255"/>
    <cellStyle name="20% - Accent1 82" xfId="1256"/>
    <cellStyle name="20% - Accent1 83" xfId="1257"/>
    <cellStyle name="20% - Accent1 84" xfId="1258"/>
    <cellStyle name="20% - Accent1 85" xfId="1259"/>
    <cellStyle name="20% - Accent1 86" xfId="1260"/>
    <cellStyle name="20% - Accent1 87" xfId="1261"/>
    <cellStyle name="20% - Accent1 88" xfId="1262"/>
    <cellStyle name="20% - Accent1 89" xfId="1263"/>
    <cellStyle name="20% - Accent1 9" xfId="1264"/>
    <cellStyle name="20% - Accent1 90" xfId="1265"/>
    <cellStyle name="20% - Accent1 91" xfId="1266"/>
    <cellStyle name="20% - Accent1 92" xfId="1267"/>
    <cellStyle name="20% - Accent1 93" xfId="1268"/>
    <cellStyle name="20% - Accent1 94" xfId="1269"/>
    <cellStyle name="20% - Accent1 95" xfId="1270"/>
    <cellStyle name="20% - Accent1 96" xfId="1271"/>
    <cellStyle name="20% - Accent1 97" xfId="1272"/>
    <cellStyle name="20% - Accent1 98" xfId="1273"/>
    <cellStyle name="20% - Accent1 99" xfId="1274"/>
    <cellStyle name="20% - Accent2 10" xfId="1275"/>
    <cellStyle name="20% - Accent2 100" xfId="1276"/>
    <cellStyle name="20% - Accent2 101" xfId="1277"/>
    <cellStyle name="20% - Accent2 102" xfId="1278"/>
    <cellStyle name="20% - Accent2 103" xfId="1279"/>
    <cellStyle name="20% - Accent2 104" xfId="1280"/>
    <cellStyle name="20% - Accent2 105" xfId="1281"/>
    <cellStyle name="20% - Accent2 106" xfId="1282"/>
    <cellStyle name="20% - Accent2 107" xfId="1283"/>
    <cellStyle name="20% - Accent2 108" xfId="1284"/>
    <cellStyle name="20% - Accent2 109" xfId="1285"/>
    <cellStyle name="20% - Accent2 11" xfId="1286"/>
    <cellStyle name="20% - Accent2 110" xfId="1287"/>
    <cellStyle name="20% - Accent2 111" xfId="1288"/>
    <cellStyle name="20% - Accent2 112" xfId="1289"/>
    <cellStyle name="20% - Accent2 113" xfId="1290"/>
    <cellStyle name="20% - Accent2 114" xfId="1291"/>
    <cellStyle name="20% - Accent2 115" xfId="1292"/>
    <cellStyle name="20% - Accent2 116" xfId="1293"/>
    <cellStyle name="20% - Accent2 117" xfId="1294"/>
    <cellStyle name="20% - Accent2 118" xfId="1295"/>
    <cellStyle name="20% - Accent2 119" xfId="1296"/>
    <cellStyle name="20% - Accent2 12" xfId="1297"/>
    <cellStyle name="20% - Accent2 120" xfId="1298"/>
    <cellStyle name="20% - Accent2 121" xfId="1299"/>
    <cellStyle name="20% - Accent2 122" xfId="1300"/>
    <cellStyle name="20% - Accent2 123" xfId="1301"/>
    <cellStyle name="20% - Accent2 124" xfId="1302"/>
    <cellStyle name="20% - Accent2 125" xfId="1303"/>
    <cellStyle name="20% - Accent2 126" xfId="1304"/>
    <cellStyle name="20% - Accent2 127" xfId="1305"/>
    <cellStyle name="20% - Accent2 128" xfId="1306"/>
    <cellStyle name="20% - Accent2 129" xfId="1307"/>
    <cellStyle name="20% - Accent2 13" xfId="1308"/>
    <cellStyle name="20% - Accent2 130" xfId="1309"/>
    <cellStyle name="20% - Accent2 131" xfId="1310"/>
    <cellStyle name="20% - Accent2 132" xfId="1311"/>
    <cellStyle name="20% - Accent2 133" xfId="1312"/>
    <cellStyle name="20% - Accent2 134" xfId="1313"/>
    <cellStyle name="20% - Accent2 135" xfId="1314"/>
    <cellStyle name="20% - Accent2 136" xfId="1315"/>
    <cellStyle name="20% - Accent2 137" xfId="1316"/>
    <cellStyle name="20% - Accent2 138" xfId="1317"/>
    <cellStyle name="20% - Accent2 139" xfId="1318"/>
    <cellStyle name="20% - Accent2 14" xfId="1319"/>
    <cellStyle name="20% - Accent2 140" xfId="1320"/>
    <cellStyle name="20% - Accent2 141" xfId="1321"/>
    <cellStyle name="20% - Accent2 142" xfId="1322"/>
    <cellStyle name="20% - Accent2 143" xfId="1323"/>
    <cellStyle name="20% - Accent2 144" xfId="1324"/>
    <cellStyle name="20% - Accent2 145" xfId="1325"/>
    <cellStyle name="20% - Accent2 146" xfId="1326"/>
    <cellStyle name="20% - Accent2 147" xfId="1327"/>
    <cellStyle name="20% - Accent2 148" xfId="1328"/>
    <cellStyle name="20% - Accent2 149" xfId="1329"/>
    <cellStyle name="20% - Accent2 15" xfId="1330"/>
    <cellStyle name="20% - Accent2 150" xfId="1331"/>
    <cellStyle name="20% - Accent2 151" xfId="1332"/>
    <cellStyle name="20% - Accent2 152" xfId="1333"/>
    <cellStyle name="20% - Accent2 153" xfId="1334"/>
    <cellStyle name="20% - Accent2 154" xfId="1335"/>
    <cellStyle name="20% - Accent2 155" xfId="1336"/>
    <cellStyle name="20% - Accent2 156" xfId="1337"/>
    <cellStyle name="20% - Accent2 157" xfId="1338"/>
    <cellStyle name="20% - Accent2 158" xfId="1339"/>
    <cellStyle name="20% - Accent2 159" xfId="1340"/>
    <cellStyle name="20% - Accent2 16" xfId="1341"/>
    <cellStyle name="20% - Accent2 160" xfId="1342"/>
    <cellStyle name="20% - Accent2 161" xfId="1343"/>
    <cellStyle name="20% - Accent2 162" xfId="1344"/>
    <cellStyle name="20% - Accent2 163" xfId="1345"/>
    <cellStyle name="20% - Accent2 164" xfId="1346"/>
    <cellStyle name="20% - Accent2 165" xfId="1347"/>
    <cellStyle name="20% - Accent2 166" xfId="1348"/>
    <cellStyle name="20% - Accent2 167" xfId="1349"/>
    <cellStyle name="20% - Accent2 168" xfId="1350"/>
    <cellStyle name="20% - Accent2 169" xfId="1351"/>
    <cellStyle name="20% - Accent2 17" xfId="1352"/>
    <cellStyle name="20% - Accent2 170" xfId="1353"/>
    <cellStyle name="20% - Accent2 171" xfId="1354"/>
    <cellStyle name="20% - Accent2 172" xfId="1355"/>
    <cellStyle name="20% - Accent2 173" xfId="1356"/>
    <cellStyle name="20% - Accent2 174" xfId="1357"/>
    <cellStyle name="20% - Accent2 175" xfId="1358"/>
    <cellStyle name="20% - Accent2 176" xfId="1359"/>
    <cellStyle name="20% - Accent2 177" xfId="1360"/>
    <cellStyle name="20% - Accent2 178" xfId="1361"/>
    <cellStyle name="20% - Accent2 179" xfId="1362"/>
    <cellStyle name="20% - Accent2 18" xfId="1363"/>
    <cellStyle name="20% - Accent2 180" xfId="1364"/>
    <cellStyle name="20% - Accent2 181" xfId="1365"/>
    <cellStyle name="20% - Accent2 182" xfId="1366"/>
    <cellStyle name="20% - Accent2 183" xfId="1367"/>
    <cellStyle name="20% - Accent2 184" xfId="1368"/>
    <cellStyle name="20% - Accent2 185" xfId="1369"/>
    <cellStyle name="20% - Accent2 186" xfId="1370"/>
    <cellStyle name="20% - Accent2 187" xfId="1371"/>
    <cellStyle name="20% - Accent2 188" xfId="1372"/>
    <cellStyle name="20% - Accent2 189" xfId="1373"/>
    <cellStyle name="20% - Accent2 19" xfId="1374"/>
    <cellStyle name="20% - Accent2 190" xfId="1375"/>
    <cellStyle name="20% - Accent2 191" xfId="1376"/>
    <cellStyle name="20% - Accent2 192" xfId="1377"/>
    <cellStyle name="20% - Accent2 193" xfId="1378"/>
    <cellStyle name="20% - Accent2 194" xfId="1379"/>
    <cellStyle name="20% - Accent2 195" xfId="1380"/>
    <cellStyle name="20% - Accent2 196" xfId="1381"/>
    <cellStyle name="20% - Accent2 197" xfId="1382"/>
    <cellStyle name="20% - Accent2 198" xfId="1383"/>
    <cellStyle name="20% - Accent2 199" xfId="1384"/>
    <cellStyle name="20% - Accent2 2" xfId="1385"/>
    <cellStyle name="20% - Accent2 2 2" xfId="1386"/>
    <cellStyle name="20% - Accent2 2 3" xfId="1387"/>
    <cellStyle name="20% - Accent2 2 4" xfId="1388"/>
    <cellStyle name="20% - Accent2 2 5" xfId="1389"/>
    <cellStyle name="20% - Accent2 2 6" xfId="1390"/>
    <cellStyle name="20% - Accent2 20" xfId="1391"/>
    <cellStyle name="20% - Accent2 200" xfId="1392"/>
    <cellStyle name="20% - Accent2 201" xfId="1393"/>
    <cellStyle name="20% - Accent2 202" xfId="1394"/>
    <cellStyle name="20% - Accent2 203" xfId="1395"/>
    <cellStyle name="20% - Accent2 204" xfId="1396"/>
    <cellStyle name="20% - Accent2 205" xfId="1397"/>
    <cellStyle name="20% - Accent2 206" xfId="1398"/>
    <cellStyle name="20% - Accent2 207" xfId="1399"/>
    <cellStyle name="20% - Accent2 208" xfId="1400"/>
    <cellStyle name="20% - Accent2 209" xfId="1401"/>
    <cellStyle name="20% - Accent2 21" xfId="1402"/>
    <cellStyle name="20% - Accent2 210" xfId="1403"/>
    <cellStyle name="20% - Accent2 211" xfId="1404"/>
    <cellStyle name="20% - Accent2 212" xfId="1405"/>
    <cellStyle name="20% - Accent2 213" xfId="1406"/>
    <cellStyle name="20% - Accent2 214" xfId="1407"/>
    <cellStyle name="20% - Accent2 215" xfId="1408"/>
    <cellStyle name="20% - Accent2 216" xfId="1409"/>
    <cellStyle name="20% - Accent2 217" xfId="1410"/>
    <cellStyle name="20% - Accent2 218" xfId="1411"/>
    <cellStyle name="20% - Accent2 219" xfId="1412"/>
    <cellStyle name="20% - Accent2 22" xfId="1413"/>
    <cellStyle name="20% - Accent2 220" xfId="1414"/>
    <cellStyle name="20% - Accent2 221" xfId="1415"/>
    <cellStyle name="20% - Accent2 222" xfId="1416"/>
    <cellStyle name="20% - Accent2 223" xfId="1417"/>
    <cellStyle name="20% - Accent2 224" xfId="1418"/>
    <cellStyle name="20% - Accent2 225" xfId="1419"/>
    <cellStyle name="20% - Accent2 226" xfId="1420"/>
    <cellStyle name="20% - Accent2 227" xfId="1421"/>
    <cellStyle name="20% - Accent2 228" xfId="1422"/>
    <cellStyle name="20% - Accent2 229" xfId="1423"/>
    <cellStyle name="20% - Accent2 23" xfId="1424"/>
    <cellStyle name="20% - Accent2 230" xfId="1425"/>
    <cellStyle name="20% - Accent2 231" xfId="1426"/>
    <cellStyle name="20% - Accent2 232" xfId="1427"/>
    <cellStyle name="20% - Accent2 233" xfId="1428"/>
    <cellStyle name="20% - Accent2 234" xfId="1429"/>
    <cellStyle name="20% - Accent2 235" xfId="1430"/>
    <cellStyle name="20% - Accent2 236" xfId="1431"/>
    <cellStyle name="20% - Accent2 237" xfId="1432"/>
    <cellStyle name="20% - Accent2 238" xfId="1433"/>
    <cellStyle name="20% - Accent2 239" xfId="1434"/>
    <cellStyle name="20% - Accent2 24" xfId="1435"/>
    <cellStyle name="20% - Accent2 240" xfId="1436"/>
    <cellStyle name="20% - Accent2 241" xfId="1437"/>
    <cellStyle name="20% - Accent2 242" xfId="1438"/>
    <cellStyle name="20% - Accent2 243" xfId="1439"/>
    <cellStyle name="20% - Accent2 244" xfId="1440"/>
    <cellStyle name="20% - Accent2 245" xfId="1441"/>
    <cellStyle name="20% - Accent2 246" xfId="1442"/>
    <cellStyle name="20% - Accent2 247" xfId="1443"/>
    <cellStyle name="20% - Accent2 248" xfId="1444"/>
    <cellStyle name="20% - Accent2 249" xfId="1445"/>
    <cellStyle name="20% - Accent2 25" xfId="1446"/>
    <cellStyle name="20% - Accent2 250" xfId="1447"/>
    <cellStyle name="20% - Accent2 251" xfId="1448"/>
    <cellStyle name="20% - Accent2 252" xfId="1449"/>
    <cellStyle name="20% - Accent2 253" xfId="1450"/>
    <cellStyle name="20% - Accent2 254" xfId="1451"/>
    <cellStyle name="20% - Accent2 255" xfId="1452"/>
    <cellStyle name="20% - Accent2 26" xfId="1453"/>
    <cellStyle name="20% - Accent2 27" xfId="1454"/>
    <cellStyle name="20% - Accent2 28" xfId="1455"/>
    <cellStyle name="20% - Accent2 29" xfId="1456"/>
    <cellStyle name="20% - Accent2 3" xfId="1457"/>
    <cellStyle name="20% - Accent2 30" xfId="1458"/>
    <cellStyle name="20% - Accent2 31" xfId="1459"/>
    <cellStyle name="20% - Accent2 32" xfId="1460"/>
    <cellStyle name="20% - Accent2 33" xfId="1461"/>
    <cellStyle name="20% - Accent2 34" xfId="1462"/>
    <cellStyle name="20% - Accent2 35" xfId="1463"/>
    <cellStyle name="20% - Accent2 36" xfId="1464"/>
    <cellStyle name="20% - Accent2 37" xfId="1465"/>
    <cellStyle name="20% - Accent2 38" xfId="1466"/>
    <cellStyle name="20% - Accent2 39" xfId="1467"/>
    <cellStyle name="20% - Accent2 4" xfId="1468"/>
    <cellStyle name="20% - Accent2 40" xfId="1469"/>
    <cellStyle name="20% - Accent2 41" xfId="1470"/>
    <cellStyle name="20% - Accent2 42" xfId="1471"/>
    <cellStyle name="20% - Accent2 43" xfId="1472"/>
    <cellStyle name="20% - Accent2 44" xfId="1473"/>
    <cellStyle name="20% - Accent2 45" xfId="1474"/>
    <cellStyle name="20% - Accent2 46" xfId="1475"/>
    <cellStyle name="20% - Accent2 47" xfId="1476"/>
    <cellStyle name="20% - Accent2 48" xfId="1477"/>
    <cellStyle name="20% - Accent2 49" xfId="1478"/>
    <cellStyle name="20% - Accent2 5" xfId="1479"/>
    <cellStyle name="20% - Accent2 50" xfId="1480"/>
    <cellStyle name="20% - Accent2 51" xfId="1481"/>
    <cellStyle name="20% - Accent2 52" xfId="1482"/>
    <cellStyle name="20% - Accent2 53" xfId="1483"/>
    <cellStyle name="20% - Accent2 54" xfId="1484"/>
    <cellStyle name="20% - Accent2 55" xfId="1485"/>
    <cellStyle name="20% - Accent2 56" xfId="1486"/>
    <cellStyle name="20% - Accent2 57" xfId="1487"/>
    <cellStyle name="20% - Accent2 58" xfId="1488"/>
    <cellStyle name="20% - Accent2 59" xfId="1489"/>
    <cellStyle name="20% - Accent2 6" xfId="1490"/>
    <cellStyle name="20% - Accent2 60" xfId="1491"/>
    <cellStyle name="20% - Accent2 61" xfId="1492"/>
    <cellStyle name="20% - Accent2 62" xfId="1493"/>
    <cellStyle name="20% - Accent2 63" xfId="1494"/>
    <cellStyle name="20% - Accent2 64" xfId="1495"/>
    <cellStyle name="20% - Accent2 65" xfId="1496"/>
    <cellStyle name="20% - Accent2 66" xfId="1497"/>
    <cellStyle name="20% - Accent2 67" xfId="1498"/>
    <cellStyle name="20% - Accent2 68" xfId="1499"/>
    <cellStyle name="20% - Accent2 69" xfId="1500"/>
    <cellStyle name="20% - Accent2 7" xfId="1501"/>
    <cellStyle name="20% - Accent2 70" xfId="1502"/>
    <cellStyle name="20% - Accent2 71" xfId="1503"/>
    <cellStyle name="20% - Accent2 72" xfId="1504"/>
    <cellStyle name="20% - Accent2 73" xfId="1505"/>
    <cellStyle name="20% - Accent2 74" xfId="1506"/>
    <cellStyle name="20% - Accent2 75" xfId="1507"/>
    <cellStyle name="20% - Accent2 76" xfId="1508"/>
    <cellStyle name="20% - Accent2 77" xfId="1509"/>
    <cellStyle name="20% - Accent2 78" xfId="1510"/>
    <cellStyle name="20% - Accent2 79" xfId="1511"/>
    <cellStyle name="20% - Accent2 8" xfId="1512"/>
    <cellStyle name="20% - Accent2 80" xfId="1513"/>
    <cellStyle name="20% - Accent2 81" xfId="1514"/>
    <cellStyle name="20% - Accent2 82" xfId="1515"/>
    <cellStyle name="20% - Accent2 83" xfId="1516"/>
    <cellStyle name="20% - Accent2 84" xfId="1517"/>
    <cellStyle name="20% - Accent2 85" xfId="1518"/>
    <cellStyle name="20% - Accent2 86" xfId="1519"/>
    <cellStyle name="20% - Accent2 87" xfId="1520"/>
    <cellStyle name="20% - Accent2 88" xfId="1521"/>
    <cellStyle name="20% - Accent2 89" xfId="1522"/>
    <cellStyle name="20% - Accent2 9" xfId="1523"/>
    <cellStyle name="20% - Accent2 90" xfId="1524"/>
    <cellStyle name="20% - Accent2 91" xfId="1525"/>
    <cellStyle name="20% - Accent2 92" xfId="1526"/>
    <cellStyle name="20% - Accent2 93" xfId="1527"/>
    <cellStyle name="20% - Accent2 94" xfId="1528"/>
    <cellStyle name="20% - Accent2 95" xfId="1529"/>
    <cellStyle name="20% - Accent2 96" xfId="1530"/>
    <cellStyle name="20% - Accent2 97" xfId="1531"/>
    <cellStyle name="20% - Accent2 98" xfId="1532"/>
    <cellStyle name="20% - Accent2 99" xfId="1533"/>
    <cellStyle name="20% - Accent3 10" xfId="1534"/>
    <cellStyle name="20% - Accent3 100" xfId="1535"/>
    <cellStyle name="20% - Accent3 101" xfId="1536"/>
    <cellStyle name="20% - Accent3 102" xfId="1537"/>
    <cellStyle name="20% - Accent3 103" xfId="1538"/>
    <cellStyle name="20% - Accent3 104" xfId="1539"/>
    <cellStyle name="20% - Accent3 105" xfId="1540"/>
    <cellStyle name="20% - Accent3 106" xfId="1541"/>
    <cellStyle name="20% - Accent3 107" xfId="1542"/>
    <cellStyle name="20% - Accent3 108" xfId="1543"/>
    <cellStyle name="20% - Accent3 109" xfId="1544"/>
    <cellStyle name="20% - Accent3 11" xfId="1545"/>
    <cellStyle name="20% - Accent3 110" xfId="1546"/>
    <cellStyle name="20% - Accent3 111" xfId="1547"/>
    <cellStyle name="20% - Accent3 112" xfId="1548"/>
    <cellStyle name="20% - Accent3 113" xfId="1549"/>
    <cellStyle name="20% - Accent3 114" xfId="1550"/>
    <cellStyle name="20% - Accent3 115" xfId="1551"/>
    <cellStyle name="20% - Accent3 116" xfId="1552"/>
    <cellStyle name="20% - Accent3 117" xfId="1553"/>
    <cellStyle name="20% - Accent3 118" xfId="1554"/>
    <cellStyle name="20% - Accent3 119" xfId="1555"/>
    <cellStyle name="20% - Accent3 12" xfId="1556"/>
    <cellStyle name="20% - Accent3 120" xfId="1557"/>
    <cellStyle name="20% - Accent3 121" xfId="1558"/>
    <cellStyle name="20% - Accent3 122" xfId="1559"/>
    <cellStyle name="20% - Accent3 123" xfId="1560"/>
    <cellStyle name="20% - Accent3 124" xfId="1561"/>
    <cellStyle name="20% - Accent3 125" xfId="1562"/>
    <cellStyle name="20% - Accent3 126" xfId="1563"/>
    <cellStyle name="20% - Accent3 127" xfId="1564"/>
    <cellStyle name="20% - Accent3 128" xfId="1565"/>
    <cellStyle name="20% - Accent3 129" xfId="1566"/>
    <cellStyle name="20% - Accent3 13" xfId="1567"/>
    <cellStyle name="20% - Accent3 130" xfId="1568"/>
    <cellStyle name="20% - Accent3 131" xfId="1569"/>
    <cellStyle name="20% - Accent3 132" xfId="1570"/>
    <cellStyle name="20% - Accent3 133" xfId="1571"/>
    <cellStyle name="20% - Accent3 134" xfId="1572"/>
    <cellStyle name="20% - Accent3 135" xfId="1573"/>
    <cellStyle name="20% - Accent3 136" xfId="1574"/>
    <cellStyle name="20% - Accent3 137" xfId="1575"/>
    <cellStyle name="20% - Accent3 138" xfId="1576"/>
    <cellStyle name="20% - Accent3 139" xfId="1577"/>
    <cellStyle name="20% - Accent3 14" xfId="1578"/>
    <cellStyle name="20% - Accent3 140" xfId="1579"/>
    <cellStyle name="20% - Accent3 141" xfId="1580"/>
    <cellStyle name="20% - Accent3 142" xfId="1581"/>
    <cellStyle name="20% - Accent3 143" xfId="1582"/>
    <cellStyle name="20% - Accent3 144" xfId="1583"/>
    <cellStyle name="20% - Accent3 145" xfId="1584"/>
    <cellStyle name="20% - Accent3 146" xfId="1585"/>
    <cellStyle name="20% - Accent3 147" xfId="1586"/>
    <cellStyle name="20% - Accent3 148" xfId="1587"/>
    <cellStyle name="20% - Accent3 149" xfId="1588"/>
    <cellStyle name="20% - Accent3 15" xfId="1589"/>
    <cellStyle name="20% - Accent3 150" xfId="1590"/>
    <cellStyle name="20% - Accent3 151" xfId="1591"/>
    <cellStyle name="20% - Accent3 152" xfId="1592"/>
    <cellStyle name="20% - Accent3 153" xfId="1593"/>
    <cellStyle name="20% - Accent3 154" xfId="1594"/>
    <cellStyle name="20% - Accent3 155" xfId="1595"/>
    <cellStyle name="20% - Accent3 156" xfId="1596"/>
    <cellStyle name="20% - Accent3 157" xfId="1597"/>
    <cellStyle name="20% - Accent3 158" xfId="1598"/>
    <cellStyle name="20% - Accent3 159" xfId="1599"/>
    <cellStyle name="20% - Accent3 16" xfId="1600"/>
    <cellStyle name="20% - Accent3 160" xfId="1601"/>
    <cellStyle name="20% - Accent3 161" xfId="1602"/>
    <cellStyle name="20% - Accent3 162" xfId="1603"/>
    <cellStyle name="20% - Accent3 163" xfId="1604"/>
    <cellStyle name="20% - Accent3 164" xfId="1605"/>
    <cellStyle name="20% - Accent3 165" xfId="1606"/>
    <cellStyle name="20% - Accent3 166" xfId="1607"/>
    <cellStyle name="20% - Accent3 167" xfId="1608"/>
    <cellStyle name="20% - Accent3 168" xfId="1609"/>
    <cellStyle name="20% - Accent3 169" xfId="1610"/>
    <cellStyle name="20% - Accent3 17" xfId="1611"/>
    <cellStyle name="20% - Accent3 170" xfId="1612"/>
    <cellStyle name="20% - Accent3 171" xfId="1613"/>
    <cellStyle name="20% - Accent3 172" xfId="1614"/>
    <cellStyle name="20% - Accent3 173" xfId="1615"/>
    <cellStyle name="20% - Accent3 174" xfId="1616"/>
    <cellStyle name="20% - Accent3 175" xfId="1617"/>
    <cellStyle name="20% - Accent3 176" xfId="1618"/>
    <cellStyle name="20% - Accent3 177" xfId="1619"/>
    <cellStyle name="20% - Accent3 178" xfId="1620"/>
    <cellStyle name="20% - Accent3 179" xfId="1621"/>
    <cellStyle name="20% - Accent3 18" xfId="1622"/>
    <cellStyle name="20% - Accent3 180" xfId="1623"/>
    <cellStyle name="20% - Accent3 181" xfId="1624"/>
    <cellStyle name="20% - Accent3 182" xfId="1625"/>
    <cellStyle name="20% - Accent3 183" xfId="1626"/>
    <cellStyle name="20% - Accent3 184" xfId="1627"/>
    <cellStyle name="20% - Accent3 185" xfId="1628"/>
    <cellStyle name="20% - Accent3 186" xfId="1629"/>
    <cellStyle name="20% - Accent3 187" xfId="1630"/>
    <cellStyle name="20% - Accent3 188" xfId="1631"/>
    <cellStyle name="20% - Accent3 189" xfId="1632"/>
    <cellStyle name="20% - Accent3 19" xfId="1633"/>
    <cellStyle name="20% - Accent3 190" xfId="1634"/>
    <cellStyle name="20% - Accent3 191" xfId="1635"/>
    <cellStyle name="20% - Accent3 192" xfId="1636"/>
    <cellStyle name="20% - Accent3 193" xfId="1637"/>
    <cellStyle name="20% - Accent3 194" xfId="1638"/>
    <cellStyle name="20% - Accent3 195" xfId="1639"/>
    <cellStyle name="20% - Accent3 196" xfId="1640"/>
    <cellStyle name="20% - Accent3 197" xfId="1641"/>
    <cellStyle name="20% - Accent3 198" xfId="1642"/>
    <cellStyle name="20% - Accent3 199" xfId="1643"/>
    <cellStyle name="20% - Accent3 2" xfId="1644"/>
    <cellStyle name="20% - Accent3 2 2" xfId="1645"/>
    <cellStyle name="20% - Accent3 2 2 2" xfId="1646"/>
    <cellStyle name="20% - Accent3 2 3" xfId="1647"/>
    <cellStyle name="20% - Accent3 2 3 2" xfId="1648"/>
    <cellStyle name="20% - Accent3 2 4" xfId="1649"/>
    <cellStyle name="20% - Accent3 2 5" xfId="1650"/>
    <cellStyle name="20% - Accent3 2 6" xfId="1651"/>
    <cellStyle name="20% - Accent3 20" xfId="1652"/>
    <cellStyle name="20% - Accent3 200" xfId="1653"/>
    <cellStyle name="20% - Accent3 201" xfId="1654"/>
    <cellStyle name="20% - Accent3 202" xfId="1655"/>
    <cellStyle name="20% - Accent3 203" xfId="1656"/>
    <cellStyle name="20% - Accent3 204" xfId="1657"/>
    <cellStyle name="20% - Accent3 205" xfId="1658"/>
    <cellStyle name="20% - Accent3 206" xfId="1659"/>
    <cellStyle name="20% - Accent3 207" xfId="1660"/>
    <cellStyle name="20% - Accent3 208" xfId="1661"/>
    <cellStyle name="20% - Accent3 209" xfId="1662"/>
    <cellStyle name="20% - Accent3 21" xfId="1663"/>
    <cellStyle name="20% - Accent3 210" xfId="1664"/>
    <cellStyle name="20% - Accent3 211" xfId="1665"/>
    <cellStyle name="20% - Accent3 212" xfId="1666"/>
    <cellStyle name="20% - Accent3 213" xfId="1667"/>
    <cellStyle name="20% - Accent3 214" xfId="1668"/>
    <cellStyle name="20% - Accent3 215" xfId="1669"/>
    <cellStyle name="20% - Accent3 216" xfId="1670"/>
    <cellStyle name="20% - Accent3 217" xfId="1671"/>
    <cellStyle name="20% - Accent3 218" xfId="1672"/>
    <cellStyle name="20% - Accent3 219" xfId="1673"/>
    <cellStyle name="20% - Accent3 22" xfId="1674"/>
    <cellStyle name="20% - Accent3 220" xfId="1675"/>
    <cellStyle name="20% - Accent3 221" xfId="1676"/>
    <cellStyle name="20% - Accent3 222" xfId="1677"/>
    <cellStyle name="20% - Accent3 223" xfId="1678"/>
    <cellStyle name="20% - Accent3 224" xfId="1679"/>
    <cellStyle name="20% - Accent3 225" xfId="1680"/>
    <cellStyle name="20% - Accent3 226" xfId="1681"/>
    <cellStyle name="20% - Accent3 227" xfId="1682"/>
    <cellStyle name="20% - Accent3 228" xfId="1683"/>
    <cellStyle name="20% - Accent3 229" xfId="1684"/>
    <cellStyle name="20% - Accent3 23" xfId="1685"/>
    <cellStyle name="20% - Accent3 230" xfId="1686"/>
    <cellStyle name="20% - Accent3 231" xfId="1687"/>
    <cellStyle name="20% - Accent3 232" xfId="1688"/>
    <cellStyle name="20% - Accent3 233" xfId="1689"/>
    <cellStyle name="20% - Accent3 234" xfId="1690"/>
    <cellStyle name="20% - Accent3 235" xfId="1691"/>
    <cellStyle name="20% - Accent3 236" xfId="1692"/>
    <cellStyle name="20% - Accent3 237" xfId="1693"/>
    <cellStyle name="20% - Accent3 238" xfId="1694"/>
    <cellStyle name="20% - Accent3 239" xfId="1695"/>
    <cellStyle name="20% - Accent3 24" xfId="1696"/>
    <cellStyle name="20% - Accent3 240" xfId="1697"/>
    <cellStyle name="20% - Accent3 241" xfId="1698"/>
    <cellStyle name="20% - Accent3 242" xfId="1699"/>
    <cellStyle name="20% - Accent3 243" xfId="1700"/>
    <cellStyle name="20% - Accent3 244" xfId="1701"/>
    <cellStyle name="20% - Accent3 245" xfId="1702"/>
    <cellStyle name="20% - Accent3 246" xfId="1703"/>
    <cellStyle name="20% - Accent3 247" xfId="1704"/>
    <cellStyle name="20% - Accent3 248" xfId="1705"/>
    <cellStyle name="20% - Accent3 249" xfId="1706"/>
    <cellStyle name="20% - Accent3 25" xfId="1707"/>
    <cellStyle name="20% - Accent3 250" xfId="1708"/>
    <cellStyle name="20% - Accent3 251" xfId="1709"/>
    <cellStyle name="20% - Accent3 252" xfId="1710"/>
    <cellStyle name="20% - Accent3 253" xfId="1711"/>
    <cellStyle name="20% - Accent3 254" xfId="1712"/>
    <cellStyle name="20% - Accent3 255" xfId="1713"/>
    <cellStyle name="20% - Accent3 26" xfId="1714"/>
    <cellStyle name="20% - Accent3 27" xfId="1715"/>
    <cellStyle name="20% - Accent3 28" xfId="1716"/>
    <cellStyle name="20% - Accent3 29" xfId="1717"/>
    <cellStyle name="20% - Accent3 3" xfId="1718"/>
    <cellStyle name="20% - Accent3 30" xfId="1719"/>
    <cellStyle name="20% - Accent3 31" xfId="1720"/>
    <cellStyle name="20% - Accent3 32" xfId="1721"/>
    <cellStyle name="20% - Accent3 33" xfId="1722"/>
    <cellStyle name="20% - Accent3 34" xfId="1723"/>
    <cellStyle name="20% - Accent3 35" xfId="1724"/>
    <cellStyle name="20% - Accent3 36" xfId="1725"/>
    <cellStyle name="20% - Accent3 37" xfId="1726"/>
    <cellStyle name="20% - Accent3 38" xfId="1727"/>
    <cellStyle name="20% - Accent3 39" xfId="1728"/>
    <cellStyle name="20% - Accent3 4" xfId="1729"/>
    <cellStyle name="20% - Accent3 40" xfId="1730"/>
    <cellStyle name="20% - Accent3 41" xfId="1731"/>
    <cellStyle name="20% - Accent3 42" xfId="1732"/>
    <cellStyle name="20% - Accent3 43" xfId="1733"/>
    <cellStyle name="20% - Accent3 44" xfId="1734"/>
    <cellStyle name="20% - Accent3 45" xfId="1735"/>
    <cellStyle name="20% - Accent3 46" xfId="1736"/>
    <cellStyle name="20% - Accent3 47" xfId="1737"/>
    <cellStyle name="20% - Accent3 48" xfId="1738"/>
    <cellStyle name="20% - Accent3 49" xfId="1739"/>
    <cellStyle name="20% - Accent3 5" xfId="1740"/>
    <cellStyle name="20% - Accent3 50" xfId="1741"/>
    <cellStyle name="20% - Accent3 51" xfId="1742"/>
    <cellStyle name="20% - Accent3 52" xfId="1743"/>
    <cellStyle name="20% - Accent3 53" xfId="1744"/>
    <cellStyle name="20% - Accent3 54" xfId="1745"/>
    <cellStyle name="20% - Accent3 55" xfId="1746"/>
    <cellStyle name="20% - Accent3 56" xfId="1747"/>
    <cellStyle name="20% - Accent3 57" xfId="1748"/>
    <cellStyle name="20% - Accent3 58" xfId="1749"/>
    <cellStyle name="20% - Accent3 59" xfId="1750"/>
    <cellStyle name="20% - Accent3 6" xfId="1751"/>
    <cellStyle name="20% - Accent3 60" xfId="1752"/>
    <cellStyle name="20% - Accent3 61" xfId="1753"/>
    <cellStyle name="20% - Accent3 62" xfId="1754"/>
    <cellStyle name="20% - Accent3 63" xfId="1755"/>
    <cellStyle name="20% - Accent3 64" xfId="1756"/>
    <cellStyle name="20% - Accent3 65" xfId="1757"/>
    <cellStyle name="20% - Accent3 66" xfId="1758"/>
    <cellStyle name="20% - Accent3 67" xfId="1759"/>
    <cellStyle name="20% - Accent3 68" xfId="1760"/>
    <cellStyle name="20% - Accent3 69" xfId="1761"/>
    <cellStyle name="20% - Accent3 7" xfId="1762"/>
    <cellStyle name="20% - Accent3 70" xfId="1763"/>
    <cellStyle name="20% - Accent3 71" xfId="1764"/>
    <cellStyle name="20% - Accent3 72" xfId="1765"/>
    <cellStyle name="20% - Accent3 73" xfId="1766"/>
    <cellStyle name="20% - Accent3 74" xfId="1767"/>
    <cellStyle name="20% - Accent3 75" xfId="1768"/>
    <cellStyle name="20% - Accent3 76" xfId="1769"/>
    <cellStyle name="20% - Accent3 77" xfId="1770"/>
    <cellStyle name="20% - Accent3 78" xfId="1771"/>
    <cellStyle name="20% - Accent3 79" xfId="1772"/>
    <cellStyle name="20% - Accent3 8" xfId="1773"/>
    <cellStyle name="20% - Accent3 80" xfId="1774"/>
    <cellStyle name="20% - Accent3 81" xfId="1775"/>
    <cellStyle name="20% - Accent3 82" xfId="1776"/>
    <cellStyle name="20% - Accent3 83" xfId="1777"/>
    <cellStyle name="20% - Accent3 84" xfId="1778"/>
    <cellStyle name="20% - Accent3 85" xfId="1779"/>
    <cellStyle name="20% - Accent3 86" xfId="1780"/>
    <cellStyle name="20% - Accent3 87" xfId="1781"/>
    <cellStyle name="20% - Accent3 88" xfId="1782"/>
    <cellStyle name="20% - Accent3 89" xfId="1783"/>
    <cellStyle name="20% - Accent3 9" xfId="1784"/>
    <cellStyle name="20% - Accent3 90" xfId="1785"/>
    <cellStyle name="20% - Accent3 91" xfId="1786"/>
    <cellStyle name="20% - Accent3 92" xfId="1787"/>
    <cellStyle name="20% - Accent3 93" xfId="1788"/>
    <cellStyle name="20% - Accent3 94" xfId="1789"/>
    <cellStyle name="20% - Accent3 95" xfId="1790"/>
    <cellStyle name="20% - Accent3 96" xfId="1791"/>
    <cellStyle name="20% - Accent3 97" xfId="1792"/>
    <cellStyle name="20% - Accent3 98" xfId="1793"/>
    <cellStyle name="20% - Accent3 99" xfId="1794"/>
    <cellStyle name="20% - Accent4 10" xfId="1795"/>
    <cellStyle name="20% - Accent4 100" xfId="1796"/>
    <cellStyle name="20% - Accent4 101" xfId="1797"/>
    <cellStyle name="20% - Accent4 102" xfId="1798"/>
    <cellStyle name="20% - Accent4 103" xfId="1799"/>
    <cellStyle name="20% - Accent4 104" xfId="1800"/>
    <cellStyle name="20% - Accent4 105" xfId="1801"/>
    <cellStyle name="20% - Accent4 106" xfId="1802"/>
    <cellStyle name="20% - Accent4 107" xfId="1803"/>
    <cellStyle name="20% - Accent4 108" xfId="1804"/>
    <cellStyle name="20% - Accent4 109" xfId="1805"/>
    <cellStyle name="20% - Accent4 11" xfId="1806"/>
    <cellStyle name="20% - Accent4 110" xfId="1807"/>
    <cellStyle name="20% - Accent4 111" xfId="1808"/>
    <cellStyle name="20% - Accent4 112" xfId="1809"/>
    <cellStyle name="20% - Accent4 113" xfId="1810"/>
    <cellStyle name="20% - Accent4 114" xfId="1811"/>
    <cellStyle name="20% - Accent4 115" xfId="1812"/>
    <cellStyle name="20% - Accent4 116" xfId="1813"/>
    <cellStyle name="20% - Accent4 117" xfId="1814"/>
    <cellStyle name="20% - Accent4 118" xfId="1815"/>
    <cellStyle name="20% - Accent4 119" xfId="1816"/>
    <cellStyle name="20% - Accent4 12" xfId="1817"/>
    <cellStyle name="20% - Accent4 120" xfId="1818"/>
    <cellStyle name="20% - Accent4 121" xfId="1819"/>
    <cellStyle name="20% - Accent4 122" xfId="1820"/>
    <cellStyle name="20% - Accent4 123" xfId="1821"/>
    <cellStyle name="20% - Accent4 124" xfId="1822"/>
    <cellStyle name="20% - Accent4 125" xfId="1823"/>
    <cellStyle name="20% - Accent4 126" xfId="1824"/>
    <cellStyle name="20% - Accent4 127" xfId="1825"/>
    <cellStyle name="20% - Accent4 128" xfId="1826"/>
    <cellStyle name="20% - Accent4 129" xfId="1827"/>
    <cellStyle name="20% - Accent4 13" xfId="1828"/>
    <cellStyle name="20% - Accent4 130" xfId="1829"/>
    <cellStyle name="20% - Accent4 131" xfId="1830"/>
    <cellStyle name="20% - Accent4 132" xfId="1831"/>
    <cellStyle name="20% - Accent4 133" xfId="1832"/>
    <cellStyle name="20% - Accent4 134" xfId="1833"/>
    <cellStyle name="20% - Accent4 135" xfId="1834"/>
    <cellStyle name="20% - Accent4 136" xfId="1835"/>
    <cellStyle name="20% - Accent4 137" xfId="1836"/>
    <cellStyle name="20% - Accent4 138" xfId="1837"/>
    <cellStyle name="20% - Accent4 139" xfId="1838"/>
    <cellStyle name="20% - Accent4 14" xfId="1839"/>
    <cellStyle name="20% - Accent4 140" xfId="1840"/>
    <cellStyle name="20% - Accent4 141" xfId="1841"/>
    <cellStyle name="20% - Accent4 142" xfId="1842"/>
    <cellStyle name="20% - Accent4 143" xfId="1843"/>
    <cellStyle name="20% - Accent4 144" xfId="1844"/>
    <cellStyle name="20% - Accent4 145" xfId="1845"/>
    <cellStyle name="20% - Accent4 146" xfId="1846"/>
    <cellStyle name="20% - Accent4 147" xfId="1847"/>
    <cellStyle name="20% - Accent4 148" xfId="1848"/>
    <cellStyle name="20% - Accent4 149" xfId="1849"/>
    <cellStyle name="20% - Accent4 15" xfId="1850"/>
    <cellStyle name="20% - Accent4 150" xfId="1851"/>
    <cellStyle name="20% - Accent4 151" xfId="1852"/>
    <cellStyle name="20% - Accent4 152" xfId="1853"/>
    <cellStyle name="20% - Accent4 153" xfId="1854"/>
    <cellStyle name="20% - Accent4 154" xfId="1855"/>
    <cellStyle name="20% - Accent4 155" xfId="1856"/>
    <cellStyle name="20% - Accent4 156" xfId="1857"/>
    <cellStyle name="20% - Accent4 157" xfId="1858"/>
    <cellStyle name="20% - Accent4 158" xfId="1859"/>
    <cellStyle name="20% - Accent4 159" xfId="1860"/>
    <cellStyle name="20% - Accent4 16" xfId="1861"/>
    <cellStyle name="20% - Accent4 160" xfId="1862"/>
    <cellStyle name="20% - Accent4 161" xfId="1863"/>
    <cellStyle name="20% - Accent4 162" xfId="1864"/>
    <cellStyle name="20% - Accent4 163" xfId="1865"/>
    <cellStyle name="20% - Accent4 164" xfId="1866"/>
    <cellStyle name="20% - Accent4 165" xfId="1867"/>
    <cellStyle name="20% - Accent4 166" xfId="1868"/>
    <cellStyle name="20% - Accent4 167" xfId="1869"/>
    <cellStyle name="20% - Accent4 168" xfId="1870"/>
    <cellStyle name="20% - Accent4 169" xfId="1871"/>
    <cellStyle name="20% - Accent4 17" xfId="1872"/>
    <cellStyle name="20% - Accent4 170" xfId="1873"/>
    <cellStyle name="20% - Accent4 171" xfId="1874"/>
    <cellStyle name="20% - Accent4 172" xfId="1875"/>
    <cellStyle name="20% - Accent4 173" xfId="1876"/>
    <cellStyle name="20% - Accent4 174" xfId="1877"/>
    <cellStyle name="20% - Accent4 175" xfId="1878"/>
    <cellStyle name="20% - Accent4 176" xfId="1879"/>
    <cellStyle name="20% - Accent4 177" xfId="1880"/>
    <cellStyle name="20% - Accent4 178" xfId="1881"/>
    <cellStyle name="20% - Accent4 179" xfId="1882"/>
    <cellStyle name="20% - Accent4 18" xfId="1883"/>
    <cellStyle name="20% - Accent4 180" xfId="1884"/>
    <cellStyle name="20% - Accent4 181" xfId="1885"/>
    <cellStyle name="20% - Accent4 182" xfId="1886"/>
    <cellStyle name="20% - Accent4 183" xfId="1887"/>
    <cellStyle name="20% - Accent4 184" xfId="1888"/>
    <cellStyle name="20% - Accent4 185" xfId="1889"/>
    <cellStyle name="20% - Accent4 186" xfId="1890"/>
    <cellStyle name="20% - Accent4 187" xfId="1891"/>
    <cellStyle name="20% - Accent4 188" xfId="1892"/>
    <cellStyle name="20% - Accent4 189" xfId="1893"/>
    <cellStyle name="20% - Accent4 19" xfId="1894"/>
    <cellStyle name="20% - Accent4 190" xfId="1895"/>
    <cellStyle name="20% - Accent4 191" xfId="1896"/>
    <cellStyle name="20% - Accent4 192" xfId="1897"/>
    <cellStyle name="20% - Accent4 193" xfId="1898"/>
    <cellStyle name="20% - Accent4 194" xfId="1899"/>
    <cellStyle name="20% - Accent4 195" xfId="1900"/>
    <cellStyle name="20% - Accent4 196" xfId="1901"/>
    <cellStyle name="20% - Accent4 197" xfId="1902"/>
    <cellStyle name="20% - Accent4 198" xfId="1903"/>
    <cellStyle name="20% - Accent4 199" xfId="1904"/>
    <cellStyle name="20% - Accent4 2" xfId="1905"/>
    <cellStyle name="20% - Accent4 2 2" xfId="1906"/>
    <cellStyle name="20% - Accent4 2 2 2" xfId="1907"/>
    <cellStyle name="20% - Accent4 2 3" xfId="1908"/>
    <cellStyle name="20% - Accent4 2 3 2" xfId="1909"/>
    <cellStyle name="20% - Accent4 2 4" xfId="1910"/>
    <cellStyle name="20% - Accent4 2 5" xfId="1911"/>
    <cellStyle name="20% - Accent4 2 6" xfId="1912"/>
    <cellStyle name="20% - Accent4 20" xfId="1913"/>
    <cellStyle name="20% - Accent4 200" xfId="1914"/>
    <cellStyle name="20% - Accent4 201" xfId="1915"/>
    <cellStyle name="20% - Accent4 202" xfId="1916"/>
    <cellStyle name="20% - Accent4 203" xfId="1917"/>
    <cellStyle name="20% - Accent4 204" xfId="1918"/>
    <cellStyle name="20% - Accent4 205" xfId="1919"/>
    <cellStyle name="20% - Accent4 206" xfId="1920"/>
    <cellStyle name="20% - Accent4 207" xfId="1921"/>
    <cellStyle name="20% - Accent4 208" xfId="1922"/>
    <cellStyle name="20% - Accent4 209" xfId="1923"/>
    <cellStyle name="20% - Accent4 21" xfId="1924"/>
    <cellStyle name="20% - Accent4 210" xfId="1925"/>
    <cellStyle name="20% - Accent4 211" xfId="1926"/>
    <cellStyle name="20% - Accent4 212" xfId="1927"/>
    <cellStyle name="20% - Accent4 213" xfId="1928"/>
    <cellStyle name="20% - Accent4 214" xfId="1929"/>
    <cellStyle name="20% - Accent4 215" xfId="1930"/>
    <cellStyle name="20% - Accent4 216" xfId="1931"/>
    <cellStyle name="20% - Accent4 217" xfId="1932"/>
    <cellStyle name="20% - Accent4 218" xfId="1933"/>
    <cellStyle name="20% - Accent4 219" xfId="1934"/>
    <cellStyle name="20% - Accent4 22" xfId="1935"/>
    <cellStyle name="20% - Accent4 220" xfId="1936"/>
    <cellStyle name="20% - Accent4 221" xfId="1937"/>
    <cellStyle name="20% - Accent4 222" xfId="1938"/>
    <cellStyle name="20% - Accent4 223" xfId="1939"/>
    <cellStyle name="20% - Accent4 224" xfId="1940"/>
    <cellStyle name="20% - Accent4 225" xfId="1941"/>
    <cellStyle name="20% - Accent4 226" xfId="1942"/>
    <cellStyle name="20% - Accent4 227" xfId="1943"/>
    <cellStyle name="20% - Accent4 228" xfId="1944"/>
    <cellStyle name="20% - Accent4 229" xfId="1945"/>
    <cellStyle name="20% - Accent4 23" xfId="1946"/>
    <cellStyle name="20% - Accent4 230" xfId="1947"/>
    <cellStyle name="20% - Accent4 231" xfId="1948"/>
    <cellStyle name="20% - Accent4 232" xfId="1949"/>
    <cellStyle name="20% - Accent4 233" xfId="1950"/>
    <cellStyle name="20% - Accent4 234" xfId="1951"/>
    <cellStyle name="20% - Accent4 235" xfId="1952"/>
    <cellStyle name="20% - Accent4 236" xfId="1953"/>
    <cellStyle name="20% - Accent4 237" xfId="1954"/>
    <cellStyle name="20% - Accent4 238" xfId="1955"/>
    <cellStyle name="20% - Accent4 239" xfId="1956"/>
    <cellStyle name="20% - Accent4 24" xfId="1957"/>
    <cellStyle name="20% - Accent4 240" xfId="1958"/>
    <cellStyle name="20% - Accent4 241" xfId="1959"/>
    <cellStyle name="20% - Accent4 242" xfId="1960"/>
    <cellStyle name="20% - Accent4 243" xfId="1961"/>
    <cellStyle name="20% - Accent4 244" xfId="1962"/>
    <cellStyle name="20% - Accent4 245" xfId="1963"/>
    <cellStyle name="20% - Accent4 246" xfId="1964"/>
    <cellStyle name="20% - Accent4 247" xfId="1965"/>
    <cellStyle name="20% - Accent4 248" xfId="1966"/>
    <cellStyle name="20% - Accent4 249" xfId="1967"/>
    <cellStyle name="20% - Accent4 25" xfId="1968"/>
    <cellStyle name="20% - Accent4 250" xfId="1969"/>
    <cellStyle name="20% - Accent4 251" xfId="1970"/>
    <cellStyle name="20% - Accent4 252" xfId="1971"/>
    <cellStyle name="20% - Accent4 253" xfId="1972"/>
    <cellStyle name="20% - Accent4 254" xfId="1973"/>
    <cellStyle name="20% - Accent4 255" xfId="1974"/>
    <cellStyle name="20% - Accent4 26" xfId="1975"/>
    <cellStyle name="20% - Accent4 27" xfId="1976"/>
    <cellStyle name="20% - Accent4 28" xfId="1977"/>
    <cellStyle name="20% - Accent4 29" xfId="1978"/>
    <cellStyle name="20% - Accent4 3" xfId="1979"/>
    <cellStyle name="20% - Accent4 30" xfId="1980"/>
    <cellStyle name="20% - Accent4 31" xfId="1981"/>
    <cellStyle name="20% - Accent4 32" xfId="1982"/>
    <cellStyle name="20% - Accent4 33" xfId="1983"/>
    <cellStyle name="20% - Accent4 34" xfId="1984"/>
    <cellStyle name="20% - Accent4 35" xfId="1985"/>
    <cellStyle name="20% - Accent4 36" xfId="1986"/>
    <cellStyle name="20% - Accent4 37" xfId="1987"/>
    <cellStyle name="20% - Accent4 38" xfId="1988"/>
    <cellStyle name="20% - Accent4 39" xfId="1989"/>
    <cellStyle name="20% - Accent4 4" xfId="1990"/>
    <cellStyle name="20% - Accent4 40" xfId="1991"/>
    <cellStyle name="20% - Accent4 41" xfId="1992"/>
    <cellStyle name="20% - Accent4 42" xfId="1993"/>
    <cellStyle name="20% - Accent4 43" xfId="1994"/>
    <cellStyle name="20% - Accent4 44" xfId="1995"/>
    <cellStyle name="20% - Accent4 45" xfId="1996"/>
    <cellStyle name="20% - Accent4 46" xfId="1997"/>
    <cellStyle name="20% - Accent4 47" xfId="1998"/>
    <cellStyle name="20% - Accent4 48" xfId="1999"/>
    <cellStyle name="20% - Accent4 49" xfId="2000"/>
    <cellStyle name="20% - Accent4 5" xfId="2001"/>
    <cellStyle name="20% - Accent4 50" xfId="2002"/>
    <cellStyle name="20% - Accent4 51" xfId="2003"/>
    <cellStyle name="20% - Accent4 52" xfId="2004"/>
    <cellStyle name="20% - Accent4 53" xfId="2005"/>
    <cellStyle name="20% - Accent4 54" xfId="2006"/>
    <cellStyle name="20% - Accent4 55" xfId="2007"/>
    <cellStyle name="20% - Accent4 56" xfId="2008"/>
    <cellStyle name="20% - Accent4 57" xfId="2009"/>
    <cellStyle name="20% - Accent4 58" xfId="2010"/>
    <cellStyle name="20% - Accent4 59" xfId="2011"/>
    <cellStyle name="20% - Accent4 6" xfId="2012"/>
    <cellStyle name="20% - Accent4 60" xfId="2013"/>
    <cellStyle name="20% - Accent4 61" xfId="2014"/>
    <cellStyle name="20% - Accent4 62" xfId="2015"/>
    <cellStyle name="20% - Accent4 63" xfId="2016"/>
    <cellStyle name="20% - Accent4 64" xfId="2017"/>
    <cellStyle name="20% - Accent4 65" xfId="2018"/>
    <cellStyle name="20% - Accent4 66" xfId="2019"/>
    <cellStyle name="20% - Accent4 67" xfId="2020"/>
    <cellStyle name="20% - Accent4 68" xfId="2021"/>
    <cellStyle name="20% - Accent4 69" xfId="2022"/>
    <cellStyle name="20% - Accent4 7" xfId="2023"/>
    <cellStyle name="20% - Accent4 70" xfId="2024"/>
    <cellStyle name="20% - Accent4 71" xfId="2025"/>
    <cellStyle name="20% - Accent4 72" xfId="2026"/>
    <cellStyle name="20% - Accent4 73" xfId="2027"/>
    <cellStyle name="20% - Accent4 74" xfId="2028"/>
    <cellStyle name="20% - Accent4 75" xfId="2029"/>
    <cellStyle name="20% - Accent4 76" xfId="2030"/>
    <cellStyle name="20% - Accent4 77" xfId="2031"/>
    <cellStyle name="20% - Accent4 78" xfId="2032"/>
    <cellStyle name="20% - Accent4 79" xfId="2033"/>
    <cellStyle name="20% - Accent4 8" xfId="2034"/>
    <cellStyle name="20% - Accent4 80" xfId="2035"/>
    <cellStyle name="20% - Accent4 81" xfId="2036"/>
    <cellStyle name="20% - Accent4 82" xfId="2037"/>
    <cellStyle name="20% - Accent4 83" xfId="2038"/>
    <cellStyle name="20% - Accent4 84" xfId="2039"/>
    <cellStyle name="20% - Accent4 85" xfId="2040"/>
    <cellStyle name="20% - Accent4 86" xfId="2041"/>
    <cellStyle name="20% - Accent4 87" xfId="2042"/>
    <cellStyle name="20% - Accent4 88" xfId="2043"/>
    <cellStyle name="20% - Accent4 89" xfId="2044"/>
    <cellStyle name="20% - Accent4 9" xfId="2045"/>
    <cellStyle name="20% - Accent4 90" xfId="2046"/>
    <cellStyle name="20% - Accent4 91" xfId="2047"/>
    <cellStyle name="20% - Accent4 92" xfId="2048"/>
    <cellStyle name="20% - Accent4 93" xfId="2049"/>
    <cellStyle name="20% - Accent4 94" xfId="2050"/>
    <cellStyle name="20% - Accent4 95" xfId="2051"/>
    <cellStyle name="20% - Accent4 96" xfId="2052"/>
    <cellStyle name="20% - Accent4 97" xfId="2053"/>
    <cellStyle name="20% - Accent4 98" xfId="2054"/>
    <cellStyle name="20% - Accent4 99" xfId="2055"/>
    <cellStyle name="20% - Accent5 10" xfId="2056"/>
    <cellStyle name="20% - Accent5 100" xfId="2057"/>
    <cellStyle name="20% - Accent5 101" xfId="2058"/>
    <cellStyle name="20% - Accent5 102" xfId="2059"/>
    <cellStyle name="20% - Accent5 103" xfId="2060"/>
    <cellStyle name="20% - Accent5 104" xfId="2061"/>
    <cellStyle name="20% - Accent5 105" xfId="2062"/>
    <cellStyle name="20% - Accent5 106" xfId="2063"/>
    <cellStyle name="20% - Accent5 107" xfId="2064"/>
    <cellStyle name="20% - Accent5 108" xfId="2065"/>
    <cellStyle name="20% - Accent5 109" xfId="2066"/>
    <cellStyle name="20% - Accent5 11" xfId="2067"/>
    <cellStyle name="20% - Accent5 110" xfId="2068"/>
    <cellStyle name="20% - Accent5 111" xfId="2069"/>
    <cellStyle name="20% - Accent5 112" xfId="2070"/>
    <cellStyle name="20% - Accent5 113" xfId="2071"/>
    <cellStyle name="20% - Accent5 114" xfId="2072"/>
    <cellStyle name="20% - Accent5 115" xfId="2073"/>
    <cellStyle name="20% - Accent5 116" xfId="2074"/>
    <cellStyle name="20% - Accent5 117" xfId="2075"/>
    <cellStyle name="20% - Accent5 118" xfId="2076"/>
    <cellStyle name="20% - Accent5 119" xfId="2077"/>
    <cellStyle name="20% - Accent5 12" xfId="2078"/>
    <cellStyle name="20% - Accent5 120" xfId="2079"/>
    <cellStyle name="20% - Accent5 121" xfId="2080"/>
    <cellStyle name="20% - Accent5 122" xfId="2081"/>
    <cellStyle name="20% - Accent5 123" xfId="2082"/>
    <cellStyle name="20% - Accent5 124" xfId="2083"/>
    <cellStyle name="20% - Accent5 125" xfId="2084"/>
    <cellStyle name="20% - Accent5 126" xfId="2085"/>
    <cellStyle name="20% - Accent5 127" xfId="2086"/>
    <cellStyle name="20% - Accent5 128" xfId="2087"/>
    <cellStyle name="20% - Accent5 129" xfId="2088"/>
    <cellStyle name="20% - Accent5 13" xfId="2089"/>
    <cellStyle name="20% - Accent5 130" xfId="2090"/>
    <cellStyle name="20% - Accent5 131" xfId="2091"/>
    <cellStyle name="20% - Accent5 132" xfId="2092"/>
    <cellStyle name="20% - Accent5 133" xfId="2093"/>
    <cellStyle name="20% - Accent5 134" xfId="2094"/>
    <cellStyle name="20% - Accent5 135" xfId="2095"/>
    <cellStyle name="20% - Accent5 136" xfId="2096"/>
    <cellStyle name="20% - Accent5 137" xfId="2097"/>
    <cellStyle name="20% - Accent5 138" xfId="2098"/>
    <cellStyle name="20% - Accent5 139" xfId="2099"/>
    <cellStyle name="20% - Accent5 14" xfId="2100"/>
    <cellStyle name="20% - Accent5 140" xfId="2101"/>
    <cellStyle name="20% - Accent5 141" xfId="2102"/>
    <cellStyle name="20% - Accent5 142" xfId="2103"/>
    <cellStyle name="20% - Accent5 143" xfId="2104"/>
    <cellStyle name="20% - Accent5 144" xfId="2105"/>
    <cellStyle name="20% - Accent5 145" xfId="2106"/>
    <cellStyle name="20% - Accent5 146" xfId="2107"/>
    <cellStyle name="20% - Accent5 147" xfId="2108"/>
    <cellStyle name="20% - Accent5 148" xfId="2109"/>
    <cellStyle name="20% - Accent5 149" xfId="2110"/>
    <cellStyle name="20% - Accent5 15" xfId="2111"/>
    <cellStyle name="20% - Accent5 150" xfId="2112"/>
    <cellStyle name="20% - Accent5 151" xfId="2113"/>
    <cellStyle name="20% - Accent5 152" xfId="2114"/>
    <cellStyle name="20% - Accent5 153" xfId="2115"/>
    <cellStyle name="20% - Accent5 154" xfId="2116"/>
    <cellStyle name="20% - Accent5 155" xfId="2117"/>
    <cellStyle name="20% - Accent5 156" xfId="2118"/>
    <cellStyle name="20% - Accent5 157" xfId="2119"/>
    <cellStyle name="20% - Accent5 158" xfId="2120"/>
    <cellStyle name="20% - Accent5 159" xfId="2121"/>
    <cellStyle name="20% - Accent5 16" xfId="2122"/>
    <cellStyle name="20% - Accent5 160" xfId="2123"/>
    <cellStyle name="20% - Accent5 161" xfId="2124"/>
    <cellStyle name="20% - Accent5 162" xfId="2125"/>
    <cellStyle name="20% - Accent5 163" xfId="2126"/>
    <cellStyle name="20% - Accent5 164" xfId="2127"/>
    <cellStyle name="20% - Accent5 165" xfId="2128"/>
    <cellStyle name="20% - Accent5 166" xfId="2129"/>
    <cellStyle name="20% - Accent5 167" xfId="2130"/>
    <cellStyle name="20% - Accent5 168" xfId="2131"/>
    <cellStyle name="20% - Accent5 169" xfId="2132"/>
    <cellStyle name="20% - Accent5 17" xfId="2133"/>
    <cellStyle name="20% - Accent5 170" xfId="2134"/>
    <cellStyle name="20% - Accent5 171" xfId="2135"/>
    <cellStyle name="20% - Accent5 172" xfId="2136"/>
    <cellStyle name="20% - Accent5 173" xfId="2137"/>
    <cellStyle name="20% - Accent5 174" xfId="2138"/>
    <cellStyle name="20% - Accent5 175" xfId="2139"/>
    <cellStyle name="20% - Accent5 176" xfId="2140"/>
    <cellStyle name="20% - Accent5 177" xfId="2141"/>
    <cellStyle name="20% - Accent5 178" xfId="2142"/>
    <cellStyle name="20% - Accent5 179" xfId="2143"/>
    <cellStyle name="20% - Accent5 18" xfId="2144"/>
    <cellStyle name="20% - Accent5 180" xfId="2145"/>
    <cellStyle name="20% - Accent5 181" xfId="2146"/>
    <cellStyle name="20% - Accent5 182" xfId="2147"/>
    <cellStyle name="20% - Accent5 183" xfId="2148"/>
    <cellStyle name="20% - Accent5 184" xfId="2149"/>
    <cellStyle name="20% - Accent5 185" xfId="2150"/>
    <cellStyle name="20% - Accent5 186" xfId="2151"/>
    <cellStyle name="20% - Accent5 187" xfId="2152"/>
    <cellStyle name="20% - Accent5 188" xfId="2153"/>
    <cellStyle name="20% - Accent5 189" xfId="2154"/>
    <cellStyle name="20% - Accent5 19" xfId="2155"/>
    <cellStyle name="20% - Accent5 190" xfId="2156"/>
    <cellStyle name="20% - Accent5 191" xfId="2157"/>
    <cellStyle name="20% - Accent5 192" xfId="2158"/>
    <cellStyle name="20% - Accent5 193" xfId="2159"/>
    <cellStyle name="20% - Accent5 194" xfId="2160"/>
    <cellStyle name="20% - Accent5 195" xfId="2161"/>
    <cellStyle name="20% - Accent5 196" xfId="2162"/>
    <cellStyle name="20% - Accent5 197" xfId="2163"/>
    <cellStyle name="20% - Accent5 198" xfId="2164"/>
    <cellStyle name="20% - Accent5 199" xfId="2165"/>
    <cellStyle name="20% - Accent5 2" xfId="2166"/>
    <cellStyle name="20% - Accent5 2 2" xfId="2167"/>
    <cellStyle name="20% - Accent5 2 2 2" xfId="2168"/>
    <cellStyle name="20% - Accent5 2 3" xfId="2169"/>
    <cellStyle name="20% - Accent5 2 3 2" xfId="2170"/>
    <cellStyle name="20% - Accent5 2 4" xfId="2171"/>
    <cellStyle name="20% - Accent5 2 5" xfId="2172"/>
    <cellStyle name="20% - Accent5 2 6" xfId="2173"/>
    <cellStyle name="20% - Accent5 20" xfId="2174"/>
    <cellStyle name="20% - Accent5 200" xfId="2175"/>
    <cellStyle name="20% - Accent5 201" xfId="2176"/>
    <cellStyle name="20% - Accent5 202" xfId="2177"/>
    <cellStyle name="20% - Accent5 203" xfId="2178"/>
    <cellStyle name="20% - Accent5 204" xfId="2179"/>
    <cellStyle name="20% - Accent5 205" xfId="2180"/>
    <cellStyle name="20% - Accent5 206" xfId="2181"/>
    <cellStyle name="20% - Accent5 207" xfId="2182"/>
    <cellStyle name="20% - Accent5 208" xfId="2183"/>
    <cellStyle name="20% - Accent5 209" xfId="2184"/>
    <cellStyle name="20% - Accent5 21" xfId="2185"/>
    <cellStyle name="20% - Accent5 210" xfId="2186"/>
    <cellStyle name="20% - Accent5 211" xfId="2187"/>
    <cellStyle name="20% - Accent5 212" xfId="2188"/>
    <cellStyle name="20% - Accent5 213" xfId="2189"/>
    <cellStyle name="20% - Accent5 214" xfId="2190"/>
    <cellStyle name="20% - Accent5 215" xfId="2191"/>
    <cellStyle name="20% - Accent5 216" xfId="2192"/>
    <cellStyle name="20% - Accent5 217" xfId="2193"/>
    <cellStyle name="20% - Accent5 218" xfId="2194"/>
    <cellStyle name="20% - Accent5 219" xfId="2195"/>
    <cellStyle name="20% - Accent5 22" xfId="2196"/>
    <cellStyle name="20% - Accent5 220" xfId="2197"/>
    <cellStyle name="20% - Accent5 221" xfId="2198"/>
    <cellStyle name="20% - Accent5 222" xfId="2199"/>
    <cellStyle name="20% - Accent5 223" xfId="2200"/>
    <cellStyle name="20% - Accent5 224" xfId="2201"/>
    <cellStyle name="20% - Accent5 225" xfId="2202"/>
    <cellStyle name="20% - Accent5 226" xfId="2203"/>
    <cellStyle name="20% - Accent5 227" xfId="2204"/>
    <cellStyle name="20% - Accent5 228" xfId="2205"/>
    <cellStyle name="20% - Accent5 229" xfId="2206"/>
    <cellStyle name="20% - Accent5 23" xfId="2207"/>
    <cellStyle name="20% - Accent5 230" xfId="2208"/>
    <cellStyle name="20% - Accent5 231" xfId="2209"/>
    <cellStyle name="20% - Accent5 232" xfId="2210"/>
    <cellStyle name="20% - Accent5 233" xfId="2211"/>
    <cellStyle name="20% - Accent5 234" xfId="2212"/>
    <cellStyle name="20% - Accent5 235" xfId="2213"/>
    <cellStyle name="20% - Accent5 236" xfId="2214"/>
    <cellStyle name="20% - Accent5 237" xfId="2215"/>
    <cellStyle name="20% - Accent5 238" xfId="2216"/>
    <cellStyle name="20% - Accent5 239" xfId="2217"/>
    <cellStyle name="20% - Accent5 24" xfId="2218"/>
    <cellStyle name="20% - Accent5 240" xfId="2219"/>
    <cellStyle name="20% - Accent5 241" xfId="2220"/>
    <cellStyle name="20% - Accent5 242" xfId="2221"/>
    <cellStyle name="20% - Accent5 243" xfId="2222"/>
    <cellStyle name="20% - Accent5 244" xfId="2223"/>
    <cellStyle name="20% - Accent5 245" xfId="2224"/>
    <cellStyle name="20% - Accent5 246" xfId="2225"/>
    <cellStyle name="20% - Accent5 247" xfId="2226"/>
    <cellStyle name="20% - Accent5 248" xfId="2227"/>
    <cellStyle name="20% - Accent5 249" xfId="2228"/>
    <cellStyle name="20% - Accent5 25" xfId="2229"/>
    <cellStyle name="20% - Accent5 250" xfId="2230"/>
    <cellStyle name="20% - Accent5 251" xfId="2231"/>
    <cellStyle name="20% - Accent5 252" xfId="2232"/>
    <cellStyle name="20% - Accent5 253" xfId="2233"/>
    <cellStyle name="20% - Accent5 254" xfId="2234"/>
    <cellStyle name="20% - Accent5 255" xfId="2235"/>
    <cellStyle name="20% - Accent5 26" xfId="2236"/>
    <cellStyle name="20% - Accent5 27" xfId="2237"/>
    <cellStyle name="20% - Accent5 28" xfId="2238"/>
    <cellStyle name="20% - Accent5 29" xfId="2239"/>
    <cellStyle name="20% - Accent5 3" xfId="2240"/>
    <cellStyle name="20% - Accent5 30" xfId="2241"/>
    <cellStyle name="20% - Accent5 31" xfId="2242"/>
    <cellStyle name="20% - Accent5 32" xfId="2243"/>
    <cellStyle name="20% - Accent5 33" xfId="2244"/>
    <cellStyle name="20% - Accent5 34" xfId="2245"/>
    <cellStyle name="20% - Accent5 35" xfId="2246"/>
    <cellStyle name="20% - Accent5 36" xfId="2247"/>
    <cellStyle name="20% - Accent5 37" xfId="2248"/>
    <cellStyle name="20% - Accent5 38" xfId="2249"/>
    <cellStyle name="20% - Accent5 39" xfId="2250"/>
    <cellStyle name="20% - Accent5 4" xfId="2251"/>
    <cellStyle name="20% - Accent5 40" xfId="2252"/>
    <cellStyle name="20% - Accent5 41" xfId="2253"/>
    <cellStyle name="20% - Accent5 42" xfId="2254"/>
    <cellStyle name="20% - Accent5 43" xfId="2255"/>
    <cellStyle name="20% - Accent5 44" xfId="2256"/>
    <cellStyle name="20% - Accent5 45" xfId="2257"/>
    <cellStyle name="20% - Accent5 46" xfId="2258"/>
    <cellStyle name="20% - Accent5 47" xfId="2259"/>
    <cellStyle name="20% - Accent5 48" xfId="2260"/>
    <cellStyle name="20% - Accent5 49" xfId="2261"/>
    <cellStyle name="20% - Accent5 5" xfId="2262"/>
    <cellStyle name="20% - Accent5 50" xfId="2263"/>
    <cellStyle name="20% - Accent5 51" xfId="2264"/>
    <cellStyle name="20% - Accent5 52" xfId="2265"/>
    <cellStyle name="20% - Accent5 53" xfId="2266"/>
    <cellStyle name="20% - Accent5 54" xfId="2267"/>
    <cellStyle name="20% - Accent5 55" xfId="2268"/>
    <cellStyle name="20% - Accent5 56" xfId="2269"/>
    <cellStyle name="20% - Accent5 57" xfId="2270"/>
    <cellStyle name="20% - Accent5 58" xfId="2271"/>
    <cellStyle name="20% - Accent5 59" xfId="2272"/>
    <cellStyle name="20% - Accent5 6" xfId="2273"/>
    <cellStyle name="20% - Accent5 60" xfId="2274"/>
    <cellStyle name="20% - Accent5 61" xfId="2275"/>
    <cellStyle name="20% - Accent5 62" xfId="2276"/>
    <cellStyle name="20% - Accent5 63" xfId="2277"/>
    <cellStyle name="20% - Accent5 64" xfId="2278"/>
    <cellStyle name="20% - Accent5 65" xfId="2279"/>
    <cellStyle name="20% - Accent5 66" xfId="2280"/>
    <cellStyle name="20% - Accent5 67" xfId="2281"/>
    <cellStyle name="20% - Accent5 68" xfId="2282"/>
    <cellStyle name="20% - Accent5 69" xfId="2283"/>
    <cellStyle name="20% - Accent5 7" xfId="2284"/>
    <cellStyle name="20% - Accent5 70" xfId="2285"/>
    <cellStyle name="20% - Accent5 71" xfId="2286"/>
    <cellStyle name="20% - Accent5 72" xfId="2287"/>
    <cellStyle name="20% - Accent5 73" xfId="2288"/>
    <cellStyle name="20% - Accent5 74" xfId="2289"/>
    <cellStyle name="20% - Accent5 75" xfId="2290"/>
    <cellStyle name="20% - Accent5 76" xfId="2291"/>
    <cellStyle name="20% - Accent5 77" xfId="2292"/>
    <cellStyle name="20% - Accent5 78" xfId="2293"/>
    <cellStyle name="20% - Accent5 79" xfId="2294"/>
    <cellStyle name="20% - Accent5 8" xfId="2295"/>
    <cellStyle name="20% - Accent5 80" xfId="2296"/>
    <cellStyle name="20% - Accent5 81" xfId="2297"/>
    <cellStyle name="20% - Accent5 82" xfId="2298"/>
    <cellStyle name="20% - Accent5 83" xfId="2299"/>
    <cellStyle name="20% - Accent5 84" xfId="2300"/>
    <cellStyle name="20% - Accent5 85" xfId="2301"/>
    <cellStyle name="20% - Accent5 86" xfId="2302"/>
    <cellStyle name="20% - Accent5 87" xfId="2303"/>
    <cellStyle name="20% - Accent5 88" xfId="2304"/>
    <cellStyle name="20% - Accent5 89" xfId="2305"/>
    <cellStyle name="20% - Accent5 9" xfId="2306"/>
    <cellStyle name="20% - Accent5 90" xfId="2307"/>
    <cellStyle name="20% - Accent5 91" xfId="2308"/>
    <cellStyle name="20% - Accent5 92" xfId="2309"/>
    <cellStyle name="20% - Accent5 93" xfId="2310"/>
    <cellStyle name="20% - Accent5 94" xfId="2311"/>
    <cellStyle name="20% - Accent5 95" xfId="2312"/>
    <cellStyle name="20% - Accent5 96" xfId="2313"/>
    <cellStyle name="20% - Accent5 97" xfId="2314"/>
    <cellStyle name="20% - Accent5 98" xfId="2315"/>
    <cellStyle name="20% - Accent5 99" xfId="2316"/>
    <cellStyle name="20% - Accent6 10" xfId="2317"/>
    <cellStyle name="20% - Accent6 100" xfId="2318"/>
    <cellStyle name="20% - Accent6 101" xfId="2319"/>
    <cellStyle name="20% - Accent6 102" xfId="2320"/>
    <cellStyle name="20% - Accent6 103" xfId="2321"/>
    <cellStyle name="20% - Accent6 104" xfId="2322"/>
    <cellStyle name="20% - Accent6 105" xfId="2323"/>
    <cellStyle name="20% - Accent6 106" xfId="2324"/>
    <cellStyle name="20% - Accent6 107" xfId="2325"/>
    <cellStyle name="20% - Accent6 108" xfId="2326"/>
    <cellStyle name="20% - Accent6 109" xfId="2327"/>
    <cellStyle name="20% - Accent6 11" xfId="2328"/>
    <cellStyle name="20% - Accent6 110" xfId="2329"/>
    <cellStyle name="20% - Accent6 111" xfId="2330"/>
    <cellStyle name="20% - Accent6 112" xfId="2331"/>
    <cellStyle name="20% - Accent6 113" xfId="2332"/>
    <cellStyle name="20% - Accent6 114" xfId="2333"/>
    <cellStyle name="20% - Accent6 115" xfId="2334"/>
    <cellStyle name="20% - Accent6 116" xfId="2335"/>
    <cellStyle name="20% - Accent6 117" xfId="2336"/>
    <cellStyle name="20% - Accent6 118" xfId="2337"/>
    <cellStyle name="20% - Accent6 119" xfId="2338"/>
    <cellStyle name="20% - Accent6 12" xfId="2339"/>
    <cellStyle name="20% - Accent6 120" xfId="2340"/>
    <cellStyle name="20% - Accent6 121" xfId="2341"/>
    <cellStyle name="20% - Accent6 122" xfId="2342"/>
    <cellStyle name="20% - Accent6 123" xfId="2343"/>
    <cellStyle name="20% - Accent6 124" xfId="2344"/>
    <cellStyle name="20% - Accent6 125" xfId="2345"/>
    <cellStyle name="20% - Accent6 126" xfId="2346"/>
    <cellStyle name="20% - Accent6 127" xfId="2347"/>
    <cellStyle name="20% - Accent6 128" xfId="2348"/>
    <cellStyle name="20% - Accent6 129" xfId="2349"/>
    <cellStyle name="20% - Accent6 13" xfId="2350"/>
    <cellStyle name="20% - Accent6 130" xfId="2351"/>
    <cellStyle name="20% - Accent6 131" xfId="2352"/>
    <cellStyle name="20% - Accent6 132" xfId="2353"/>
    <cellStyle name="20% - Accent6 133" xfId="2354"/>
    <cellStyle name="20% - Accent6 134" xfId="2355"/>
    <cellStyle name="20% - Accent6 135" xfId="2356"/>
    <cellStyle name="20% - Accent6 136" xfId="2357"/>
    <cellStyle name="20% - Accent6 137" xfId="2358"/>
    <cellStyle name="20% - Accent6 138" xfId="2359"/>
    <cellStyle name="20% - Accent6 139" xfId="2360"/>
    <cellStyle name="20% - Accent6 14" xfId="2361"/>
    <cellStyle name="20% - Accent6 140" xfId="2362"/>
    <cellStyle name="20% - Accent6 141" xfId="2363"/>
    <cellStyle name="20% - Accent6 142" xfId="2364"/>
    <cellStyle name="20% - Accent6 143" xfId="2365"/>
    <cellStyle name="20% - Accent6 144" xfId="2366"/>
    <cellStyle name="20% - Accent6 145" xfId="2367"/>
    <cellStyle name="20% - Accent6 146" xfId="2368"/>
    <cellStyle name="20% - Accent6 147" xfId="2369"/>
    <cellStyle name="20% - Accent6 148" xfId="2370"/>
    <cellStyle name="20% - Accent6 149" xfId="2371"/>
    <cellStyle name="20% - Accent6 15" xfId="2372"/>
    <cellStyle name="20% - Accent6 150" xfId="2373"/>
    <cellStyle name="20% - Accent6 151" xfId="2374"/>
    <cellStyle name="20% - Accent6 152" xfId="2375"/>
    <cellStyle name="20% - Accent6 153" xfId="2376"/>
    <cellStyle name="20% - Accent6 154" xfId="2377"/>
    <cellStyle name="20% - Accent6 155" xfId="2378"/>
    <cellStyle name="20% - Accent6 156" xfId="2379"/>
    <cellStyle name="20% - Accent6 157" xfId="2380"/>
    <cellStyle name="20% - Accent6 158" xfId="2381"/>
    <cellStyle name="20% - Accent6 159" xfId="2382"/>
    <cellStyle name="20% - Accent6 16" xfId="2383"/>
    <cellStyle name="20% - Accent6 160" xfId="2384"/>
    <cellStyle name="20% - Accent6 161" xfId="2385"/>
    <cellStyle name="20% - Accent6 162" xfId="2386"/>
    <cellStyle name="20% - Accent6 163" xfId="2387"/>
    <cellStyle name="20% - Accent6 164" xfId="2388"/>
    <cellStyle name="20% - Accent6 165" xfId="2389"/>
    <cellStyle name="20% - Accent6 166" xfId="2390"/>
    <cellStyle name="20% - Accent6 167" xfId="2391"/>
    <cellStyle name="20% - Accent6 168" xfId="2392"/>
    <cellStyle name="20% - Accent6 169" xfId="2393"/>
    <cellStyle name="20% - Accent6 17" xfId="2394"/>
    <cellStyle name="20% - Accent6 170" xfId="2395"/>
    <cellStyle name="20% - Accent6 171" xfId="2396"/>
    <cellStyle name="20% - Accent6 172" xfId="2397"/>
    <cellStyle name="20% - Accent6 173" xfId="2398"/>
    <cellStyle name="20% - Accent6 174" xfId="2399"/>
    <cellStyle name="20% - Accent6 175" xfId="2400"/>
    <cellStyle name="20% - Accent6 176" xfId="2401"/>
    <cellStyle name="20% - Accent6 177" xfId="2402"/>
    <cellStyle name="20% - Accent6 178" xfId="2403"/>
    <cellStyle name="20% - Accent6 179" xfId="2404"/>
    <cellStyle name="20% - Accent6 18" xfId="2405"/>
    <cellStyle name="20% - Accent6 180" xfId="2406"/>
    <cellStyle name="20% - Accent6 181" xfId="2407"/>
    <cellStyle name="20% - Accent6 182" xfId="2408"/>
    <cellStyle name="20% - Accent6 183" xfId="2409"/>
    <cellStyle name="20% - Accent6 184" xfId="2410"/>
    <cellStyle name="20% - Accent6 185" xfId="2411"/>
    <cellStyle name="20% - Accent6 186" xfId="2412"/>
    <cellStyle name="20% - Accent6 187" xfId="2413"/>
    <cellStyle name="20% - Accent6 188" xfId="2414"/>
    <cellStyle name="20% - Accent6 189" xfId="2415"/>
    <cellStyle name="20% - Accent6 19" xfId="2416"/>
    <cellStyle name="20% - Accent6 190" xfId="2417"/>
    <cellStyle name="20% - Accent6 191" xfId="2418"/>
    <cellStyle name="20% - Accent6 192" xfId="2419"/>
    <cellStyle name="20% - Accent6 193" xfId="2420"/>
    <cellStyle name="20% - Accent6 194" xfId="2421"/>
    <cellStyle name="20% - Accent6 195" xfId="2422"/>
    <cellStyle name="20% - Accent6 196" xfId="2423"/>
    <cellStyle name="20% - Accent6 197" xfId="2424"/>
    <cellStyle name="20% - Accent6 198" xfId="2425"/>
    <cellStyle name="20% - Accent6 199" xfId="2426"/>
    <cellStyle name="20% - Accent6 2" xfId="2427"/>
    <cellStyle name="20% - Accent6 2 10" xfId="2428"/>
    <cellStyle name="20% - Accent6 2 11" xfId="2429"/>
    <cellStyle name="20% - Accent6 2 12" xfId="2430"/>
    <cellStyle name="20% - Accent6 2 2" xfId="2431"/>
    <cellStyle name="20% - Accent6 2 2 2" xfId="2432"/>
    <cellStyle name="20% - Accent6 2 2 3" xfId="2433"/>
    <cellStyle name="20% - Accent6 2 2 4" xfId="2434"/>
    <cellStyle name="20% - Accent6 2 3" xfId="2435"/>
    <cellStyle name="20% - Accent6 2 3 2" xfId="2436"/>
    <cellStyle name="20% - Accent6 2 3 3" xfId="2437"/>
    <cellStyle name="20% - Accent6 2 3 4" xfId="2438"/>
    <cellStyle name="20% - Accent6 2 4" xfId="2439"/>
    <cellStyle name="20% - Accent6 2 4 2" xfId="2440"/>
    <cellStyle name="20% - Accent6 2 4 3" xfId="2441"/>
    <cellStyle name="20% - Accent6 2 4 4" xfId="2442"/>
    <cellStyle name="20% - Accent6 2 5" xfId="2443"/>
    <cellStyle name="20% - Accent6 2 5 2" xfId="2444"/>
    <cellStyle name="20% - Accent6 2 5 3" xfId="2445"/>
    <cellStyle name="20% - Accent6 2 5 4" xfId="2446"/>
    <cellStyle name="20% - Accent6 2 6" xfId="2447"/>
    <cellStyle name="20% - Accent6 2 6 2" xfId="2448"/>
    <cellStyle name="20% - Accent6 2 6 3" xfId="2449"/>
    <cellStyle name="20% - Accent6 2 6 4" xfId="2450"/>
    <cellStyle name="20% - Accent6 2 7" xfId="2451"/>
    <cellStyle name="20% - Accent6 2 7 2" xfId="2452"/>
    <cellStyle name="20% - Accent6 2 7 3" xfId="2453"/>
    <cellStyle name="20% - Accent6 2 7 4" xfId="2454"/>
    <cellStyle name="20% - Accent6 2 8" xfId="2455"/>
    <cellStyle name="20% - Accent6 2 8 2" xfId="2456"/>
    <cellStyle name="20% - Accent6 2 8 3" xfId="2457"/>
    <cellStyle name="20% - Accent6 2 8 4" xfId="2458"/>
    <cellStyle name="20% - Accent6 2 9" xfId="2459"/>
    <cellStyle name="20% - Accent6 2 9 2" xfId="2460"/>
    <cellStyle name="20% - Accent6 2 9 3" xfId="2461"/>
    <cellStyle name="20% - Accent6 2 9 4" xfId="2462"/>
    <cellStyle name="20% - Accent6 20" xfId="2463"/>
    <cellStyle name="20% - Accent6 200" xfId="2464"/>
    <cellStyle name="20% - Accent6 201" xfId="2465"/>
    <cellStyle name="20% - Accent6 202" xfId="2466"/>
    <cellStyle name="20% - Accent6 203" xfId="2467"/>
    <cellStyle name="20% - Accent6 204" xfId="2468"/>
    <cellStyle name="20% - Accent6 205" xfId="2469"/>
    <cellStyle name="20% - Accent6 206" xfId="2470"/>
    <cellStyle name="20% - Accent6 207" xfId="2471"/>
    <cellStyle name="20% - Accent6 208" xfId="2472"/>
    <cellStyle name="20% - Accent6 209" xfId="2473"/>
    <cellStyle name="20% - Accent6 21" xfId="2474"/>
    <cellStyle name="20% - Accent6 210" xfId="2475"/>
    <cellStyle name="20% - Accent6 211" xfId="2476"/>
    <cellStyle name="20% - Accent6 212" xfId="2477"/>
    <cellStyle name="20% - Accent6 213" xfId="2478"/>
    <cellStyle name="20% - Accent6 214" xfId="2479"/>
    <cellStyle name="20% - Accent6 215" xfId="2480"/>
    <cellStyle name="20% - Accent6 216" xfId="2481"/>
    <cellStyle name="20% - Accent6 217" xfId="2482"/>
    <cellStyle name="20% - Accent6 218" xfId="2483"/>
    <cellStyle name="20% - Accent6 219" xfId="2484"/>
    <cellStyle name="20% - Accent6 22" xfId="2485"/>
    <cellStyle name="20% - Accent6 220" xfId="2486"/>
    <cellStyle name="20% - Accent6 221" xfId="2487"/>
    <cellStyle name="20% - Accent6 222" xfId="2488"/>
    <cellStyle name="20% - Accent6 223" xfId="2489"/>
    <cellStyle name="20% - Accent6 224" xfId="2490"/>
    <cellStyle name="20% - Accent6 225" xfId="2491"/>
    <cellStyle name="20% - Accent6 226" xfId="2492"/>
    <cellStyle name="20% - Accent6 227" xfId="2493"/>
    <cellStyle name="20% - Accent6 228" xfId="2494"/>
    <cellStyle name="20% - Accent6 229" xfId="2495"/>
    <cellStyle name="20% - Accent6 23" xfId="2496"/>
    <cellStyle name="20% - Accent6 230" xfId="2497"/>
    <cellStyle name="20% - Accent6 231" xfId="2498"/>
    <cellStyle name="20% - Accent6 232" xfId="2499"/>
    <cellStyle name="20% - Accent6 233" xfId="2500"/>
    <cellStyle name="20% - Accent6 234" xfId="2501"/>
    <cellStyle name="20% - Accent6 235" xfId="2502"/>
    <cellStyle name="20% - Accent6 236" xfId="2503"/>
    <cellStyle name="20% - Accent6 237" xfId="2504"/>
    <cellStyle name="20% - Accent6 238" xfId="2505"/>
    <cellStyle name="20% - Accent6 239" xfId="2506"/>
    <cellStyle name="20% - Accent6 24" xfId="2507"/>
    <cellStyle name="20% - Accent6 240" xfId="2508"/>
    <cellStyle name="20% - Accent6 241" xfId="2509"/>
    <cellStyle name="20% - Accent6 242" xfId="2510"/>
    <cellStyle name="20% - Accent6 243" xfId="2511"/>
    <cellStyle name="20% - Accent6 244" xfId="2512"/>
    <cellStyle name="20% - Accent6 245" xfId="2513"/>
    <cellStyle name="20% - Accent6 246" xfId="2514"/>
    <cellStyle name="20% - Accent6 247" xfId="2515"/>
    <cellStyle name="20% - Accent6 248" xfId="2516"/>
    <cellStyle name="20% - Accent6 249" xfId="2517"/>
    <cellStyle name="20% - Accent6 25" xfId="2518"/>
    <cellStyle name="20% - Accent6 250" xfId="2519"/>
    <cellStyle name="20% - Accent6 251" xfId="2520"/>
    <cellStyle name="20% - Accent6 252" xfId="2521"/>
    <cellStyle name="20% - Accent6 253" xfId="2522"/>
    <cellStyle name="20% - Accent6 254" xfId="2523"/>
    <cellStyle name="20% - Accent6 255" xfId="2524"/>
    <cellStyle name="20% - Accent6 26" xfId="2525"/>
    <cellStyle name="20% - Accent6 27" xfId="2526"/>
    <cellStyle name="20% - Accent6 28" xfId="2527"/>
    <cellStyle name="20% - Accent6 29" xfId="2528"/>
    <cellStyle name="20% - Accent6 3" xfId="2529"/>
    <cellStyle name="20% - Accent6 3 2" xfId="2530"/>
    <cellStyle name="20% - Accent6 3 2 2" xfId="2531"/>
    <cellStyle name="20% - Accent6 3 2 3" xfId="2532"/>
    <cellStyle name="20% - Accent6 3 2 4" xfId="2533"/>
    <cellStyle name="20% - Accent6 3 3" xfId="2534"/>
    <cellStyle name="20% - Accent6 3 4" xfId="2535"/>
    <cellStyle name="20% - Accent6 3 5" xfId="2536"/>
    <cellStyle name="20% - Accent6 30" xfId="2537"/>
    <cellStyle name="20% - Accent6 31" xfId="2538"/>
    <cellStyle name="20% - Accent6 32" xfId="2539"/>
    <cellStyle name="20% - Accent6 33" xfId="2540"/>
    <cellStyle name="20% - Accent6 34" xfId="2541"/>
    <cellStyle name="20% - Accent6 35" xfId="2542"/>
    <cellStyle name="20% - Accent6 36" xfId="2543"/>
    <cellStyle name="20% - Accent6 37" xfId="2544"/>
    <cellStyle name="20% - Accent6 38" xfId="2545"/>
    <cellStyle name="20% - Accent6 39" xfId="2546"/>
    <cellStyle name="20% - Accent6 4" xfId="2547"/>
    <cellStyle name="20% - Accent6 4 2" xfId="2548"/>
    <cellStyle name="20% - Accent6 4 2 2" xfId="2549"/>
    <cellStyle name="20% - Accent6 4 2 3" xfId="2550"/>
    <cellStyle name="20% - Accent6 4 2 4" xfId="2551"/>
    <cellStyle name="20% - Accent6 4 3" xfId="2552"/>
    <cellStyle name="20% - Accent6 4 4" xfId="2553"/>
    <cellStyle name="20% - Accent6 4 5" xfId="2554"/>
    <cellStyle name="20% - Accent6 40" xfId="2555"/>
    <cellStyle name="20% - Accent6 41" xfId="2556"/>
    <cellStyle name="20% - Accent6 42" xfId="2557"/>
    <cellStyle name="20% - Accent6 43" xfId="2558"/>
    <cellStyle name="20% - Accent6 44" xfId="2559"/>
    <cellStyle name="20% - Accent6 45" xfId="2560"/>
    <cellStyle name="20% - Accent6 46" xfId="2561"/>
    <cellStyle name="20% - Accent6 47" xfId="2562"/>
    <cellStyle name="20% - Accent6 48" xfId="2563"/>
    <cellStyle name="20% - Accent6 49" xfId="2564"/>
    <cellStyle name="20% - Accent6 5" xfId="2565"/>
    <cellStyle name="20% - Accent6 50" xfId="2566"/>
    <cellStyle name="20% - Accent6 51" xfId="2567"/>
    <cellStyle name="20% - Accent6 52" xfId="2568"/>
    <cellStyle name="20% - Accent6 53" xfId="2569"/>
    <cellStyle name="20% - Accent6 54" xfId="2570"/>
    <cellStyle name="20% - Accent6 55" xfId="2571"/>
    <cellStyle name="20% - Accent6 56" xfId="2572"/>
    <cellStyle name="20% - Accent6 57" xfId="2573"/>
    <cellStyle name="20% - Accent6 58" xfId="2574"/>
    <cellStyle name="20% - Accent6 59" xfId="2575"/>
    <cellStyle name="20% - Accent6 6" xfId="2576"/>
    <cellStyle name="20% - Accent6 60" xfId="2577"/>
    <cellStyle name="20% - Accent6 61" xfId="2578"/>
    <cellStyle name="20% - Accent6 62" xfId="2579"/>
    <cellStyle name="20% - Accent6 63" xfId="2580"/>
    <cellStyle name="20% - Accent6 64" xfId="2581"/>
    <cellStyle name="20% - Accent6 65" xfId="2582"/>
    <cellStyle name="20% - Accent6 66" xfId="2583"/>
    <cellStyle name="20% - Accent6 67" xfId="2584"/>
    <cellStyle name="20% - Accent6 68" xfId="2585"/>
    <cellStyle name="20% - Accent6 69" xfId="2586"/>
    <cellStyle name="20% - Accent6 7" xfId="2587"/>
    <cellStyle name="20% - Accent6 70" xfId="2588"/>
    <cellStyle name="20% - Accent6 71" xfId="2589"/>
    <cellStyle name="20% - Accent6 72" xfId="2590"/>
    <cellStyle name="20% - Accent6 73" xfId="2591"/>
    <cellStyle name="20% - Accent6 74" xfId="2592"/>
    <cellStyle name="20% - Accent6 75" xfId="2593"/>
    <cellStyle name="20% - Accent6 76" xfId="2594"/>
    <cellStyle name="20% - Accent6 77" xfId="2595"/>
    <cellStyle name="20% - Accent6 78" xfId="2596"/>
    <cellStyle name="20% - Accent6 79" xfId="2597"/>
    <cellStyle name="20% - Accent6 8" xfId="2598"/>
    <cellStyle name="20% - Accent6 80" xfId="2599"/>
    <cellStyle name="20% - Accent6 81" xfId="2600"/>
    <cellStyle name="20% - Accent6 82" xfId="2601"/>
    <cellStyle name="20% - Accent6 83" xfId="2602"/>
    <cellStyle name="20% - Accent6 84" xfId="2603"/>
    <cellStyle name="20% - Accent6 85" xfId="2604"/>
    <cellStyle name="20% - Accent6 86" xfId="2605"/>
    <cellStyle name="20% - Accent6 87" xfId="2606"/>
    <cellStyle name="20% - Accent6 88" xfId="2607"/>
    <cellStyle name="20% - Accent6 89" xfId="2608"/>
    <cellStyle name="20% - Accent6 9" xfId="2609"/>
    <cellStyle name="20% - Accent6 90" xfId="2610"/>
    <cellStyle name="20% - Accent6 91" xfId="2611"/>
    <cellStyle name="20% - Accent6 92" xfId="2612"/>
    <cellStyle name="20% - Accent6 93" xfId="2613"/>
    <cellStyle name="20% - Accent6 94" xfId="2614"/>
    <cellStyle name="20% - Accent6 95" xfId="2615"/>
    <cellStyle name="20% - Accent6 96" xfId="2616"/>
    <cellStyle name="20% - Accent6 97" xfId="2617"/>
    <cellStyle name="20% - Accent6 98" xfId="2618"/>
    <cellStyle name="20% - Accent6 99" xfId="2619"/>
    <cellStyle name="2decimal" xfId="2620"/>
    <cellStyle name="40% - Accent1 10" xfId="2621"/>
    <cellStyle name="40% - Accent1 100" xfId="2622"/>
    <cellStyle name="40% - Accent1 101" xfId="2623"/>
    <cellStyle name="40% - Accent1 102" xfId="2624"/>
    <cellStyle name="40% - Accent1 103" xfId="2625"/>
    <cellStyle name="40% - Accent1 104" xfId="2626"/>
    <cellStyle name="40% - Accent1 105" xfId="2627"/>
    <cellStyle name="40% - Accent1 106" xfId="2628"/>
    <cellStyle name="40% - Accent1 107" xfId="2629"/>
    <cellStyle name="40% - Accent1 108" xfId="2630"/>
    <cellStyle name="40% - Accent1 109" xfId="2631"/>
    <cellStyle name="40% - Accent1 11" xfId="2632"/>
    <cellStyle name="40% - Accent1 110" xfId="2633"/>
    <cellStyle name="40% - Accent1 111" xfId="2634"/>
    <cellStyle name="40% - Accent1 112" xfId="2635"/>
    <cellStyle name="40% - Accent1 113" xfId="2636"/>
    <cellStyle name="40% - Accent1 114" xfId="2637"/>
    <cellStyle name="40% - Accent1 115" xfId="2638"/>
    <cellStyle name="40% - Accent1 116" xfId="2639"/>
    <cellStyle name="40% - Accent1 117" xfId="2640"/>
    <cellStyle name="40% - Accent1 118" xfId="2641"/>
    <cellStyle name="40% - Accent1 119" xfId="2642"/>
    <cellStyle name="40% - Accent1 12" xfId="2643"/>
    <cellStyle name="40% - Accent1 120" xfId="2644"/>
    <cellStyle name="40% - Accent1 121" xfId="2645"/>
    <cellStyle name="40% - Accent1 122" xfId="2646"/>
    <cellStyle name="40% - Accent1 123" xfId="2647"/>
    <cellStyle name="40% - Accent1 124" xfId="2648"/>
    <cellStyle name="40% - Accent1 125" xfId="2649"/>
    <cellStyle name="40% - Accent1 126" xfId="2650"/>
    <cellStyle name="40% - Accent1 127" xfId="2651"/>
    <cellStyle name="40% - Accent1 128" xfId="2652"/>
    <cellStyle name="40% - Accent1 129" xfId="2653"/>
    <cellStyle name="40% - Accent1 13" xfId="2654"/>
    <cellStyle name="40% - Accent1 130" xfId="2655"/>
    <cellStyle name="40% - Accent1 131" xfId="2656"/>
    <cellStyle name="40% - Accent1 132" xfId="2657"/>
    <cellStyle name="40% - Accent1 133" xfId="2658"/>
    <cellStyle name="40% - Accent1 134" xfId="2659"/>
    <cellStyle name="40% - Accent1 135" xfId="2660"/>
    <cellStyle name="40% - Accent1 136" xfId="2661"/>
    <cellStyle name="40% - Accent1 137" xfId="2662"/>
    <cellStyle name="40% - Accent1 138" xfId="2663"/>
    <cellStyle name="40% - Accent1 139" xfId="2664"/>
    <cellStyle name="40% - Accent1 14" xfId="2665"/>
    <cellStyle name="40% - Accent1 140" xfId="2666"/>
    <cellStyle name="40% - Accent1 141" xfId="2667"/>
    <cellStyle name="40% - Accent1 142" xfId="2668"/>
    <cellStyle name="40% - Accent1 143" xfId="2669"/>
    <cellStyle name="40% - Accent1 144" xfId="2670"/>
    <cellStyle name="40% - Accent1 145" xfId="2671"/>
    <cellStyle name="40% - Accent1 146" xfId="2672"/>
    <cellStyle name="40% - Accent1 147" xfId="2673"/>
    <cellStyle name="40% - Accent1 148" xfId="2674"/>
    <cellStyle name="40% - Accent1 149" xfId="2675"/>
    <cellStyle name="40% - Accent1 15" xfId="2676"/>
    <cellStyle name="40% - Accent1 150" xfId="2677"/>
    <cellStyle name="40% - Accent1 151" xfId="2678"/>
    <cellStyle name="40% - Accent1 152" xfId="2679"/>
    <cellStyle name="40% - Accent1 153" xfId="2680"/>
    <cellStyle name="40% - Accent1 154" xfId="2681"/>
    <cellStyle name="40% - Accent1 155" xfId="2682"/>
    <cellStyle name="40% - Accent1 156" xfId="2683"/>
    <cellStyle name="40% - Accent1 157" xfId="2684"/>
    <cellStyle name="40% - Accent1 158" xfId="2685"/>
    <cellStyle name="40% - Accent1 159" xfId="2686"/>
    <cellStyle name="40% - Accent1 16" xfId="2687"/>
    <cellStyle name="40% - Accent1 160" xfId="2688"/>
    <cellStyle name="40% - Accent1 161" xfId="2689"/>
    <cellStyle name="40% - Accent1 162" xfId="2690"/>
    <cellStyle name="40% - Accent1 163" xfId="2691"/>
    <cellStyle name="40% - Accent1 164" xfId="2692"/>
    <cellStyle name="40% - Accent1 165" xfId="2693"/>
    <cellStyle name="40% - Accent1 166" xfId="2694"/>
    <cellStyle name="40% - Accent1 167" xfId="2695"/>
    <cellStyle name="40% - Accent1 168" xfId="2696"/>
    <cellStyle name="40% - Accent1 169" xfId="2697"/>
    <cellStyle name="40% - Accent1 17" xfId="2698"/>
    <cellStyle name="40% - Accent1 170" xfId="2699"/>
    <cellStyle name="40% - Accent1 171" xfId="2700"/>
    <cellStyle name="40% - Accent1 172" xfId="2701"/>
    <cellStyle name="40% - Accent1 173" xfId="2702"/>
    <cellStyle name="40% - Accent1 174" xfId="2703"/>
    <cellStyle name="40% - Accent1 175" xfId="2704"/>
    <cellStyle name="40% - Accent1 176" xfId="2705"/>
    <cellStyle name="40% - Accent1 177" xfId="2706"/>
    <cellStyle name="40% - Accent1 178" xfId="2707"/>
    <cellStyle name="40% - Accent1 179" xfId="2708"/>
    <cellStyle name="40% - Accent1 18" xfId="2709"/>
    <cellStyle name="40% - Accent1 180" xfId="2710"/>
    <cellStyle name="40% - Accent1 181" xfId="2711"/>
    <cellStyle name="40% - Accent1 182" xfId="2712"/>
    <cellStyle name="40% - Accent1 183" xfId="2713"/>
    <cellStyle name="40% - Accent1 184" xfId="2714"/>
    <cellStyle name="40% - Accent1 185" xfId="2715"/>
    <cellStyle name="40% - Accent1 186" xfId="2716"/>
    <cellStyle name="40% - Accent1 187" xfId="2717"/>
    <cellStyle name="40% - Accent1 188" xfId="2718"/>
    <cellStyle name="40% - Accent1 189" xfId="2719"/>
    <cellStyle name="40% - Accent1 19" xfId="2720"/>
    <cellStyle name="40% - Accent1 190" xfId="2721"/>
    <cellStyle name="40% - Accent1 191" xfId="2722"/>
    <cellStyle name="40% - Accent1 192" xfId="2723"/>
    <cellStyle name="40% - Accent1 193" xfId="2724"/>
    <cellStyle name="40% - Accent1 194" xfId="2725"/>
    <cellStyle name="40% - Accent1 195" xfId="2726"/>
    <cellStyle name="40% - Accent1 196" xfId="2727"/>
    <cellStyle name="40% - Accent1 197" xfId="2728"/>
    <cellStyle name="40% - Accent1 198" xfId="2729"/>
    <cellStyle name="40% - Accent1 199" xfId="2730"/>
    <cellStyle name="40% - Accent1 2" xfId="2731"/>
    <cellStyle name="40% - Accent1 2 2" xfId="2732"/>
    <cellStyle name="40% - Accent1 2 2 2" xfId="2733"/>
    <cellStyle name="40% - Accent1 2 3" xfId="2734"/>
    <cellStyle name="40% - Accent1 2 3 2" xfId="2735"/>
    <cellStyle name="40% - Accent1 2 4" xfId="2736"/>
    <cellStyle name="40% - Accent1 2 5" xfId="2737"/>
    <cellStyle name="40% - Accent1 2 6" xfId="2738"/>
    <cellStyle name="40% - Accent1 20" xfId="2739"/>
    <cellStyle name="40% - Accent1 200" xfId="2740"/>
    <cellStyle name="40% - Accent1 201" xfId="2741"/>
    <cellStyle name="40% - Accent1 202" xfId="2742"/>
    <cellStyle name="40% - Accent1 203" xfId="2743"/>
    <cellStyle name="40% - Accent1 204" xfId="2744"/>
    <cellStyle name="40% - Accent1 205" xfId="2745"/>
    <cellStyle name="40% - Accent1 206" xfId="2746"/>
    <cellStyle name="40% - Accent1 207" xfId="2747"/>
    <cellStyle name="40% - Accent1 208" xfId="2748"/>
    <cellStyle name="40% - Accent1 209" xfId="2749"/>
    <cellStyle name="40% - Accent1 21" xfId="2750"/>
    <cellStyle name="40% - Accent1 210" xfId="2751"/>
    <cellStyle name="40% - Accent1 211" xfId="2752"/>
    <cellStyle name="40% - Accent1 212" xfId="2753"/>
    <cellStyle name="40% - Accent1 213" xfId="2754"/>
    <cellStyle name="40% - Accent1 214" xfId="2755"/>
    <cellStyle name="40% - Accent1 215" xfId="2756"/>
    <cellStyle name="40% - Accent1 216" xfId="2757"/>
    <cellStyle name="40% - Accent1 217" xfId="2758"/>
    <cellStyle name="40% - Accent1 218" xfId="2759"/>
    <cellStyle name="40% - Accent1 219" xfId="2760"/>
    <cellStyle name="40% - Accent1 22" xfId="2761"/>
    <cellStyle name="40% - Accent1 220" xfId="2762"/>
    <cellStyle name="40% - Accent1 221" xfId="2763"/>
    <cellStyle name="40% - Accent1 222" xfId="2764"/>
    <cellStyle name="40% - Accent1 223" xfId="2765"/>
    <cellStyle name="40% - Accent1 224" xfId="2766"/>
    <cellStyle name="40% - Accent1 225" xfId="2767"/>
    <cellStyle name="40% - Accent1 226" xfId="2768"/>
    <cellStyle name="40% - Accent1 227" xfId="2769"/>
    <cellStyle name="40% - Accent1 228" xfId="2770"/>
    <cellStyle name="40% - Accent1 229" xfId="2771"/>
    <cellStyle name="40% - Accent1 23" xfId="2772"/>
    <cellStyle name="40% - Accent1 230" xfId="2773"/>
    <cellStyle name="40% - Accent1 231" xfId="2774"/>
    <cellStyle name="40% - Accent1 232" xfId="2775"/>
    <cellStyle name="40% - Accent1 233" xfId="2776"/>
    <cellStyle name="40% - Accent1 234" xfId="2777"/>
    <cellStyle name="40% - Accent1 235" xfId="2778"/>
    <cellStyle name="40% - Accent1 236" xfId="2779"/>
    <cellStyle name="40% - Accent1 237" xfId="2780"/>
    <cellStyle name="40% - Accent1 238" xfId="2781"/>
    <cellStyle name="40% - Accent1 239" xfId="2782"/>
    <cellStyle name="40% - Accent1 24" xfId="2783"/>
    <cellStyle name="40% - Accent1 240" xfId="2784"/>
    <cellStyle name="40% - Accent1 241" xfId="2785"/>
    <cellStyle name="40% - Accent1 242" xfId="2786"/>
    <cellStyle name="40% - Accent1 243" xfId="2787"/>
    <cellStyle name="40% - Accent1 244" xfId="2788"/>
    <cellStyle name="40% - Accent1 245" xfId="2789"/>
    <cellStyle name="40% - Accent1 246" xfId="2790"/>
    <cellStyle name="40% - Accent1 247" xfId="2791"/>
    <cellStyle name="40% - Accent1 248" xfId="2792"/>
    <cellStyle name="40% - Accent1 249" xfId="2793"/>
    <cellStyle name="40% - Accent1 25" xfId="2794"/>
    <cellStyle name="40% - Accent1 250" xfId="2795"/>
    <cellStyle name="40% - Accent1 251" xfId="2796"/>
    <cellStyle name="40% - Accent1 252" xfId="2797"/>
    <cellStyle name="40% - Accent1 253" xfId="2798"/>
    <cellStyle name="40% - Accent1 254" xfId="2799"/>
    <cellStyle name="40% - Accent1 255" xfId="2800"/>
    <cellStyle name="40% - Accent1 26" xfId="2801"/>
    <cellStyle name="40% - Accent1 27" xfId="2802"/>
    <cellStyle name="40% - Accent1 28" xfId="2803"/>
    <cellStyle name="40% - Accent1 29" xfId="2804"/>
    <cellStyle name="40% - Accent1 3" xfId="2805"/>
    <cellStyle name="40% - Accent1 30" xfId="2806"/>
    <cellStyle name="40% - Accent1 31" xfId="2807"/>
    <cellStyle name="40% - Accent1 32" xfId="2808"/>
    <cellStyle name="40% - Accent1 33" xfId="2809"/>
    <cellStyle name="40% - Accent1 34" xfId="2810"/>
    <cellStyle name="40% - Accent1 35" xfId="2811"/>
    <cellStyle name="40% - Accent1 36" xfId="2812"/>
    <cellStyle name="40% - Accent1 37" xfId="2813"/>
    <cellStyle name="40% - Accent1 38" xfId="2814"/>
    <cellStyle name="40% - Accent1 39" xfId="2815"/>
    <cellStyle name="40% - Accent1 4" xfId="2816"/>
    <cellStyle name="40% - Accent1 40" xfId="2817"/>
    <cellStyle name="40% - Accent1 41" xfId="2818"/>
    <cellStyle name="40% - Accent1 42" xfId="2819"/>
    <cellStyle name="40% - Accent1 43" xfId="2820"/>
    <cellStyle name="40% - Accent1 44" xfId="2821"/>
    <cellStyle name="40% - Accent1 45" xfId="2822"/>
    <cellStyle name="40% - Accent1 46" xfId="2823"/>
    <cellStyle name="40% - Accent1 47" xfId="2824"/>
    <cellStyle name="40% - Accent1 48" xfId="2825"/>
    <cellStyle name="40% - Accent1 49" xfId="2826"/>
    <cellStyle name="40% - Accent1 5" xfId="2827"/>
    <cellStyle name="40% - Accent1 50" xfId="2828"/>
    <cellStyle name="40% - Accent1 51" xfId="2829"/>
    <cellStyle name="40% - Accent1 52" xfId="2830"/>
    <cellStyle name="40% - Accent1 53" xfId="2831"/>
    <cellStyle name="40% - Accent1 54" xfId="2832"/>
    <cellStyle name="40% - Accent1 55" xfId="2833"/>
    <cellStyle name="40% - Accent1 56" xfId="2834"/>
    <cellStyle name="40% - Accent1 57" xfId="2835"/>
    <cellStyle name="40% - Accent1 58" xfId="2836"/>
    <cellStyle name="40% - Accent1 59" xfId="2837"/>
    <cellStyle name="40% - Accent1 6" xfId="2838"/>
    <cellStyle name="40% - Accent1 60" xfId="2839"/>
    <cellStyle name="40% - Accent1 61" xfId="2840"/>
    <cellStyle name="40% - Accent1 62" xfId="2841"/>
    <cellStyle name="40% - Accent1 63" xfId="2842"/>
    <cellStyle name="40% - Accent1 64" xfId="2843"/>
    <cellStyle name="40% - Accent1 65" xfId="2844"/>
    <cellStyle name="40% - Accent1 66" xfId="2845"/>
    <cellStyle name="40% - Accent1 67" xfId="2846"/>
    <cellStyle name="40% - Accent1 68" xfId="2847"/>
    <cellStyle name="40% - Accent1 69" xfId="2848"/>
    <cellStyle name="40% - Accent1 7" xfId="2849"/>
    <cellStyle name="40% - Accent1 70" xfId="2850"/>
    <cellStyle name="40% - Accent1 71" xfId="2851"/>
    <cellStyle name="40% - Accent1 72" xfId="2852"/>
    <cellStyle name="40% - Accent1 73" xfId="2853"/>
    <cellStyle name="40% - Accent1 74" xfId="2854"/>
    <cellStyle name="40% - Accent1 75" xfId="2855"/>
    <cellStyle name="40% - Accent1 76" xfId="2856"/>
    <cellStyle name="40% - Accent1 77" xfId="2857"/>
    <cellStyle name="40% - Accent1 78" xfId="2858"/>
    <cellStyle name="40% - Accent1 79" xfId="2859"/>
    <cellStyle name="40% - Accent1 8" xfId="2860"/>
    <cellStyle name="40% - Accent1 80" xfId="2861"/>
    <cellStyle name="40% - Accent1 81" xfId="2862"/>
    <cellStyle name="40% - Accent1 82" xfId="2863"/>
    <cellStyle name="40% - Accent1 83" xfId="2864"/>
    <cellStyle name="40% - Accent1 84" xfId="2865"/>
    <cellStyle name="40% - Accent1 85" xfId="2866"/>
    <cellStyle name="40% - Accent1 86" xfId="2867"/>
    <cellStyle name="40% - Accent1 87" xfId="2868"/>
    <cellStyle name="40% - Accent1 88" xfId="2869"/>
    <cellStyle name="40% - Accent1 89" xfId="2870"/>
    <cellStyle name="40% - Accent1 9" xfId="2871"/>
    <cellStyle name="40% - Accent1 90" xfId="2872"/>
    <cellStyle name="40% - Accent1 91" xfId="2873"/>
    <cellStyle name="40% - Accent1 92" xfId="2874"/>
    <cellStyle name="40% - Accent1 93" xfId="2875"/>
    <cellStyle name="40% - Accent1 94" xfId="2876"/>
    <cellStyle name="40% - Accent1 95" xfId="2877"/>
    <cellStyle name="40% - Accent1 96" xfId="2878"/>
    <cellStyle name="40% - Accent1 97" xfId="2879"/>
    <cellStyle name="40% - Accent1 98" xfId="2880"/>
    <cellStyle name="40% - Accent1 99" xfId="2881"/>
    <cellStyle name="40% - Accent2 10" xfId="2882"/>
    <cellStyle name="40% - Accent2 100" xfId="2883"/>
    <cellStyle name="40% - Accent2 101" xfId="2884"/>
    <cellStyle name="40% - Accent2 102" xfId="2885"/>
    <cellStyle name="40% - Accent2 103" xfId="2886"/>
    <cellStyle name="40% - Accent2 104" xfId="2887"/>
    <cellStyle name="40% - Accent2 105" xfId="2888"/>
    <cellStyle name="40% - Accent2 106" xfId="2889"/>
    <cellStyle name="40% - Accent2 107" xfId="2890"/>
    <cellStyle name="40% - Accent2 108" xfId="2891"/>
    <cellStyle name="40% - Accent2 109" xfId="2892"/>
    <cellStyle name="40% - Accent2 11" xfId="2893"/>
    <cellStyle name="40% - Accent2 110" xfId="2894"/>
    <cellStyle name="40% - Accent2 111" xfId="2895"/>
    <cellStyle name="40% - Accent2 112" xfId="2896"/>
    <cellStyle name="40% - Accent2 113" xfId="2897"/>
    <cellStyle name="40% - Accent2 114" xfId="2898"/>
    <cellStyle name="40% - Accent2 115" xfId="2899"/>
    <cellStyle name="40% - Accent2 116" xfId="2900"/>
    <cellStyle name="40% - Accent2 117" xfId="2901"/>
    <cellStyle name="40% - Accent2 118" xfId="2902"/>
    <cellStyle name="40% - Accent2 119" xfId="2903"/>
    <cellStyle name="40% - Accent2 12" xfId="2904"/>
    <cellStyle name="40% - Accent2 120" xfId="2905"/>
    <cellStyle name="40% - Accent2 121" xfId="2906"/>
    <cellStyle name="40% - Accent2 122" xfId="2907"/>
    <cellStyle name="40% - Accent2 123" xfId="2908"/>
    <cellStyle name="40% - Accent2 124" xfId="2909"/>
    <cellStyle name="40% - Accent2 125" xfId="2910"/>
    <cellStyle name="40% - Accent2 126" xfId="2911"/>
    <cellStyle name="40% - Accent2 127" xfId="2912"/>
    <cellStyle name="40% - Accent2 128" xfId="2913"/>
    <cellStyle name="40% - Accent2 129" xfId="2914"/>
    <cellStyle name="40% - Accent2 13" xfId="2915"/>
    <cellStyle name="40% - Accent2 130" xfId="2916"/>
    <cellStyle name="40% - Accent2 131" xfId="2917"/>
    <cellStyle name="40% - Accent2 132" xfId="2918"/>
    <cellStyle name="40% - Accent2 133" xfId="2919"/>
    <cellStyle name="40% - Accent2 134" xfId="2920"/>
    <cellStyle name="40% - Accent2 135" xfId="2921"/>
    <cellStyle name="40% - Accent2 136" xfId="2922"/>
    <cellStyle name="40% - Accent2 137" xfId="2923"/>
    <cellStyle name="40% - Accent2 138" xfId="2924"/>
    <cellStyle name="40% - Accent2 139" xfId="2925"/>
    <cellStyle name="40% - Accent2 14" xfId="2926"/>
    <cellStyle name="40% - Accent2 140" xfId="2927"/>
    <cellStyle name="40% - Accent2 141" xfId="2928"/>
    <cellStyle name="40% - Accent2 142" xfId="2929"/>
    <cellStyle name="40% - Accent2 143" xfId="2930"/>
    <cellStyle name="40% - Accent2 144" xfId="2931"/>
    <cellStyle name="40% - Accent2 145" xfId="2932"/>
    <cellStyle name="40% - Accent2 146" xfId="2933"/>
    <cellStyle name="40% - Accent2 147" xfId="2934"/>
    <cellStyle name="40% - Accent2 148" xfId="2935"/>
    <cellStyle name="40% - Accent2 149" xfId="2936"/>
    <cellStyle name="40% - Accent2 15" xfId="2937"/>
    <cellStyle name="40% - Accent2 150" xfId="2938"/>
    <cellStyle name="40% - Accent2 151" xfId="2939"/>
    <cellStyle name="40% - Accent2 152" xfId="2940"/>
    <cellStyle name="40% - Accent2 153" xfId="2941"/>
    <cellStyle name="40% - Accent2 154" xfId="2942"/>
    <cellStyle name="40% - Accent2 155" xfId="2943"/>
    <cellStyle name="40% - Accent2 156" xfId="2944"/>
    <cellStyle name="40% - Accent2 157" xfId="2945"/>
    <cellStyle name="40% - Accent2 158" xfId="2946"/>
    <cellStyle name="40% - Accent2 159" xfId="2947"/>
    <cellStyle name="40% - Accent2 16" xfId="2948"/>
    <cellStyle name="40% - Accent2 160" xfId="2949"/>
    <cellStyle name="40% - Accent2 161" xfId="2950"/>
    <cellStyle name="40% - Accent2 162" xfId="2951"/>
    <cellStyle name="40% - Accent2 163" xfId="2952"/>
    <cellStyle name="40% - Accent2 164" xfId="2953"/>
    <cellStyle name="40% - Accent2 165" xfId="2954"/>
    <cellStyle name="40% - Accent2 166" xfId="2955"/>
    <cellStyle name="40% - Accent2 167" xfId="2956"/>
    <cellStyle name="40% - Accent2 168" xfId="2957"/>
    <cellStyle name="40% - Accent2 169" xfId="2958"/>
    <cellStyle name="40% - Accent2 17" xfId="2959"/>
    <cellStyle name="40% - Accent2 170" xfId="2960"/>
    <cellStyle name="40% - Accent2 171" xfId="2961"/>
    <cellStyle name="40% - Accent2 172" xfId="2962"/>
    <cellStyle name="40% - Accent2 173" xfId="2963"/>
    <cellStyle name="40% - Accent2 174" xfId="2964"/>
    <cellStyle name="40% - Accent2 175" xfId="2965"/>
    <cellStyle name="40% - Accent2 176" xfId="2966"/>
    <cellStyle name="40% - Accent2 177" xfId="2967"/>
    <cellStyle name="40% - Accent2 178" xfId="2968"/>
    <cellStyle name="40% - Accent2 179" xfId="2969"/>
    <cellStyle name="40% - Accent2 18" xfId="2970"/>
    <cellStyle name="40% - Accent2 180" xfId="2971"/>
    <cellStyle name="40% - Accent2 181" xfId="2972"/>
    <cellStyle name="40% - Accent2 182" xfId="2973"/>
    <cellStyle name="40% - Accent2 183" xfId="2974"/>
    <cellStyle name="40% - Accent2 184" xfId="2975"/>
    <cellStyle name="40% - Accent2 185" xfId="2976"/>
    <cellStyle name="40% - Accent2 186" xfId="2977"/>
    <cellStyle name="40% - Accent2 187" xfId="2978"/>
    <cellStyle name="40% - Accent2 188" xfId="2979"/>
    <cellStyle name="40% - Accent2 189" xfId="2980"/>
    <cellStyle name="40% - Accent2 19" xfId="2981"/>
    <cellStyle name="40% - Accent2 190" xfId="2982"/>
    <cellStyle name="40% - Accent2 191" xfId="2983"/>
    <cellStyle name="40% - Accent2 192" xfId="2984"/>
    <cellStyle name="40% - Accent2 193" xfId="2985"/>
    <cellStyle name="40% - Accent2 194" xfId="2986"/>
    <cellStyle name="40% - Accent2 195" xfId="2987"/>
    <cellStyle name="40% - Accent2 196" xfId="2988"/>
    <cellStyle name="40% - Accent2 197" xfId="2989"/>
    <cellStyle name="40% - Accent2 198" xfId="2990"/>
    <cellStyle name="40% - Accent2 199" xfId="2991"/>
    <cellStyle name="40% - Accent2 2" xfId="2992"/>
    <cellStyle name="40% - Accent2 2 2" xfId="2993"/>
    <cellStyle name="40% - Accent2 2 2 2" xfId="2994"/>
    <cellStyle name="40% - Accent2 2 3" xfId="2995"/>
    <cellStyle name="40% - Accent2 2 3 2" xfId="2996"/>
    <cellStyle name="40% - Accent2 2 4" xfId="2997"/>
    <cellStyle name="40% - Accent2 2 5" xfId="2998"/>
    <cellStyle name="40% - Accent2 2 6" xfId="2999"/>
    <cellStyle name="40% - Accent2 20" xfId="3000"/>
    <cellStyle name="40% - Accent2 200" xfId="3001"/>
    <cellStyle name="40% - Accent2 201" xfId="3002"/>
    <cellStyle name="40% - Accent2 202" xfId="3003"/>
    <cellStyle name="40% - Accent2 203" xfId="3004"/>
    <cellStyle name="40% - Accent2 204" xfId="3005"/>
    <cellStyle name="40% - Accent2 205" xfId="3006"/>
    <cellStyle name="40% - Accent2 206" xfId="3007"/>
    <cellStyle name="40% - Accent2 207" xfId="3008"/>
    <cellStyle name="40% - Accent2 208" xfId="3009"/>
    <cellStyle name="40% - Accent2 209" xfId="3010"/>
    <cellStyle name="40% - Accent2 21" xfId="3011"/>
    <cellStyle name="40% - Accent2 210" xfId="3012"/>
    <cellStyle name="40% - Accent2 211" xfId="3013"/>
    <cellStyle name="40% - Accent2 212" xfId="3014"/>
    <cellStyle name="40% - Accent2 213" xfId="3015"/>
    <cellStyle name="40% - Accent2 214" xfId="3016"/>
    <cellStyle name="40% - Accent2 215" xfId="3017"/>
    <cellStyle name="40% - Accent2 216" xfId="3018"/>
    <cellStyle name="40% - Accent2 217" xfId="3019"/>
    <cellStyle name="40% - Accent2 218" xfId="3020"/>
    <cellStyle name="40% - Accent2 219" xfId="3021"/>
    <cellStyle name="40% - Accent2 22" xfId="3022"/>
    <cellStyle name="40% - Accent2 220" xfId="3023"/>
    <cellStyle name="40% - Accent2 221" xfId="3024"/>
    <cellStyle name="40% - Accent2 222" xfId="3025"/>
    <cellStyle name="40% - Accent2 223" xfId="3026"/>
    <cellStyle name="40% - Accent2 224" xfId="3027"/>
    <cellStyle name="40% - Accent2 225" xfId="3028"/>
    <cellStyle name="40% - Accent2 226" xfId="3029"/>
    <cellStyle name="40% - Accent2 227" xfId="3030"/>
    <cellStyle name="40% - Accent2 228" xfId="3031"/>
    <cellStyle name="40% - Accent2 229" xfId="3032"/>
    <cellStyle name="40% - Accent2 23" xfId="3033"/>
    <cellStyle name="40% - Accent2 230" xfId="3034"/>
    <cellStyle name="40% - Accent2 231" xfId="3035"/>
    <cellStyle name="40% - Accent2 232" xfId="3036"/>
    <cellStyle name="40% - Accent2 233" xfId="3037"/>
    <cellStyle name="40% - Accent2 234" xfId="3038"/>
    <cellStyle name="40% - Accent2 235" xfId="3039"/>
    <cellStyle name="40% - Accent2 236" xfId="3040"/>
    <cellStyle name="40% - Accent2 237" xfId="3041"/>
    <cellStyle name="40% - Accent2 238" xfId="3042"/>
    <cellStyle name="40% - Accent2 239" xfId="3043"/>
    <cellStyle name="40% - Accent2 24" xfId="3044"/>
    <cellStyle name="40% - Accent2 240" xfId="3045"/>
    <cellStyle name="40% - Accent2 241" xfId="3046"/>
    <cellStyle name="40% - Accent2 242" xfId="3047"/>
    <cellStyle name="40% - Accent2 243" xfId="3048"/>
    <cellStyle name="40% - Accent2 244" xfId="3049"/>
    <cellStyle name="40% - Accent2 245" xfId="3050"/>
    <cellStyle name="40% - Accent2 246" xfId="3051"/>
    <cellStyle name="40% - Accent2 247" xfId="3052"/>
    <cellStyle name="40% - Accent2 248" xfId="3053"/>
    <cellStyle name="40% - Accent2 249" xfId="3054"/>
    <cellStyle name="40% - Accent2 25" xfId="3055"/>
    <cellStyle name="40% - Accent2 250" xfId="3056"/>
    <cellStyle name="40% - Accent2 251" xfId="3057"/>
    <cellStyle name="40% - Accent2 252" xfId="3058"/>
    <cellStyle name="40% - Accent2 253" xfId="3059"/>
    <cellStyle name="40% - Accent2 254" xfId="3060"/>
    <cellStyle name="40% - Accent2 255" xfId="3061"/>
    <cellStyle name="40% - Accent2 26" xfId="3062"/>
    <cellStyle name="40% - Accent2 27" xfId="3063"/>
    <cellStyle name="40% - Accent2 28" xfId="3064"/>
    <cellStyle name="40% - Accent2 29" xfId="3065"/>
    <cellStyle name="40% - Accent2 3" xfId="3066"/>
    <cellStyle name="40% - Accent2 30" xfId="3067"/>
    <cellStyle name="40% - Accent2 31" xfId="3068"/>
    <cellStyle name="40% - Accent2 32" xfId="3069"/>
    <cellStyle name="40% - Accent2 33" xfId="3070"/>
    <cellStyle name="40% - Accent2 34" xfId="3071"/>
    <cellStyle name="40% - Accent2 35" xfId="3072"/>
    <cellStyle name="40% - Accent2 36" xfId="3073"/>
    <cellStyle name="40% - Accent2 37" xfId="3074"/>
    <cellStyle name="40% - Accent2 38" xfId="3075"/>
    <cellStyle name="40% - Accent2 39" xfId="3076"/>
    <cellStyle name="40% - Accent2 4" xfId="3077"/>
    <cellStyle name="40% - Accent2 40" xfId="3078"/>
    <cellStyle name="40% - Accent2 41" xfId="3079"/>
    <cellStyle name="40% - Accent2 42" xfId="3080"/>
    <cellStyle name="40% - Accent2 43" xfId="3081"/>
    <cellStyle name="40% - Accent2 44" xfId="3082"/>
    <cellStyle name="40% - Accent2 45" xfId="3083"/>
    <cellStyle name="40% - Accent2 46" xfId="3084"/>
    <cellStyle name="40% - Accent2 47" xfId="3085"/>
    <cellStyle name="40% - Accent2 48" xfId="3086"/>
    <cellStyle name="40% - Accent2 49" xfId="3087"/>
    <cellStyle name="40% - Accent2 5" xfId="3088"/>
    <cellStyle name="40% - Accent2 50" xfId="3089"/>
    <cellStyle name="40% - Accent2 51" xfId="3090"/>
    <cellStyle name="40% - Accent2 52" xfId="3091"/>
    <cellStyle name="40% - Accent2 53" xfId="3092"/>
    <cellStyle name="40% - Accent2 54" xfId="3093"/>
    <cellStyle name="40% - Accent2 55" xfId="3094"/>
    <cellStyle name="40% - Accent2 56" xfId="3095"/>
    <cellStyle name="40% - Accent2 57" xfId="3096"/>
    <cellStyle name="40% - Accent2 58" xfId="3097"/>
    <cellStyle name="40% - Accent2 59" xfId="3098"/>
    <cellStyle name="40% - Accent2 6" xfId="3099"/>
    <cellStyle name="40% - Accent2 60" xfId="3100"/>
    <cellStyle name="40% - Accent2 61" xfId="3101"/>
    <cellStyle name="40% - Accent2 62" xfId="3102"/>
    <cellStyle name="40% - Accent2 63" xfId="3103"/>
    <cellStyle name="40% - Accent2 64" xfId="3104"/>
    <cellStyle name="40% - Accent2 65" xfId="3105"/>
    <cellStyle name="40% - Accent2 66" xfId="3106"/>
    <cellStyle name="40% - Accent2 67" xfId="3107"/>
    <cellStyle name="40% - Accent2 68" xfId="3108"/>
    <cellStyle name="40% - Accent2 69" xfId="3109"/>
    <cellStyle name="40% - Accent2 7" xfId="3110"/>
    <cellStyle name="40% - Accent2 70" xfId="3111"/>
    <cellStyle name="40% - Accent2 71" xfId="3112"/>
    <cellStyle name="40% - Accent2 72" xfId="3113"/>
    <cellStyle name="40% - Accent2 73" xfId="3114"/>
    <cellStyle name="40% - Accent2 74" xfId="3115"/>
    <cellStyle name="40% - Accent2 75" xfId="3116"/>
    <cellStyle name="40% - Accent2 76" xfId="3117"/>
    <cellStyle name="40% - Accent2 77" xfId="3118"/>
    <cellStyle name="40% - Accent2 78" xfId="3119"/>
    <cellStyle name="40% - Accent2 79" xfId="3120"/>
    <cellStyle name="40% - Accent2 8" xfId="3121"/>
    <cellStyle name="40% - Accent2 80" xfId="3122"/>
    <cellStyle name="40% - Accent2 81" xfId="3123"/>
    <cellStyle name="40% - Accent2 82" xfId="3124"/>
    <cellStyle name="40% - Accent2 83" xfId="3125"/>
    <cellStyle name="40% - Accent2 84" xfId="3126"/>
    <cellStyle name="40% - Accent2 85" xfId="3127"/>
    <cellStyle name="40% - Accent2 86" xfId="3128"/>
    <cellStyle name="40% - Accent2 87" xfId="3129"/>
    <cellStyle name="40% - Accent2 88" xfId="3130"/>
    <cellStyle name="40% - Accent2 89" xfId="3131"/>
    <cellStyle name="40% - Accent2 9" xfId="3132"/>
    <cellStyle name="40% - Accent2 90" xfId="3133"/>
    <cellStyle name="40% - Accent2 91" xfId="3134"/>
    <cellStyle name="40% - Accent2 92" xfId="3135"/>
    <cellStyle name="40% - Accent2 93" xfId="3136"/>
    <cellStyle name="40% - Accent2 94" xfId="3137"/>
    <cellStyle name="40% - Accent2 95" xfId="3138"/>
    <cellStyle name="40% - Accent2 96" xfId="3139"/>
    <cellStyle name="40% - Accent2 97" xfId="3140"/>
    <cellStyle name="40% - Accent2 98" xfId="3141"/>
    <cellStyle name="40% - Accent2 99" xfId="3142"/>
    <cellStyle name="40% - Accent3 10" xfId="3143"/>
    <cellStyle name="40% - Accent3 100" xfId="3144"/>
    <cellStyle name="40% - Accent3 101" xfId="3145"/>
    <cellStyle name="40% - Accent3 102" xfId="3146"/>
    <cellStyle name="40% - Accent3 103" xfId="3147"/>
    <cellStyle name="40% - Accent3 104" xfId="3148"/>
    <cellStyle name="40% - Accent3 105" xfId="3149"/>
    <cellStyle name="40% - Accent3 106" xfId="3150"/>
    <cellStyle name="40% - Accent3 107" xfId="3151"/>
    <cellStyle name="40% - Accent3 108" xfId="3152"/>
    <cellStyle name="40% - Accent3 109" xfId="3153"/>
    <cellStyle name="40% - Accent3 11" xfId="3154"/>
    <cellStyle name="40% - Accent3 110" xfId="3155"/>
    <cellStyle name="40% - Accent3 111" xfId="3156"/>
    <cellStyle name="40% - Accent3 112" xfId="3157"/>
    <cellStyle name="40% - Accent3 113" xfId="3158"/>
    <cellStyle name="40% - Accent3 114" xfId="3159"/>
    <cellStyle name="40% - Accent3 115" xfId="3160"/>
    <cellStyle name="40% - Accent3 116" xfId="3161"/>
    <cellStyle name="40% - Accent3 117" xfId="3162"/>
    <cellStyle name="40% - Accent3 118" xfId="3163"/>
    <cellStyle name="40% - Accent3 119" xfId="3164"/>
    <cellStyle name="40% - Accent3 12" xfId="3165"/>
    <cellStyle name="40% - Accent3 120" xfId="3166"/>
    <cellStyle name="40% - Accent3 121" xfId="3167"/>
    <cellStyle name="40% - Accent3 122" xfId="3168"/>
    <cellStyle name="40% - Accent3 123" xfId="3169"/>
    <cellStyle name="40% - Accent3 124" xfId="3170"/>
    <cellStyle name="40% - Accent3 125" xfId="3171"/>
    <cellStyle name="40% - Accent3 126" xfId="3172"/>
    <cellStyle name="40% - Accent3 127" xfId="3173"/>
    <cellStyle name="40% - Accent3 128" xfId="3174"/>
    <cellStyle name="40% - Accent3 129" xfId="3175"/>
    <cellStyle name="40% - Accent3 13" xfId="3176"/>
    <cellStyle name="40% - Accent3 130" xfId="3177"/>
    <cellStyle name="40% - Accent3 131" xfId="3178"/>
    <cellStyle name="40% - Accent3 132" xfId="3179"/>
    <cellStyle name="40% - Accent3 133" xfId="3180"/>
    <cellStyle name="40% - Accent3 134" xfId="3181"/>
    <cellStyle name="40% - Accent3 135" xfId="3182"/>
    <cellStyle name="40% - Accent3 136" xfId="3183"/>
    <cellStyle name="40% - Accent3 137" xfId="3184"/>
    <cellStyle name="40% - Accent3 138" xfId="3185"/>
    <cellStyle name="40% - Accent3 139" xfId="3186"/>
    <cellStyle name="40% - Accent3 14" xfId="3187"/>
    <cellStyle name="40% - Accent3 140" xfId="3188"/>
    <cellStyle name="40% - Accent3 141" xfId="3189"/>
    <cellStyle name="40% - Accent3 142" xfId="3190"/>
    <cellStyle name="40% - Accent3 143" xfId="3191"/>
    <cellStyle name="40% - Accent3 144" xfId="3192"/>
    <cellStyle name="40% - Accent3 145" xfId="3193"/>
    <cellStyle name="40% - Accent3 146" xfId="3194"/>
    <cellStyle name="40% - Accent3 147" xfId="3195"/>
    <cellStyle name="40% - Accent3 148" xfId="3196"/>
    <cellStyle name="40% - Accent3 149" xfId="3197"/>
    <cellStyle name="40% - Accent3 15" xfId="3198"/>
    <cellStyle name="40% - Accent3 150" xfId="3199"/>
    <cellStyle name="40% - Accent3 151" xfId="3200"/>
    <cellStyle name="40% - Accent3 152" xfId="3201"/>
    <cellStyle name="40% - Accent3 153" xfId="3202"/>
    <cellStyle name="40% - Accent3 154" xfId="3203"/>
    <cellStyle name="40% - Accent3 155" xfId="3204"/>
    <cellStyle name="40% - Accent3 156" xfId="3205"/>
    <cellStyle name="40% - Accent3 157" xfId="3206"/>
    <cellStyle name="40% - Accent3 158" xfId="3207"/>
    <cellStyle name="40% - Accent3 159" xfId="3208"/>
    <cellStyle name="40% - Accent3 16" xfId="3209"/>
    <cellStyle name="40% - Accent3 160" xfId="3210"/>
    <cellStyle name="40% - Accent3 161" xfId="3211"/>
    <cellStyle name="40% - Accent3 162" xfId="3212"/>
    <cellStyle name="40% - Accent3 163" xfId="3213"/>
    <cellStyle name="40% - Accent3 164" xfId="3214"/>
    <cellStyle name="40% - Accent3 165" xfId="3215"/>
    <cellStyle name="40% - Accent3 166" xfId="3216"/>
    <cellStyle name="40% - Accent3 167" xfId="3217"/>
    <cellStyle name="40% - Accent3 168" xfId="3218"/>
    <cellStyle name="40% - Accent3 169" xfId="3219"/>
    <cellStyle name="40% - Accent3 17" xfId="3220"/>
    <cellStyle name="40% - Accent3 170" xfId="3221"/>
    <cellStyle name="40% - Accent3 171" xfId="3222"/>
    <cellStyle name="40% - Accent3 172" xfId="3223"/>
    <cellStyle name="40% - Accent3 173" xfId="3224"/>
    <cellStyle name="40% - Accent3 174" xfId="3225"/>
    <cellStyle name="40% - Accent3 175" xfId="3226"/>
    <cellStyle name="40% - Accent3 176" xfId="3227"/>
    <cellStyle name="40% - Accent3 177" xfId="3228"/>
    <cellStyle name="40% - Accent3 178" xfId="3229"/>
    <cellStyle name="40% - Accent3 179" xfId="3230"/>
    <cellStyle name="40% - Accent3 18" xfId="3231"/>
    <cellStyle name="40% - Accent3 180" xfId="3232"/>
    <cellStyle name="40% - Accent3 181" xfId="3233"/>
    <cellStyle name="40% - Accent3 182" xfId="3234"/>
    <cellStyle name="40% - Accent3 183" xfId="3235"/>
    <cellStyle name="40% - Accent3 184" xfId="3236"/>
    <cellStyle name="40% - Accent3 185" xfId="3237"/>
    <cellStyle name="40% - Accent3 186" xfId="3238"/>
    <cellStyle name="40% - Accent3 187" xfId="3239"/>
    <cellStyle name="40% - Accent3 188" xfId="3240"/>
    <cellStyle name="40% - Accent3 189" xfId="3241"/>
    <cellStyle name="40% - Accent3 19" xfId="3242"/>
    <cellStyle name="40% - Accent3 190" xfId="3243"/>
    <cellStyle name="40% - Accent3 191" xfId="3244"/>
    <cellStyle name="40% - Accent3 192" xfId="3245"/>
    <cellStyle name="40% - Accent3 193" xfId="3246"/>
    <cellStyle name="40% - Accent3 194" xfId="3247"/>
    <cellStyle name="40% - Accent3 195" xfId="3248"/>
    <cellStyle name="40% - Accent3 196" xfId="3249"/>
    <cellStyle name="40% - Accent3 197" xfId="3250"/>
    <cellStyle name="40% - Accent3 198" xfId="3251"/>
    <cellStyle name="40% - Accent3 199" xfId="3252"/>
    <cellStyle name="40% - Accent3 2" xfId="3253"/>
    <cellStyle name="40% - Accent3 2 2" xfId="3254"/>
    <cellStyle name="40% - Accent3 2 2 2" xfId="3255"/>
    <cellStyle name="40% - Accent3 2 3" xfId="3256"/>
    <cellStyle name="40% - Accent3 2 3 2" xfId="3257"/>
    <cellStyle name="40% - Accent3 2 4" xfId="3258"/>
    <cellStyle name="40% - Accent3 2 5" xfId="3259"/>
    <cellStyle name="40% - Accent3 2 6" xfId="3260"/>
    <cellStyle name="40% - Accent3 20" xfId="3261"/>
    <cellStyle name="40% - Accent3 200" xfId="3262"/>
    <cellStyle name="40% - Accent3 201" xfId="3263"/>
    <cellStyle name="40% - Accent3 202" xfId="3264"/>
    <cellStyle name="40% - Accent3 203" xfId="3265"/>
    <cellStyle name="40% - Accent3 204" xfId="3266"/>
    <cellStyle name="40% - Accent3 205" xfId="3267"/>
    <cellStyle name="40% - Accent3 206" xfId="3268"/>
    <cellStyle name="40% - Accent3 207" xfId="3269"/>
    <cellStyle name="40% - Accent3 208" xfId="3270"/>
    <cellStyle name="40% - Accent3 209" xfId="3271"/>
    <cellStyle name="40% - Accent3 21" xfId="3272"/>
    <cellStyle name="40% - Accent3 210" xfId="3273"/>
    <cellStyle name="40% - Accent3 211" xfId="3274"/>
    <cellStyle name="40% - Accent3 212" xfId="3275"/>
    <cellStyle name="40% - Accent3 213" xfId="3276"/>
    <cellStyle name="40% - Accent3 214" xfId="3277"/>
    <cellStyle name="40% - Accent3 215" xfId="3278"/>
    <cellStyle name="40% - Accent3 216" xfId="3279"/>
    <cellStyle name="40% - Accent3 217" xfId="3280"/>
    <cellStyle name="40% - Accent3 218" xfId="3281"/>
    <cellStyle name="40% - Accent3 219" xfId="3282"/>
    <cellStyle name="40% - Accent3 22" xfId="3283"/>
    <cellStyle name="40% - Accent3 220" xfId="3284"/>
    <cellStyle name="40% - Accent3 221" xfId="3285"/>
    <cellStyle name="40% - Accent3 222" xfId="3286"/>
    <cellStyle name="40% - Accent3 223" xfId="3287"/>
    <cellStyle name="40% - Accent3 224" xfId="3288"/>
    <cellStyle name="40% - Accent3 225" xfId="3289"/>
    <cellStyle name="40% - Accent3 226" xfId="3290"/>
    <cellStyle name="40% - Accent3 227" xfId="3291"/>
    <cellStyle name="40% - Accent3 228" xfId="3292"/>
    <cellStyle name="40% - Accent3 229" xfId="3293"/>
    <cellStyle name="40% - Accent3 23" xfId="3294"/>
    <cellStyle name="40% - Accent3 230" xfId="3295"/>
    <cellStyle name="40% - Accent3 231" xfId="3296"/>
    <cellStyle name="40% - Accent3 232" xfId="3297"/>
    <cellStyle name="40% - Accent3 233" xfId="3298"/>
    <cellStyle name="40% - Accent3 234" xfId="3299"/>
    <cellStyle name="40% - Accent3 235" xfId="3300"/>
    <cellStyle name="40% - Accent3 236" xfId="3301"/>
    <cellStyle name="40% - Accent3 237" xfId="3302"/>
    <cellStyle name="40% - Accent3 238" xfId="3303"/>
    <cellStyle name="40% - Accent3 239" xfId="3304"/>
    <cellStyle name="40% - Accent3 24" xfId="3305"/>
    <cellStyle name="40% - Accent3 240" xfId="3306"/>
    <cellStyle name="40% - Accent3 241" xfId="3307"/>
    <cellStyle name="40% - Accent3 242" xfId="3308"/>
    <cellStyle name="40% - Accent3 243" xfId="3309"/>
    <cellStyle name="40% - Accent3 244" xfId="3310"/>
    <cellStyle name="40% - Accent3 245" xfId="3311"/>
    <cellStyle name="40% - Accent3 246" xfId="3312"/>
    <cellStyle name="40% - Accent3 247" xfId="3313"/>
    <cellStyle name="40% - Accent3 248" xfId="3314"/>
    <cellStyle name="40% - Accent3 249" xfId="3315"/>
    <cellStyle name="40% - Accent3 25" xfId="3316"/>
    <cellStyle name="40% - Accent3 250" xfId="3317"/>
    <cellStyle name="40% - Accent3 251" xfId="3318"/>
    <cellStyle name="40% - Accent3 252" xfId="3319"/>
    <cellStyle name="40% - Accent3 253" xfId="3320"/>
    <cellStyle name="40% - Accent3 254" xfId="3321"/>
    <cellStyle name="40% - Accent3 255" xfId="3322"/>
    <cellStyle name="40% - Accent3 26" xfId="3323"/>
    <cellStyle name="40% - Accent3 27" xfId="3324"/>
    <cellStyle name="40% - Accent3 28" xfId="3325"/>
    <cellStyle name="40% - Accent3 29" xfId="3326"/>
    <cellStyle name="40% - Accent3 3" xfId="3327"/>
    <cellStyle name="40% - Accent3 30" xfId="3328"/>
    <cellStyle name="40% - Accent3 31" xfId="3329"/>
    <cellStyle name="40% - Accent3 32" xfId="3330"/>
    <cellStyle name="40% - Accent3 33" xfId="3331"/>
    <cellStyle name="40% - Accent3 34" xfId="3332"/>
    <cellStyle name="40% - Accent3 35" xfId="3333"/>
    <cellStyle name="40% - Accent3 36" xfId="3334"/>
    <cellStyle name="40% - Accent3 37" xfId="3335"/>
    <cellStyle name="40% - Accent3 38" xfId="3336"/>
    <cellStyle name="40% - Accent3 39" xfId="3337"/>
    <cellStyle name="40% - Accent3 4" xfId="3338"/>
    <cellStyle name="40% - Accent3 40" xfId="3339"/>
    <cellStyle name="40% - Accent3 41" xfId="3340"/>
    <cellStyle name="40% - Accent3 42" xfId="3341"/>
    <cellStyle name="40% - Accent3 43" xfId="3342"/>
    <cellStyle name="40% - Accent3 44" xfId="3343"/>
    <cellStyle name="40% - Accent3 45" xfId="3344"/>
    <cellStyle name="40% - Accent3 46" xfId="3345"/>
    <cellStyle name="40% - Accent3 47" xfId="3346"/>
    <cellStyle name="40% - Accent3 48" xfId="3347"/>
    <cellStyle name="40% - Accent3 49" xfId="3348"/>
    <cellStyle name="40% - Accent3 5" xfId="3349"/>
    <cellStyle name="40% - Accent3 50" xfId="3350"/>
    <cellStyle name="40% - Accent3 51" xfId="3351"/>
    <cellStyle name="40% - Accent3 52" xfId="3352"/>
    <cellStyle name="40% - Accent3 53" xfId="3353"/>
    <cellStyle name="40% - Accent3 54" xfId="3354"/>
    <cellStyle name="40% - Accent3 55" xfId="3355"/>
    <cellStyle name="40% - Accent3 56" xfId="3356"/>
    <cellStyle name="40% - Accent3 57" xfId="3357"/>
    <cellStyle name="40% - Accent3 58" xfId="3358"/>
    <cellStyle name="40% - Accent3 59" xfId="3359"/>
    <cellStyle name="40% - Accent3 6" xfId="3360"/>
    <cellStyle name="40% - Accent3 60" xfId="3361"/>
    <cellStyle name="40% - Accent3 61" xfId="3362"/>
    <cellStyle name="40% - Accent3 62" xfId="3363"/>
    <cellStyle name="40% - Accent3 63" xfId="3364"/>
    <cellStyle name="40% - Accent3 64" xfId="3365"/>
    <cellStyle name="40% - Accent3 65" xfId="3366"/>
    <cellStyle name="40% - Accent3 66" xfId="3367"/>
    <cellStyle name="40% - Accent3 67" xfId="3368"/>
    <cellStyle name="40% - Accent3 68" xfId="3369"/>
    <cellStyle name="40% - Accent3 69" xfId="3370"/>
    <cellStyle name="40% - Accent3 7" xfId="3371"/>
    <cellStyle name="40% - Accent3 7 2" xfId="3372"/>
    <cellStyle name="40% - Accent3 7 3" xfId="3373"/>
    <cellStyle name="40% - Accent3 7 4" xfId="3374"/>
    <cellStyle name="40% - Accent3 70" xfId="3375"/>
    <cellStyle name="40% - Accent3 71" xfId="3376"/>
    <cellStyle name="40% - Accent3 72" xfId="3377"/>
    <cellStyle name="40% - Accent3 73" xfId="3378"/>
    <cellStyle name="40% - Accent3 74" xfId="3379"/>
    <cellStyle name="40% - Accent3 75" xfId="3380"/>
    <cellStyle name="40% - Accent3 76" xfId="3381"/>
    <cellStyle name="40% - Accent3 77" xfId="3382"/>
    <cellStyle name="40% - Accent3 78" xfId="3383"/>
    <cellStyle name="40% - Accent3 79" xfId="3384"/>
    <cellStyle name="40% - Accent3 8" xfId="3385"/>
    <cellStyle name="40% - Accent3 80" xfId="3386"/>
    <cellStyle name="40% - Accent3 81" xfId="3387"/>
    <cellStyle name="40% - Accent3 82" xfId="3388"/>
    <cellStyle name="40% - Accent3 83" xfId="3389"/>
    <cellStyle name="40% - Accent3 84" xfId="3390"/>
    <cellStyle name="40% - Accent3 85" xfId="3391"/>
    <cellStyle name="40% - Accent3 86" xfId="3392"/>
    <cellStyle name="40% - Accent3 87" xfId="3393"/>
    <cellStyle name="40% - Accent3 88" xfId="3394"/>
    <cellStyle name="40% - Accent3 89" xfId="3395"/>
    <cellStyle name="40% - Accent3 9" xfId="3396"/>
    <cellStyle name="40% - Accent3 90" xfId="3397"/>
    <cellStyle name="40% - Accent3 91" xfId="3398"/>
    <cellStyle name="40% - Accent3 92" xfId="3399"/>
    <cellStyle name="40% - Accent3 93" xfId="3400"/>
    <cellStyle name="40% - Accent3 94" xfId="3401"/>
    <cellStyle name="40% - Accent3 95" xfId="3402"/>
    <cellStyle name="40% - Accent3 96" xfId="3403"/>
    <cellStyle name="40% - Accent3 97" xfId="3404"/>
    <cellStyle name="40% - Accent3 98" xfId="3405"/>
    <cellStyle name="40% - Accent3 99" xfId="3406"/>
    <cellStyle name="40% - Accent4 10" xfId="3407"/>
    <cellStyle name="40% - Accent4 100" xfId="3408"/>
    <cellStyle name="40% - Accent4 101" xfId="3409"/>
    <cellStyle name="40% - Accent4 102" xfId="3410"/>
    <cellStyle name="40% - Accent4 103" xfId="3411"/>
    <cellStyle name="40% - Accent4 104" xfId="3412"/>
    <cellStyle name="40% - Accent4 105" xfId="3413"/>
    <cellStyle name="40% - Accent4 106" xfId="3414"/>
    <cellStyle name="40% - Accent4 107" xfId="3415"/>
    <cellStyle name="40% - Accent4 108" xfId="3416"/>
    <cellStyle name="40% - Accent4 109" xfId="3417"/>
    <cellStyle name="40% - Accent4 11" xfId="3418"/>
    <cellStyle name="40% - Accent4 110" xfId="3419"/>
    <cellStyle name="40% - Accent4 111" xfId="3420"/>
    <cellStyle name="40% - Accent4 112" xfId="3421"/>
    <cellStyle name="40% - Accent4 113" xfId="3422"/>
    <cellStyle name="40% - Accent4 114" xfId="3423"/>
    <cellStyle name="40% - Accent4 115" xfId="3424"/>
    <cellStyle name="40% - Accent4 116" xfId="3425"/>
    <cellStyle name="40% - Accent4 117" xfId="3426"/>
    <cellStyle name="40% - Accent4 118" xfId="3427"/>
    <cellStyle name="40% - Accent4 119" xfId="3428"/>
    <cellStyle name="40% - Accent4 12" xfId="3429"/>
    <cellStyle name="40% - Accent4 120" xfId="3430"/>
    <cellStyle name="40% - Accent4 121" xfId="3431"/>
    <cellStyle name="40% - Accent4 122" xfId="3432"/>
    <cellStyle name="40% - Accent4 123" xfId="3433"/>
    <cellStyle name="40% - Accent4 124" xfId="3434"/>
    <cellStyle name="40% - Accent4 125" xfId="3435"/>
    <cellStyle name="40% - Accent4 126" xfId="3436"/>
    <cellStyle name="40% - Accent4 127" xfId="3437"/>
    <cellStyle name="40% - Accent4 128" xfId="3438"/>
    <cellStyle name="40% - Accent4 129" xfId="3439"/>
    <cellStyle name="40% - Accent4 13" xfId="3440"/>
    <cellStyle name="40% - Accent4 130" xfId="3441"/>
    <cellStyle name="40% - Accent4 131" xfId="3442"/>
    <cellStyle name="40% - Accent4 132" xfId="3443"/>
    <cellStyle name="40% - Accent4 133" xfId="3444"/>
    <cellStyle name="40% - Accent4 134" xfId="3445"/>
    <cellStyle name="40% - Accent4 135" xfId="3446"/>
    <cellStyle name="40% - Accent4 136" xfId="3447"/>
    <cellStyle name="40% - Accent4 137" xfId="3448"/>
    <cellStyle name="40% - Accent4 138" xfId="3449"/>
    <cellStyle name="40% - Accent4 139" xfId="3450"/>
    <cellStyle name="40% - Accent4 14" xfId="3451"/>
    <cellStyle name="40% - Accent4 140" xfId="3452"/>
    <cellStyle name="40% - Accent4 141" xfId="3453"/>
    <cellStyle name="40% - Accent4 142" xfId="3454"/>
    <cellStyle name="40% - Accent4 143" xfId="3455"/>
    <cellStyle name="40% - Accent4 144" xfId="3456"/>
    <cellStyle name="40% - Accent4 145" xfId="3457"/>
    <cellStyle name="40% - Accent4 146" xfId="3458"/>
    <cellStyle name="40% - Accent4 147" xfId="3459"/>
    <cellStyle name="40% - Accent4 148" xfId="3460"/>
    <cellStyle name="40% - Accent4 149" xfId="3461"/>
    <cellStyle name="40% - Accent4 15" xfId="3462"/>
    <cellStyle name="40% - Accent4 150" xfId="3463"/>
    <cellStyle name="40% - Accent4 151" xfId="3464"/>
    <cellStyle name="40% - Accent4 152" xfId="3465"/>
    <cellStyle name="40% - Accent4 153" xfId="3466"/>
    <cellStyle name="40% - Accent4 154" xfId="3467"/>
    <cellStyle name="40% - Accent4 155" xfId="3468"/>
    <cellStyle name="40% - Accent4 156" xfId="3469"/>
    <cellStyle name="40% - Accent4 157" xfId="3470"/>
    <cellStyle name="40% - Accent4 158" xfId="3471"/>
    <cellStyle name="40% - Accent4 159" xfId="3472"/>
    <cellStyle name="40% - Accent4 16" xfId="3473"/>
    <cellStyle name="40% - Accent4 160" xfId="3474"/>
    <cellStyle name="40% - Accent4 161" xfId="3475"/>
    <cellStyle name="40% - Accent4 162" xfId="3476"/>
    <cellStyle name="40% - Accent4 163" xfId="3477"/>
    <cellStyle name="40% - Accent4 164" xfId="3478"/>
    <cellStyle name="40% - Accent4 165" xfId="3479"/>
    <cellStyle name="40% - Accent4 166" xfId="3480"/>
    <cellStyle name="40% - Accent4 167" xfId="3481"/>
    <cellStyle name="40% - Accent4 168" xfId="3482"/>
    <cellStyle name="40% - Accent4 169" xfId="3483"/>
    <cellStyle name="40% - Accent4 17" xfId="3484"/>
    <cellStyle name="40% - Accent4 170" xfId="3485"/>
    <cellStyle name="40% - Accent4 171" xfId="3486"/>
    <cellStyle name="40% - Accent4 172" xfId="3487"/>
    <cellStyle name="40% - Accent4 173" xfId="3488"/>
    <cellStyle name="40% - Accent4 174" xfId="3489"/>
    <cellStyle name="40% - Accent4 175" xfId="3490"/>
    <cellStyle name="40% - Accent4 176" xfId="3491"/>
    <cellStyle name="40% - Accent4 177" xfId="3492"/>
    <cellStyle name="40% - Accent4 178" xfId="3493"/>
    <cellStyle name="40% - Accent4 179" xfId="3494"/>
    <cellStyle name="40% - Accent4 18" xfId="3495"/>
    <cellStyle name="40% - Accent4 180" xfId="3496"/>
    <cellStyle name="40% - Accent4 181" xfId="3497"/>
    <cellStyle name="40% - Accent4 182" xfId="3498"/>
    <cellStyle name="40% - Accent4 183" xfId="3499"/>
    <cellStyle name="40% - Accent4 184" xfId="3500"/>
    <cellStyle name="40% - Accent4 185" xfId="3501"/>
    <cellStyle name="40% - Accent4 186" xfId="3502"/>
    <cellStyle name="40% - Accent4 187" xfId="3503"/>
    <cellStyle name="40% - Accent4 188" xfId="3504"/>
    <cellStyle name="40% - Accent4 189" xfId="3505"/>
    <cellStyle name="40% - Accent4 19" xfId="3506"/>
    <cellStyle name="40% - Accent4 190" xfId="3507"/>
    <cellStyle name="40% - Accent4 191" xfId="3508"/>
    <cellStyle name="40% - Accent4 192" xfId="3509"/>
    <cellStyle name="40% - Accent4 193" xfId="3510"/>
    <cellStyle name="40% - Accent4 194" xfId="3511"/>
    <cellStyle name="40% - Accent4 195" xfId="3512"/>
    <cellStyle name="40% - Accent4 196" xfId="3513"/>
    <cellStyle name="40% - Accent4 197" xfId="3514"/>
    <cellStyle name="40% - Accent4 198" xfId="3515"/>
    <cellStyle name="40% - Accent4 199" xfId="3516"/>
    <cellStyle name="40% - Accent4 2" xfId="3517"/>
    <cellStyle name="40% - Accent4 2 2" xfId="3518"/>
    <cellStyle name="40% - Accent4 2 2 2" xfId="3519"/>
    <cellStyle name="40% - Accent4 2 3" xfId="3520"/>
    <cellStyle name="40% - Accent4 2 3 2" xfId="3521"/>
    <cellStyle name="40% - Accent4 2 4" xfId="3522"/>
    <cellStyle name="40% - Accent4 2 5" xfId="3523"/>
    <cellStyle name="40% - Accent4 2 6" xfId="3524"/>
    <cellStyle name="40% - Accent4 20" xfId="3525"/>
    <cellStyle name="40% - Accent4 200" xfId="3526"/>
    <cellStyle name="40% - Accent4 201" xfId="3527"/>
    <cellStyle name="40% - Accent4 202" xfId="3528"/>
    <cellStyle name="40% - Accent4 203" xfId="3529"/>
    <cellStyle name="40% - Accent4 204" xfId="3530"/>
    <cellStyle name="40% - Accent4 205" xfId="3531"/>
    <cellStyle name="40% - Accent4 206" xfId="3532"/>
    <cellStyle name="40% - Accent4 207" xfId="3533"/>
    <cellStyle name="40% - Accent4 208" xfId="3534"/>
    <cellStyle name="40% - Accent4 209" xfId="3535"/>
    <cellStyle name="40% - Accent4 21" xfId="3536"/>
    <cellStyle name="40% - Accent4 210" xfId="3537"/>
    <cellStyle name="40% - Accent4 211" xfId="3538"/>
    <cellStyle name="40% - Accent4 212" xfId="3539"/>
    <cellStyle name="40% - Accent4 213" xfId="3540"/>
    <cellStyle name="40% - Accent4 214" xfId="3541"/>
    <cellStyle name="40% - Accent4 215" xfId="3542"/>
    <cellStyle name="40% - Accent4 216" xfId="3543"/>
    <cellStyle name="40% - Accent4 217" xfId="3544"/>
    <cellStyle name="40% - Accent4 218" xfId="3545"/>
    <cellStyle name="40% - Accent4 219" xfId="3546"/>
    <cellStyle name="40% - Accent4 22" xfId="3547"/>
    <cellStyle name="40% - Accent4 220" xfId="3548"/>
    <cellStyle name="40% - Accent4 221" xfId="3549"/>
    <cellStyle name="40% - Accent4 222" xfId="3550"/>
    <cellStyle name="40% - Accent4 223" xfId="3551"/>
    <cellStyle name="40% - Accent4 224" xfId="3552"/>
    <cellStyle name="40% - Accent4 225" xfId="3553"/>
    <cellStyle name="40% - Accent4 226" xfId="3554"/>
    <cellStyle name="40% - Accent4 227" xfId="3555"/>
    <cellStyle name="40% - Accent4 228" xfId="3556"/>
    <cellStyle name="40% - Accent4 229" xfId="3557"/>
    <cellStyle name="40% - Accent4 23" xfId="3558"/>
    <cellStyle name="40% - Accent4 230" xfId="3559"/>
    <cellStyle name="40% - Accent4 231" xfId="3560"/>
    <cellStyle name="40% - Accent4 232" xfId="3561"/>
    <cellStyle name="40% - Accent4 233" xfId="3562"/>
    <cellStyle name="40% - Accent4 234" xfId="3563"/>
    <cellStyle name="40% - Accent4 235" xfId="3564"/>
    <cellStyle name="40% - Accent4 236" xfId="3565"/>
    <cellStyle name="40% - Accent4 237" xfId="3566"/>
    <cellStyle name="40% - Accent4 238" xfId="3567"/>
    <cellStyle name="40% - Accent4 239" xfId="3568"/>
    <cellStyle name="40% - Accent4 24" xfId="3569"/>
    <cellStyle name="40% - Accent4 240" xfId="3570"/>
    <cellStyle name="40% - Accent4 241" xfId="3571"/>
    <cellStyle name="40% - Accent4 242" xfId="3572"/>
    <cellStyle name="40% - Accent4 243" xfId="3573"/>
    <cellStyle name="40% - Accent4 244" xfId="3574"/>
    <cellStyle name="40% - Accent4 245" xfId="3575"/>
    <cellStyle name="40% - Accent4 246" xfId="3576"/>
    <cellStyle name="40% - Accent4 247" xfId="3577"/>
    <cellStyle name="40% - Accent4 248" xfId="3578"/>
    <cellStyle name="40% - Accent4 249" xfId="3579"/>
    <cellStyle name="40% - Accent4 25" xfId="3580"/>
    <cellStyle name="40% - Accent4 250" xfId="3581"/>
    <cellStyle name="40% - Accent4 251" xfId="3582"/>
    <cellStyle name="40% - Accent4 252" xfId="3583"/>
    <cellStyle name="40% - Accent4 253" xfId="3584"/>
    <cellStyle name="40% - Accent4 254" xfId="3585"/>
    <cellStyle name="40% - Accent4 255" xfId="3586"/>
    <cellStyle name="40% - Accent4 26" xfId="3587"/>
    <cellStyle name="40% - Accent4 27" xfId="3588"/>
    <cellStyle name="40% - Accent4 28" xfId="3589"/>
    <cellStyle name="40% - Accent4 29" xfId="3590"/>
    <cellStyle name="40% - Accent4 3" xfId="3591"/>
    <cellStyle name="40% - Accent4 30" xfId="3592"/>
    <cellStyle name="40% - Accent4 31" xfId="3593"/>
    <cellStyle name="40% - Accent4 32" xfId="3594"/>
    <cellStyle name="40% - Accent4 33" xfId="3595"/>
    <cellStyle name="40% - Accent4 34" xfId="3596"/>
    <cellStyle name="40% - Accent4 35" xfId="3597"/>
    <cellStyle name="40% - Accent4 36" xfId="3598"/>
    <cellStyle name="40% - Accent4 37" xfId="3599"/>
    <cellStyle name="40% - Accent4 38" xfId="3600"/>
    <cellStyle name="40% - Accent4 39" xfId="3601"/>
    <cellStyle name="40% - Accent4 4" xfId="3602"/>
    <cellStyle name="40% - Accent4 40" xfId="3603"/>
    <cellStyle name="40% - Accent4 41" xfId="3604"/>
    <cellStyle name="40% - Accent4 42" xfId="3605"/>
    <cellStyle name="40% - Accent4 43" xfId="3606"/>
    <cellStyle name="40% - Accent4 44" xfId="3607"/>
    <cellStyle name="40% - Accent4 45" xfId="3608"/>
    <cellStyle name="40% - Accent4 46" xfId="3609"/>
    <cellStyle name="40% - Accent4 47" xfId="3610"/>
    <cellStyle name="40% - Accent4 48" xfId="3611"/>
    <cellStyle name="40% - Accent4 49" xfId="3612"/>
    <cellStyle name="40% - Accent4 5" xfId="3613"/>
    <cellStyle name="40% - Accent4 50" xfId="3614"/>
    <cellStyle name="40% - Accent4 51" xfId="3615"/>
    <cellStyle name="40% - Accent4 52" xfId="3616"/>
    <cellStyle name="40% - Accent4 53" xfId="3617"/>
    <cellStyle name="40% - Accent4 54" xfId="3618"/>
    <cellStyle name="40% - Accent4 55" xfId="3619"/>
    <cellStyle name="40% - Accent4 56" xfId="3620"/>
    <cellStyle name="40% - Accent4 57" xfId="3621"/>
    <cellStyle name="40% - Accent4 58" xfId="3622"/>
    <cellStyle name="40% - Accent4 59" xfId="3623"/>
    <cellStyle name="40% - Accent4 6" xfId="3624"/>
    <cellStyle name="40% - Accent4 60" xfId="3625"/>
    <cellStyle name="40% - Accent4 61" xfId="3626"/>
    <cellStyle name="40% - Accent4 62" xfId="3627"/>
    <cellStyle name="40% - Accent4 63" xfId="3628"/>
    <cellStyle name="40% - Accent4 64" xfId="3629"/>
    <cellStyle name="40% - Accent4 65" xfId="3630"/>
    <cellStyle name="40% - Accent4 66" xfId="3631"/>
    <cellStyle name="40% - Accent4 67" xfId="3632"/>
    <cellStyle name="40% - Accent4 68" xfId="3633"/>
    <cellStyle name="40% - Accent4 69" xfId="3634"/>
    <cellStyle name="40% - Accent4 7" xfId="3635"/>
    <cellStyle name="40% - Accent4 70" xfId="3636"/>
    <cellStyle name="40% - Accent4 71" xfId="3637"/>
    <cellStyle name="40% - Accent4 72" xfId="3638"/>
    <cellStyle name="40% - Accent4 73" xfId="3639"/>
    <cellStyle name="40% - Accent4 74" xfId="3640"/>
    <cellStyle name="40% - Accent4 75" xfId="3641"/>
    <cellStyle name="40% - Accent4 76" xfId="3642"/>
    <cellStyle name="40% - Accent4 77" xfId="3643"/>
    <cellStyle name="40% - Accent4 78" xfId="3644"/>
    <cellStyle name="40% - Accent4 79" xfId="3645"/>
    <cellStyle name="40% - Accent4 8" xfId="3646"/>
    <cellStyle name="40% - Accent4 80" xfId="3647"/>
    <cellStyle name="40% - Accent4 81" xfId="3648"/>
    <cellStyle name="40% - Accent4 82" xfId="3649"/>
    <cellStyle name="40% - Accent4 83" xfId="3650"/>
    <cellStyle name="40% - Accent4 84" xfId="3651"/>
    <cellStyle name="40% - Accent4 85" xfId="3652"/>
    <cellStyle name="40% - Accent4 86" xfId="3653"/>
    <cellStyle name="40% - Accent4 87" xfId="3654"/>
    <cellStyle name="40% - Accent4 88" xfId="3655"/>
    <cellStyle name="40% - Accent4 89" xfId="3656"/>
    <cellStyle name="40% - Accent4 9" xfId="3657"/>
    <cellStyle name="40% - Accent4 90" xfId="3658"/>
    <cellStyle name="40% - Accent4 91" xfId="3659"/>
    <cellStyle name="40% - Accent4 92" xfId="3660"/>
    <cellStyle name="40% - Accent4 93" xfId="3661"/>
    <cellStyle name="40% - Accent4 94" xfId="3662"/>
    <cellStyle name="40% - Accent4 95" xfId="3663"/>
    <cellStyle name="40% - Accent4 96" xfId="3664"/>
    <cellStyle name="40% - Accent4 97" xfId="3665"/>
    <cellStyle name="40% - Accent4 98" xfId="3666"/>
    <cellStyle name="40% - Accent4 99" xfId="3667"/>
    <cellStyle name="40% - Accent5 10" xfId="3668"/>
    <cellStyle name="40% - Accent5 100" xfId="3669"/>
    <cellStyle name="40% - Accent5 101" xfId="3670"/>
    <cellStyle name="40% - Accent5 102" xfId="3671"/>
    <cellStyle name="40% - Accent5 103" xfId="3672"/>
    <cellStyle name="40% - Accent5 104" xfId="3673"/>
    <cellStyle name="40% - Accent5 105" xfId="3674"/>
    <cellStyle name="40% - Accent5 106" xfId="3675"/>
    <cellStyle name="40% - Accent5 107" xfId="3676"/>
    <cellStyle name="40% - Accent5 108" xfId="3677"/>
    <cellStyle name="40% - Accent5 109" xfId="3678"/>
    <cellStyle name="40% - Accent5 11" xfId="3679"/>
    <cellStyle name="40% - Accent5 110" xfId="3680"/>
    <cellStyle name="40% - Accent5 111" xfId="3681"/>
    <cellStyle name="40% - Accent5 112" xfId="3682"/>
    <cellStyle name="40% - Accent5 113" xfId="3683"/>
    <cellStyle name="40% - Accent5 114" xfId="3684"/>
    <cellStyle name="40% - Accent5 115" xfId="3685"/>
    <cellStyle name="40% - Accent5 116" xfId="3686"/>
    <cellStyle name="40% - Accent5 117" xfId="3687"/>
    <cellStyle name="40% - Accent5 118" xfId="3688"/>
    <cellStyle name="40% - Accent5 119" xfId="3689"/>
    <cellStyle name="40% - Accent5 12" xfId="3690"/>
    <cellStyle name="40% - Accent5 120" xfId="3691"/>
    <cellStyle name="40% - Accent5 121" xfId="3692"/>
    <cellStyle name="40% - Accent5 122" xfId="3693"/>
    <cellStyle name="40% - Accent5 123" xfId="3694"/>
    <cellStyle name="40% - Accent5 124" xfId="3695"/>
    <cellStyle name="40% - Accent5 125" xfId="3696"/>
    <cellStyle name="40% - Accent5 126" xfId="3697"/>
    <cellStyle name="40% - Accent5 127" xfId="3698"/>
    <cellStyle name="40% - Accent5 128" xfId="3699"/>
    <cellStyle name="40% - Accent5 129" xfId="3700"/>
    <cellStyle name="40% - Accent5 13" xfId="3701"/>
    <cellStyle name="40% - Accent5 130" xfId="3702"/>
    <cellStyle name="40% - Accent5 131" xfId="3703"/>
    <cellStyle name="40% - Accent5 132" xfId="3704"/>
    <cellStyle name="40% - Accent5 133" xfId="3705"/>
    <cellStyle name="40% - Accent5 134" xfId="3706"/>
    <cellStyle name="40% - Accent5 135" xfId="3707"/>
    <cellStyle name="40% - Accent5 136" xfId="3708"/>
    <cellStyle name="40% - Accent5 137" xfId="3709"/>
    <cellStyle name="40% - Accent5 138" xfId="3710"/>
    <cellStyle name="40% - Accent5 139" xfId="3711"/>
    <cellStyle name="40% - Accent5 14" xfId="3712"/>
    <cellStyle name="40% - Accent5 140" xfId="3713"/>
    <cellStyle name="40% - Accent5 141" xfId="3714"/>
    <cellStyle name="40% - Accent5 142" xfId="3715"/>
    <cellStyle name="40% - Accent5 143" xfId="3716"/>
    <cellStyle name="40% - Accent5 144" xfId="3717"/>
    <cellStyle name="40% - Accent5 145" xfId="3718"/>
    <cellStyle name="40% - Accent5 146" xfId="3719"/>
    <cellStyle name="40% - Accent5 147" xfId="3720"/>
    <cellStyle name="40% - Accent5 148" xfId="3721"/>
    <cellStyle name="40% - Accent5 149" xfId="3722"/>
    <cellStyle name="40% - Accent5 15" xfId="3723"/>
    <cellStyle name="40% - Accent5 150" xfId="3724"/>
    <cellStyle name="40% - Accent5 151" xfId="3725"/>
    <cellStyle name="40% - Accent5 152" xfId="3726"/>
    <cellStyle name="40% - Accent5 153" xfId="3727"/>
    <cellStyle name="40% - Accent5 154" xfId="3728"/>
    <cellStyle name="40% - Accent5 155" xfId="3729"/>
    <cellStyle name="40% - Accent5 156" xfId="3730"/>
    <cellStyle name="40% - Accent5 157" xfId="3731"/>
    <cellStyle name="40% - Accent5 158" xfId="3732"/>
    <cellStyle name="40% - Accent5 159" xfId="3733"/>
    <cellStyle name="40% - Accent5 16" xfId="3734"/>
    <cellStyle name="40% - Accent5 160" xfId="3735"/>
    <cellStyle name="40% - Accent5 161" xfId="3736"/>
    <cellStyle name="40% - Accent5 162" xfId="3737"/>
    <cellStyle name="40% - Accent5 163" xfId="3738"/>
    <cellStyle name="40% - Accent5 164" xfId="3739"/>
    <cellStyle name="40% - Accent5 165" xfId="3740"/>
    <cellStyle name="40% - Accent5 166" xfId="3741"/>
    <cellStyle name="40% - Accent5 167" xfId="3742"/>
    <cellStyle name="40% - Accent5 168" xfId="3743"/>
    <cellStyle name="40% - Accent5 169" xfId="3744"/>
    <cellStyle name="40% - Accent5 17" xfId="3745"/>
    <cellStyle name="40% - Accent5 170" xfId="3746"/>
    <cellStyle name="40% - Accent5 171" xfId="3747"/>
    <cellStyle name="40% - Accent5 172" xfId="3748"/>
    <cellStyle name="40% - Accent5 173" xfId="3749"/>
    <cellStyle name="40% - Accent5 174" xfId="3750"/>
    <cellStyle name="40% - Accent5 175" xfId="3751"/>
    <cellStyle name="40% - Accent5 176" xfId="3752"/>
    <cellStyle name="40% - Accent5 177" xfId="3753"/>
    <cellStyle name="40% - Accent5 178" xfId="3754"/>
    <cellStyle name="40% - Accent5 179" xfId="3755"/>
    <cellStyle name="40% - Accent5 18" xfId="3756"/>
    <cellStyle name="40% - Accent5 180" xfId="3757"/>
    <cellStyle name="40% - Accent5 181" xfId="3758"/>
    <cellStyle name="40% - Accent5 182" xfId="3759"/>
    <cellStyle name="40% - Accent5 183" xfId="3760"/>
    <cellStyle name="40% - Accent5 184" xfId="3761"/>
    <cellStyle name="40% - Accent5 185" xfId="3762"/>
    <cellStyle name="40% - Accent5 186" xfId="3763"/>
    <cellStyle name="40% - Accent5 187" xfId="3764"/>
    <cellStyle name="40% - Accent5 188" xfId="3765"/>
    <cellStyle name="40% - Accent5 189" xfId="3766"/>
    <cellStyle name="40% - Accent5 19" xfId="3767"/>
    <cellStyle name="40% - Accent5 190" xfId="3768"/>
    <cellStyle name="40% - Accent5 191" xfId="3769"/>
    <cellStyle name="40% - Accent5 192" xfId="3770"/>
    <cellStyle name="40% - Accent5 193" xfId="3771"/>
    <cellStyle name="40% - Accent5 194" xfId="3772"/>
    <cellStyle name="40% - Accent5 195" xfId="3773"/>
    <cellStyle name="40% - Accent5 196" xfId="3774"/>
    <cellStyle name="40% - Accent5 197" xfId="3775"/>
    <cellStyle name="40% - Accent5 198" xfId="3776"/>
    <cellStyle name="40% - Accent5 199" xfId="3777"/>
    <cellStyle name="40% - Accent5 2" xfId="3778"/>
    <cellStyle name="40% - Accent5 2 2" xfId="3779"/>
    <cellStyle name="40% - Accent5 2 2 2" xfId="3780"/>
    <cellStyle name="40% - Accent5 2 3" xfId="3781"/>
    <cellStyle name="40% - Accent5 2 3 2" xfId="3782"/>
    <cellStyle name="40% - Accent5 2 4" xfId="3783"/>
    <cellStyle name="40% - Accent5 2 5" xfId="3784"/>
    <cellStyle name="40% - Accent5 2 6" xfId="3785"/>
    <cellStyle name="40% - Accent5 20" xfId="3786"/>
    <cellStyle name="40% - Accent5 200" xfId="3787"/>
    <cellStyle name="40% - Accent5 201" xfId="3788"/>
    <cellStyle name="40% - Accent5 202" xfId="3789"/>
    <cellStyle name="40% - Accent5 203" xfId="3790"/>
    <cellStyle name="40% - Accent5 204" xfId="3791"/>
    <cellStyle name="40% - Accent5 205" xfId="3792"/>
    <cellStyle name="40% - Accent5 206" xfId="3793"/>
    <cellStyle name="40% - Accent5 207" xfId="3794"/>
    <cellStyle name="40% - Accent5 208" xfId="3795"/>
    <cellStyle name="40% - Accent5 209" xfId="3796"/>
    <cellStyle name="40% - Accent5 21" xfId="3797"/>
    <cellStyle name="40% - Accent5 210" xfId="3798"/>
    <cellStyle name="40% - Accent5 211" xfId="3799"/>
    <cellStyle name="40% - Accent5 212" xfId="3800"/>
    <cellStyle name="40% - Accent5 213" xfId="3801"/>
    <cellStyle name="40% - Accent5 214" xfId="3802"/>
    <cellStyle name="40% - Accent5 215" xfId="3803"/>
    <cellStyle name="40% - Accent5 216" xfId="3804"/>
    <cellStyle name="40% - Accent5 217" xfId="3805"/>
    <cellStyle name="40% - Accent5 218" xfId="3806"/>
    <cellStyle name="40% - Accent5 219" xfId="3807"/>
    <cellStyle name="40% - Accent5 22" xfId="3808"/>
    <cellStyle name="40% - Accent5 220" xfId="3809"/>
    <cellStyle name="40% - Accent5 221" xfId="3810"/>
    <cellStyle name="40% - Accent5 222" xfId="3811"/>
    <cellStyle name="40% - Accent5 223" xfId="3812"/>
    <cellStyle name="40% - Accent5 224" xfId="3813"/>
    <cellStyle name="40% - Accent5 225" xfId="3814"/>
    <cellStyle name="40% - Accent5 226" xfId="3815"/>
    <cellStyle name="40% - Accent5 227" xfId="3816"/>
    <cellStyle name="40% - Accent5 228" xfId="3817"/>
    <cellStyle name="40% - Accent5 229" xfId="3818"/>
    <cellStyle name="40% - Accent5 23" xfId="3819"/>
    <cellStyle name="40% - Accent5 230" xfId="3820"/>
    <cellStyle name="40% - Accent5 231" xfId="3821"/>
    <cellStyle name="40% - Accent5 232" xfId="3822"/>
    <cellStyle name="40% - Accent5 233" xfId="3823"/>
    <cellStyle name="40% - Accent5 234" xfId="3824"/>
    <cellStyle name="40% - Accent5 235" xfId="3825"/>
    <cellStyle name="40% - Accent5 236" xfId="3826"/>
    <cellStyle name="40% - Accent5 237" xfId="3827"/>
    <cellStyle name="40% - Accent5 238" xfId="3828"/>
    <cellStyle name="40% - Accent5 239" xfId="3829"/>
    <cellStyle name="40% - Accent5 24" xfId="3830"/>
    <cellStyle name="40% - Accent5 240" xfId="3831"/>
    <cellStyle name="40% - Accent5 241" xfId="3832"/>
    <cellStyle name="40% - Accent5 242" xfId="3833"/>
    <cellStyle name="40% - Accent5 243" xfId="3834"/>
    <cellStyle name="40% - Accent5 244" xfId="3835"/>
    <cellStyle name="40% - Accent5 245" xfId="3836"/>
    <cellStyle name="40% - Accent5 246" xfId="3837"/>
    <cellStyle name="40% - Accent5 247" xfId="3838"/>
    <cellStyle name="40% - Accent5 248" xfId="3839"/>
    <cellStyle name="40% - Accent5 249" xfId="3840"/>
    <cellStyle name="40% - Accent5 25" xfId="3841"/>
    <cellStyle name="40% - Accent5 250" xfId="3842"/>
    <cellStyle name="40% - Accent5 251" xfId="3843"/>
    <cellStyle name="40% - Accent5 252" xfId="3844"/>
    <cellStyle name="40% - Accent5 253" xfId="3845"/>
    <cellStyle name="40% - Accent5 254" xfId="3846"/>
    <cellStyle name="40% - Accent5 255" xfId="3847"/>
    <cellStyle name="40% - Accent5 26" xfId="3848"/>
    <cellStyle name="40% - Accent5 27" xfId="3849"/>
    <cellStyle name="40% - Accent5 28" xfId="3850"/>
    <cellStyle name="40% - Accent5 29" xfId="3851"/>
    <cellStyle name="40% - Accent5 3" xfId="3852"/>
    <cellStyle name="40% - Accent5 30" xfId="3853"/>
    <cellStyle name="40% - Accent5 31" xfId="3854"/>
    <cellStyle name="40% - Accent5 32" xfId="3855"/>
    <cellStyle name="40% - Accent5 33" xfId="3856"/>
    <cellStyle name="40% - Accent5 34" xfId="3857"/>
    <cellStyle name="40% - Accent5 35" xfId="3858"/>
    <cellStyle name="40% - Accent5 36" xfId="3859"/>
    <cellStyle name="40% - Accent5 37" xfId="3860"/>
    <cellStyle name="40% - Accent5 38" xfId="3861"/>
    <cellStyle name="40% - Accent5 39" xfId="3862"/>
    <cellStyle name="40% - Accent5 4" xfId="3863"/>
    <cellStyle name="40% - Accent5 40" xfId="3864"/>
    <cellStyle name="40% - Accent5 41" xfId="3865"/>
    <cellStyle name="40% - Accent5 42" xfId="3866"/>
    <cellStyle name="40% - Accent5 43" xfId="3867"/>
    <cellStyle name="40% - Accent5 44" xfId="3868"/>
    <cellStyle name="40% - Accent5 45" xfId="3869"/>
    <cellStyle name="40% - Accent5 46" xfId="3870"/>
    <cellStyle name="40% - Accent5 47" xfId="3871"/>
    <cellStyle name="40% - Accent5 48" xfId="3872"/>
    <cellStyle name="40% - Accent5 49" xfId="3873"/>
    <cellStyle name="40% - Accent5 5" xfId="3874"/>
    <cellStyle name="40% - Accent5 50" xfId="3875"/>
    <cellStyle name="40% - Accent5 51" xfId="3876"/>
    <cellStyle name="40% - Accent5 52" xfId="3877"/>
    <cellStyle name="40% - Accent5 53" xfId="3878"/>
    <cellStyle name="40% - Accent5 54" xfId="3879"/>
    <cellStyle name="40% - Accent5 55" xfId="3880"/>
    <cellStyle name="40% - Accent5 56" xfId="3881"/>
    <cellStyle name="40% - Accent5 57" xfId="3882"/>
    <cellStyle name="40% - Accent5 58" xfId="3883"/>
    <cellStyle name="40% - Accent5 59" xfId="3884"/>
    <cellStyle name="40% - Accent5 6" xfId="3885"/>
    <cellStyle name="40% - Accent5 60" xfId="3886"/>
    <cellStyle name="40% - Accent5 61" xfId="3887"/>
    <cellStyle name="40% - Accent5 62" xfId="3888"/>
    <cellStyle name="40% - Accent5 63" xfId="3889"/>
    <cellStyle name="40% - Accent5 64" xfId="3890"/>
    <cellStyle name="40% - Accent5 65" xfId="3891"/>
    <cellStyle name="40% - Accent5 66" xfId="3892"/>
    <cellStyle name="40% - Accent5 67" xfId="3893"/>
    <cellStyle name="40% - Accent5 68" xfId="3894"/>
    <cellStyle name="40% - Accent5 69" xfId="3895"/>
    <cellStyle name="40% - Accent5 7" xfId="3896"/>
    <cellStyle name="40% - Accent5 70" xfId="3897"/>
    <cellStyle name="40% - Accent5 71" xfId="3898"/>
    <cellStyle name="40% - Accent5 72" xfId="3899"/>
    <cellStyle name="40% - Accent5 73" xfId="3900"/>
    <cellStyle name="40% - Accent5 74" xfId="3901"/>
    <cellStyle name="40% - Accent5 75" xfId="3902"/>
    <cellStyle name="40% - Accent5 76" xfId="3903"/>
    <cellStyle name="40% - Accent5 77" xfId="3904"/>
    <cellStyle name="40% - Accent5 78" xfId="3905"/>
    <cellStyle name="40% - Accent5 79" xfId="3906"/>
    <cellStyle name="40% - Accent5 8" xfId="3907"/>
    <cellStyle name="40% - Accent5 80" xfId="3908"/>
    <cellStyle name="40% - Accent5 81" xfId="3909"/>
    <cellStyle name="40% - Accent5 82" xfId="3910"/>
    <cellStyle name="40% - Accent5 83" xfId="3911"/>
    <cellStyle name="40% - Accent5 84" xfId="3912"/>
    <cellStyle name="40% - Accent5 85" xfId="3913"/>
    <cellStyle name="40% - Accent5 86" xfId="3914"/>
    <cellStyle name="40% - Accent5 87" xfId="3915"/>
    <cellStyle name="40% - Accent5 88" xfId="3916"/>
    <cellStyle name="40% - Accent5 89" xfId="3917"/>
    <cellStyle name="40% - Accent5 9" xfId="3918"/>
    <cellStyle name="40% - Accent5 90" xfId="3919"/>
    <cellStyle name="40% - Accent5 91" xfId="3920"/>
    <cellStyle name="40% - Accent5 92" xfId="3921"/>
    <cellStyle name="40% - Accent5 93" xfId="3922"/>
    <cellStyle name="40% - Accent5 94" xfId="3923"/>
    <cellStyle name="40% - Accent5 95" xfId="3924"/>
    <cellStyle name="40% - Accent5 96" xfId="3925"/>
    <cellStyle name="40% - Accent5 97" xfId="3926"/>
    <cellStyle name="40% - Accent5 98" xfId="3927"/>
    <cellStyle name="40% - Accent5 99" xfId="3928"/>
    <cellStyle name="40% - Accent6 10" xfId="3929"/>
    <cellStyle name="40% - Accent6 100" xfId="3930"/>
    <cellStyle name="40% - Accent6 101" xfId="3931"/>
    <cellStyle name="40% - Accent6 102" xfId="3932"/>
    <cellStyle name="40% - Accent6 103" xfId="3933"/>
    <cellStyle name="40% - Accent6 104" xfId="3934"/>
    <cellStyle name="40% - Accent6 105" xfId="3935"/>
    <cellStyle name="40% - Accent6 106" xfId="3936"/>
    <cellStyle name="40% - Accent6 107" xfId="3937"/>
    <cellStyle name="40% - Accent6 108" xfId="3938"/>
    <cellStyle name="40% - Accent6 109" xfId="3939"/>
    <cellStyle name="40% - Accent6 11" xfId="3940"/>
    <cellStyle name="40% - Accent6 110" xfId="3941"/>
    <cellStyle name="40% - Accent6 111" xfId="3942"/>
    <cellStyle name="40% - Accent6 112" xfId="3943"/>
    <cellStyle name="40% - Accent6 113" xfId="3944"/>
    <cellStyle name="40% - Accent6 114" xfId="3945"/>
    <cellStyle name="40% - Accent6 115" xfId="3946"/>
    <cellStyle name="40% - Accent6 116" xfId="3947"/>
    <cellStyle name="40% - Accent6 117" xfId="3948"/>
    <cellStyle name="40% - Accent6 118" xfId="3949"/>
    <cellStyle name="40% - Accent6 119" xfId="3950"/>
    <cellStyle name="40% - Accent6 12" xfId="3951"/>
    <cellStyle name="40% - Accent6 120" xfId="3952"/>
    <cellStyle name="40% - Accent6 121" xfId="3953"/>
    <cellStyle name="40% - Accent6 122" xfId="3954"/>
    <cellStyle name="40% - Accent6 123" xfId="3955"/>
    <cellStyle name="40% - Accent6 124" xfId="3956"/>
    <cellStyle name="40% - Accent6 125" xfId="3957"/>
    <cellStyle name="40% - Accent6 126" xfId="3958"/>
    <cellStyle name="40% - Accent6 127" xfId="3959"/>
    <cellStyle name="40% - Accent6 128" xfId="3960"/>
    <cellStyle name="40% - Accent6 129" xfId="3961"/>
    <cellStyle name="40% - Accent6 13" xfId="3962"/>
    <cellStyle name="40% - Accent6 130" xfId="3963"/>
    <cellStyle name="40% - Accent6 131" xfId="3964"/>
    <cellStyle name="40% - Accent6 132" xfId="3965"/>
    <cellStyle name="40% - Accent6 133" xfId="3966"/>
    <cellStyle name="40% - Accent6 134" xfId="3967"/>
    <cellStyle name="40% - Accent6 135" xfId="3968"/>
    <cellStyle name="40% - Accent6 136" xfId="3969"/>
    <cellStyle name="40% - Accent6 137" xfId="3970"/>
    <cellStyle name="40% - Accent6 138" xfId="3971"/>
    <cellStyle name="40% - Accent6 139" xfId="3972"/>
    <cellStyle name="40% - Accent6 14" xfId="3973"/>
    <cellStyle name="40% - Accent6 140" xfId="3974"/>
    <cellStyle name="40% - Accent6 141" xfId="3975"/>
    <cellStyle name="40% - Accent6 142" xfId="3976"/>
    <cellStyle name="40% - Accent6 143" xfId="3977"/>
    <cellStyle name="40% - Accent6 144" xfId="3978"/>
    <cellStyle name="40% - Accent6 145" xfId="3979"/>
    <cellStyle name="40% - Accent6 146" xfId="3980"/>
    <cellStyle name="40% - Accent6 147" xfId="3981"/>
    <cellStyle name="40% - Accent6 148" xfId="3982"/>
    <cellStyle name="40% - Accent6 149" xfId="3983"/>
    <cellStyle name="40% - Accent6 15" xfId="3984"/>
    <cellStyle name="40% - Accent6 150" xfId="3985"/>
    <cellStyle name="40% - Accent6 151" xfId="3986"/>
    <cellStyle name="40% - Accent6 152" xfId="3987"/>
    <cellStyle name="40% - Accent6 153" xfId="3988"/>
    <cellStyle name="40% - Accent6 154" xfId="3989"/>
    <cellStyle name="40% - Accent6 155" xfId="3990"/>
    <cellStyle name="40% - Accent6 156" xfId="3991"/>
    <cellStyle name="40% - Accent6 157" xfId="3992"/>
    <cellStyle name="40% - Accent6 158" xfId="3993"/>
    <cellStyle name="40% - Accent6 159" xfId="3994"/>
    <cellStyle name="40% - Accent6 16" xfId="3995"/>
    <cellStyle name="40% - Accent6 160" xfId="3996"/>
    <cellStyle name="40% - Accent6 161" xfId="3997"/>
    <cellStyle name="40% - Accent6 162" xfId="3998"/>
    <cellStyle name="40% - Accent6 163" xfId="3999"/>
    <cellStyle name="40% - Accent6 164" xfId="4000"/>
    <cellStyle name="40% - Accent6 165" xfId="4001"/>
    <cellStyle name="40% - Accent6 166" xfId="4002"/>
    <cellStyle name="40% - Accent6 167" xfId="4003"/>
    <cellStyle name="40% - Accent6 168" xfId="4004"/>
    <cellStyle name="40% - Accent6 169" xfId="4005"/>
    <cellStyle name="40% - Accent6 17" xfId="4006"/>
    <cellStyle name="40% - Accent6 170" xfId="4007"/>
    <cellStyle name="40% - Accent6 171" xfId="4008"/>
    <cellStyle name="40% - Accent6 172" xfId="4009"/>
    <cellStyle name="40% - Accent6 173" xfId="4010"/>
    <cellStyle name="40% - Accent6 174" xfId="4011"/>
    <cellStyle name="40% - Accent6 175" xfId="4012"/>
    <cellStyle name="40% - Accent6 176" xfId="4013"/>
    <cellStyle name="40% - Accent6 177" xfId="4014"/>
    <cellStyle name="40% - Accent6 178" xfId="4015"/>
    <cellStyle name="40% - Accent6 179" xfId="4016"/>
    <cellStyle name="40% - Accent6 18" xfId="4017"/>
    <cellStyle name="40% - Accent6 180" xfId="4018"/>
    <cellStyle name="40% - Accent6 181" xfId="4019"/>
    <cellStyle name="40% - Accent6 182" xfId="4020"/>
    <cellStyle name="40% - Accent6 183" xfId="4021"/>
    <cellStyle name="40% - Accent6 184" xfId="4022"/>
    <cellStyle name="40% - Accent6 185" xfId="4023"/>
    <cellStyle name="40% - Accent6 186" xfId="4024"/>
    <cellStyle name="40% - Accent6 187" xfId="4025"/>
    <cellStyle name="40% - Accent6 188" xfId="4026"/>
    <cellStyle name="40% - Accent6 189" xfId="4027"/>
    <cellStyle name="40% - Accent6 19" xfId="4028"/>
    <cellStyle name="40% - Accent6 190" xfId="4029"/>
    <cellStyle name="40% - Accent6 191" xfId="4030"/>
    <cellStyle name="40% - Accent6 192" xfId="4031"/>
    <cellStyle name="40% - Accent6 193" xfId="4032"/>
    <cellStyle name="40% - Accent6 194" xfId="4033"/>
    <cellStyle name="40% - Accent6 195" xfId="4034"/>
    <cellStyle name="40% - Accent6 196" xfId="4035"/>
    <cellStyle name="40% - Accent6 197" xfId="4036"/>
    <cellStyle name="40% - Accent6 198" xfId="4037"/>
    <cellStyle name="40% - Accent6 199" xfId="4038"/>
    <cellStyle name="40% - Accent6 2" xfId="4039"/>
    <cellStyle name="40% - Accent6 2 2" xfId="4040"/>
    <cellStyle name="40% - Accent6 2 2 2" xfId="4041"/>
    <cellStyle name="40% - Accent6 2 3" xfId="4042"/>
    <cellStyle name="40% - Accent6 2 3 2" xfId="4043"/>
    <cellStyle name="40% - Accent6 2 4" xfId="4044"/>
    <cellStyle name="40% - Accent6 2 5" xfId="4045"/>
    <cellStyle name="40% - Accent6 2 6" xfId="4046"/>
    <cellStyle name="40% - Accent6 20" xfId="4047"/>
    <cellStyle name="40% - Accent6 200" xfId="4048"/>
    <cellStyle name="40% - Accent6 201" xfId="4049"/>
    <cellStyle name="40% - Accent6 202" xfId="4050"/>
    <cellStyle name="40% - Accent6 203" xfId="4051"/>
    <cellStyle name="40% - Accent6 204" xfId="4052"/>
    <cellStyle name="40% - Accent6 205" xfId="4053"/>
    <cellStyle name="40% - Accent6 206" xfId="4054"/>
    <cellStyle name="40% - Accent6 207" xfId="4055"/>
    <cellStyle name="40% - Accent6 208" xfId="4056"/>
    <cellStyle name="40% - Accent6 209" xfId="4057"/>
    <cellStyle name="40% - Accent6 21" xfId="4058"/>
    <cellStyle name="40% - Accent6 210" xfId="4059"/>
    <cellStyle name="40% - Accent6 211" xfId="4060"/>
    <cellStyle name="40% - Accent6 212" xfId="4061"/>
    <cellStyle name="40% - Accent6 213" xfId="4062"/>
    <cellStyle name="40% - Accent6 214" xfId="4063"/>
    <cellStyle name="40% - Accent6 215" xfId="4064"/>
    <cellStyle name="40% - Accent6 216" xfId="4065"/>
    <cellStyle name="40% - Accent6 217" xfId="4066"/>
    <cellStyle name="40% - Accent6 218" xfId="4067"/>
    <cellStyle name="40% - Accent6 219" xfId="4068"/>
    <cellStyle name="40% - Accent6 22" xfId="4069"/>
    <cellStyle name="40% - Accent6 220" xfId="4070"/>
    <cellStyle name="40% - Accent6 221" xfId="4071"/>
    <cellStyle name="40% - Accent6 222" xfId="4072"/>
    <cellStyle name="40% - Accent6 223" xfId="4073"/>
    <cellStyle name="40% - Accent6 224" xfId="4074"/>
    <cellStyle name="40% - Accent6 225" xfId="4075"/>
    <cellStyle name="40% - Accent6 226" xfId="4076"/>
    <cellStyle name="40% - Accent6 227" xfId="4077"/>
    <cellStyle name="40% - Accent6 228" xfId="4078"/>
    <cellStyle name="40% - Accent6 229" xfId="4079"/>
    <cellStyle name="40% - Accent6 23" xfId="4080"/>
    <cellStyle name="40% - Accent6 230" xfId="4081"/>
    <cellStyle name="40% - Accent6 231" xfId="4082"/>
    <cellStyle name="40% - Accent6 232" xfId="4083"/>
    <cellStyle name="40% - Accent6 233" xfId="4084"/>
    <cellStyle name="40% - Accent6 234" xfId="4085"/>
    <cellStyle name="40% - Accent6 235" xfId="4086"/>
    <cellStyle name="40% - Accent6 236" xfId="4087"/>
    <cellStyle name="40% - Accent6 237" xfId="4088"/>
    <cellStyle name="40% - Accent6 238" xfId="4089"/>
    <cellStyle name="40% - Accent6 239" xfId="4090"/>
    <cellStyle name="40% - Accent6 24" xfId="4091"/>
    <cellStyle name="40% - Accent6 240" xfId="4092"/>
    <cellStyle name="40% - Accent6 241" xfId="4093"/>
    <cellStyle name="40% - Accent6 242" xfId="4094"/>
    <cellStyle name="40% - Accent6 243" xfId="4095"/>
    <cellStyle name="40% - Accent6 244" xfId="4096"/>
    <cellStyle name="40% - Accent6 245" xfId="4097"/>
    <cellStyle name="40% - Accent6 246" xfId="4098"/>
    <cellStyle name="40% - Accent6 247" xfId="4099"/>
    <cellStyle name="40% - Accent6 248" xfId="4100"/>
    <cellStyle name="40% - Accent6 249" xfId="4101"/>
    <cellStyle name="40% - Accent6 25" xfId="4102"/>
    <cellStyle name="40% - Accent6 250" xfId="4103"/>
    <cellStyle name="40% - Accent6 251" xfId="4104"/>
    <cellStyle name="40% - Accent6 252" xfId="4105"/>
    <cellStyle name="40% - Accent6 253" xfId="4106"/>
    <cellStyle name="40% - Accent6 254" xfId="4107"/>
    <cellStyle name="40% - Accent6 255" xfId="4108"/>
    <cellStyle name="40% - Accent6 26" xfId="4109"/>
    <cellStyle name="40% - Accent6 27" xfId="4110"/>
    <cellStyle name="40% - Accent6 28" xfId="4111"/>
    <cellStyle name="40% - Accent6 29" xfId="4112"/>
    <cellStyle name="40% - Accent6 3" xfId="4113"/>
    <cellStyle name="40% - Accent6 30" xfId="4114"/>
    <cellStyle name="40% - Accent6 31" xfId="4115"/>
    <cellStyle name="40% - Accent6 32" xfId="4116"/>
    <cellStyle name="40% - Accent6 33" xfId="4117"/>
    <cellStyle name="40% - Accent6 34" xfId="4118"/>
    <cellStyle name="40% - Accent6 35" xfId="4119"/>
    <cellStyle name="40% - Accent6 36" xfId="4120"/>
    <cellStyle name="40% - Accent6 37" xfId="4121"/>
    <cellStyle name="40% - Accent6 38" xfId="4122"/>
    <cellStyle name="40% - Accent6 39" xfId="4123"/>
    <cellStyle name="40% - Accent6 4" xfId="4124"/>
    <cellStyle name="40% - Accent6 4 2" xfId="4125"/>
    <cellStyle name="40% - Accent6 4 3" xfId="4126"/>
    <cellStyle name="40% - Accent6 4 4" xfId="4127"/>
    <cellStyle name="40% - Accent6 40" xfId="4128"/>
    <cellStyle name="40% - Accent6 41" xfId="4129"/>
    <cellStyle name="40% - Accent6 42" xfId="4130"/>
    <cellStyle name="40% - Accent6 43" xfId="4131"/>
    <cellStyle name="40% - Accent6 44" xfId="4132"/>
    <cellStyle name="40% - Accent6 45" xfId="4133"/>
    <cellStyle name="40% - Accent6 46" xfId="4134"/>
    <cellStyle name="40% - Accent6 47" xfId="4135"/>
    <cellStyle name="40% - Accent6 48" xfId="4136"/>
    <cellStyle name="40% - Accent6 49" xfId="4137"/>
    <cellStyle name="40% - Accent6 5" xfId="4138"/>
    <cellStyle name="40% - Accent6 50" xfId="4139"/>
    <cellStyle name="40% - Accent6 51" xfId="4140"/>
    <cellStyle name="40% - Accent6 52" xfId="4141"/>
    <cellStyle name="40% - Accent6 53" xfId="4142"/>
    <cellStyle name="40% - Accent6 54" xfId="4143"/>
    <cellStyle name="40% - Accent6 55" xfId="4144"/>
    <cellStyle name="40% - Accent6 56" xfId="4145"/>
    <cellStyle name="40% - Accent6 57" xfId="4146"/>
    <cellStyle name="40% - Accent6 58" xfId="4147"/>
    <cellStyle name="40% - Accent6 59" xfId="4148"/>
    <cellStyle name="40% - Accent6 6" xfId="4149"/>
    <cellStyle name="40% - Accent6 60" xfId="4150"/>
    <cellStyle name="40% - Accent6 61" xfId="4151"/>
    <cellStyle name="40% - Accent6 62" xfId="4152"/>
    <cellStyle name="40% - Accent6 63" xfId="4153"/>
    <cellStyle name="40% - Accent6 64" xfId="4154"/>
    <cellStyle name="40% - Accent6 65" xfId="4155"/>
    <cellStyle name="40% - Accent6 66" xfId="4156"/>
    <cellStyle name="40% - Accent6 67" xfId="4157"/>
    <cellStyle name="40% - Accent6 68" xfId="4158"/>
    <cellStyle name="40% - Accent6 69" xfId="4159"/>
    <cellStyle name="40% - Accent6 7" xfId="4160"/>
    <cellStyle name="40% - Accent6 70" xfId="4161"/>
    <cellStyle name="40% - Accent6 71" xfId="4162"/>
    <cellStyle name="40% - Accent6 72" xfId="4163"/>
    <cellStyle name="40% - Accent6 73" xfId="4164"/>
    <cellStyle name="40% - Accent6 74" xfId="4165"/>
    <cellStyle name="40% - Accent6 75" xfId="4166"/>
    <cellStyle name="40% - Accent6 76" xfId="4167"/>
    <cellStyle name="40% - Accent6 77" xfId="4168"/>
    <cellStyle name="40% - Accent6 78" xfId="4169"/>
    <cellStyle name="40% - Accent6 79" xfId="4170"/>
    <cellStyle name="40% - Accent6 8" xfId="4171"/>
    <cellStyle name="40% - Accent6 80" xfId="4172"/>
    <cellStyle name="40% - Accent6 81" xfId="4173"/>
    <cellStyle name="40% - Accent6 82" xfId="4174"/>
    <cellStyle name="40% - Accent6 83" xfId="4175"/>
    <cellStyle name="40% - Accent6 84" xfId="4176"/>
    <cellStyle name="40% - Accent6 85" xfId="4177"/>
    <cellStyle name="40% - Accent6 86" xfId="4178"/>
    <cellStyle name="40% - Accent6 87" xfId="4179"/>
    <cellStyle name="40% - Accent6 88" xfId="4180"/>
    <cellStyle name="40% - Accent6 89" xfId="4181"/>
    <cellStyle name="40% - Accent6 9" xfId="4182"/>
    <cellStyle name="40% - Accent6 9 2" xfId="4183"/>
    <cellStyle name="40% - Accent6 9 3" xfId="4184"/>
    <cellStyle name="40% - Accent6 9 4" xfId="4185"/>
    <cellStyle name="40% - Accent6 90" xfId="4186"/>
    <cellStyle name="40% - Accent6 91" xfId="4187"/>
    <cellStyle name="40% - Accent6 92" xfId="4188"/>
    <cellStyle name="40% - Accent6 93" xfId="4189"/>
    <cellStyle name="40% - Accent6 94" xfId="4190"/>
    <cellStyle name="40% - Accent6 95" xfId="4191"/>
    <cellStyle name="40% - Accent6 96" xfId="4192"/>
    <cellStyle name="40% - Accent6 97" xfId="4193"/>
    <cellStyle name="40% - Accent6 98" xfId="4194"/>
    <cellStyle name="40% - Accent6 99" xfId="4195"/>
    <cellStyle name="60% - Accent1 10" xfId="4196"/>
    <cellStyle name="60% - Accent1 100" xfId="4197"/>
    <cellStyle name="60% - Accent1 101" xfId="4198"/>
    <cellStyle name="60% - Accent1 102" xfId="4199"/>
    <cellStyle name="60% - Accent1 103" xfId="4200"/>
    <cellStyle name="60% - Accent1 104" xfId="4201"/>
    <cellStyle name="60% - Accent1 105" xfId="4202"/>
    <cellStyle name="60% - Accent1 106" xfId="4203"/>
    <cellStyle name="60% - Accent1 107" xfId="4204"/>
    <cellStyle name="60% - Accent1 108" xfId="4205"/>
    <cellStyle name="60% - Accent1 109" xfId="4206"/>
    <cellStyle name="60% - Accent1 11" xfId="4207"/>
    <cellStyle name="60% - Accent1 110" xfId="4208"/>
    <cellStyle name="60% - Accent1 111" xfId="4209"/>
    <cellStyle name="60% - Accent1 112" xfId="4210"/>
    <cellStyle name="60% - Accent1 113" xfId="4211"/>
    <cellStyle name="60% - Accent1 114" xfId="4212"/>
    <cellStyle name="60% - Accent1 115" xfId="4213"/>
    <cellStyle name="60% - Accent1 116" xfId="4214"/>
    <cellStyle name="60% - Accent1 117" xfId="4215"/>
    <cellStyle name="60% - Accent1 118" xfId="4216"/>
    <cellStyle name="60% - Accent1 119" xfId="4217"/>
    <cellStyle name="60% - Accent1 12" xfId="4218"/>
    <cellStyle name="60% - Accent1 120" xfId="4219"/>
    <cellStyle name="60% - Accent1 121" xfId="4220"/>
    <cellStyle name="60% - Accent1 122" xfId="4221"/>
    <cellStyle name="60% - Accent1 123" xfId="4222"/>
    <cellStyle name="60% - Accent1 124" xfId="4223"/>
    <cellStyle name="60% - Accent1 125" xfId="4224"/>
    <cellStyle name="60% - Accent1 126" xfId="4225"/>
    <cellStyle name="60% - Accent1 127" xfId="4226"/>
    <cellStyle name="60% - Accent1 128" xfId="4227"/>
    <cellStyle name="60% - Accent1 129" xfId="4228"/>
    <cellStyle name="60% - Accent1 13" xfId="4229"/>
    <cellStyle name="60% - Accent1 130" xfId="4230"/>
    <cellStyle name="60% - Accent1 131" xfId="4231"/>
    <cellStyle name="60% - Accent1 132" xfId="4232"/>
    <cellStyle name="60% - Accent1 133" xfId="4233"/>
    <cellStyle name="60% - Accent1 134" xfId="4234"/>
    <cellStyle name="60% - Accent1 135" xfId="4235"/>
    <cellStyle name="60% - Accent1 136" xfId="4236"/>
    <cellStyle name="60% - Accent1 137" xfId="4237"/>
    <cellStyle name="60% - Accent1 138" xfId="4238"/>
    <cellStyle name="60% - Accent1 139" xfId="4239"/>
    <cellStyle name="60% - Accent1 14" xfId="4240"/>
    <cellStyle name="60% - Accent1 140" xfId="4241"/>
    <cellStyle name="60% - Accent1 141" xfId="4242"/>
    <cellStyle name="60% - Accent1 142" xfId="4243"/>
    <cellStyle name="60% - Accent1 143" xfId="4244"/>
    <cellStyle name="60% - Accent1 144" xfId="4245"/>
    <cellStyle name="60% - Accent1 145" xfId="4246"/>
    <cellStyle name="60% - Accent1 146" xfId="4247"/>
    <cellStyle name="60% - Accent1 147" xfId="4248"/>
    <cellStyle name="60% - Accent1 148" xfId="4249"/>
    <cellStyle name="60% - Accent1 149" xfId="4250"/>
    <cellStyle name="60% - Accent1 15" xfId="4251"/>
    <cellStyle name="60% - Accent1 150" xfId="4252"/>
    <cellStyle name="60% - Accent1 151" xfId="4253"/>
    <cellStyle name="60% - Accent1 152" xfId="4254"/>
    <cellStyle name="60% - Accent1 153" xfId="4255"/>
    <cellStyle name="60% - Accent1 154" xfId="4256"/>
    <cellStyle name="60% - Accent1 155" xfId="4257"/>
    <cellStyle name="60% - Accent1 156" xfId="4258"/>
    <cellStyle name="60% - Accent1 157" xfId="4259"/>
    <cellStyle name="60% - Accent1 158" xfId="4260"/>
    <cellStyle name="60% - Accent1 159" xfId="4261"/>
    <cellStyle name="60% - Accent1 16" xfId="4262"/>
    <cellStyle name="60% - Accent1 160" xfId="4263"/>
    <cellStyle name="60% - Accent1 161" xfId="4264"/>
    <cellStyle name="60% - Accent1 162" xfId="4265"/>
    <cellStyle name="60% - Accent1 163" xfId="4266"/>
    <cellStyle name="60% - Accent1 164" xfId="4267"/>
    <cellStyle name="60% - Accent1 165" xfId="4268"/>
    <cellStyle name="60% - Accent1 166" xfId="4269"/>
    <cellStyle name="60% - Accent1 167" xfId="4270"/>
    <cellStyle name="60% - Accent1 168" xfId="4271"/>
    <cellStyle name="60% - Accent1 169" xfId="4272"/>
    <cellStyle name="60% - Accent1 17" xfId="4273"/>
    <cellStyle name="60% - Accent1 170" xfId="4274"/>
    <cellStyle name="60% - Accent1 171" xfId="4275"/>
    <cellStyle name="60% - Accent1 172" xfId="4276"/>
    <cellStyle name="60% - Accent1 173" xfId="4277"/>
    <cellStyle name="60% - Accent1 174" xfId="4278"/>
    <cellStyle name="60% - Accent1 175" xfId="4279"/>
    <cellStyle name="60% - Accent1 176" xfId="4280"/>
    <cellStyle name="60% - Accent1 177" xfId="4281"/>
    <cellStyle name="60% - Accent1 178" xfId="4282"/>
    <cellStyle name="60% - Accent1 179" xfId="4283"/>
    <cellStyle name="60% - Accent1 18" xfId="4284"/>
    <cellStyle name="60% - Accent1 180" xfId="4285"/>
    <cellStyle name="60% - Accent1 181" xfId="4286"/>
    <cellStyle name="60% - Accent1 182" xfId="4287"/>
    <cellStyle name="60% - Accent1 183" xfId="4288"/>
    <cellStyle name="60% - Accent1 184" xfId="4289"/>
    <cellStyle name="60% - Accent1 185" xfId="4290"/>
    <cellStyle name="60% - Accent1 186" xfId="4291"/>
    <cellStyle name="60% - Accent1 187" xfId="4292"/>
    <cellStyle name="60% - Accent1 188" xfId="4293"/>
    <cellStyle name="60% - Accent1 189" xfId="4294"/>
    <cellStyle name="60% - Accent1 19" xfId="4295"/>
    <cellStyle name="60% - Accent1 190" xfId="4296"/>
    <cellStyle name="60% - Accent1 191" xfId="4297"/>
    <cellStyle name="60% - Accent1 192" xfId="4298"/>
    <cellStyle name="60% - Accent1 193" xfId="4299"/>
    <cellStyle name="60% - Accent1 194" xfId="4300"/>
    <cellStyle name="60% - Accent1 195" xfId="4301"/>
    <cellStyle name="60% - Accent1 196" xfId="4302"/>
    <cellStyle name="60% - Accent1 197" xfId="4303"/>
    <cellStyle name="60% - Accent1 198" xfId="4304"/>
    <cellStyle name="60% - Accent1 199" xfId="4305"/>
    <cellStyle name="60% - Accent1 2" xfId="4306"/>
    <cellStyle name="60% - Accent1 2 2" xfId="4307"/>
    <cellStyle name="60% - Accent1 2 3" xfId="4308"/>
    <cellStyle name="60% - Accent1 2 4" xfId="4309"/>
    <cellStyle name="60% - Accent1 2 5" xfId="4310"/>
    <cellStyle name="60% - Accent1 20" xfId="4311"/>
    <cellStyle name="60% - Accent1 200" xfId="4312"/>
    <cellStyle name="60% - Accent1 201" xfId="4313"/>
    <cellStyle name="60% - Accent1 202" xfId="4314"/>
    <cellStyle name="60% - Accent1 203" xfId="4315"/>
    <cellStyle name="60% - Accent1 204" xfId="4316"/>
    <cellStyle name="60% - Accent1 205" xfId="4317"/>
    <cellStyle name="60% - Accent1 206" xfId="4318"/>
    <cellStyle name="60% - Accent1 207" xfId="4319"/>
    <cellStyle name="60% - Accent1 208" xfId="4320"/>
    <cellStyle name="60% - Accent1 209" xfId="4321"/>
    <cellStyle name="60% - Accent1 21" xfId="4322"/>
    <cellStyle name="60% - Accent1 210" xfId="4323"/>
    <cellStyle name="60% - Accent1 211" xfId="4324"/>
    <cellStyle name="60% - Accent1 212" xfId="4325"/>
    <cellStyle name="60% - Accent1 213" xfId="4326"/>
    <cellStyle name="60% - Accent1 214" xfId="4327"/>
    <cellStyle name="60% - Accent1 215" xfId="4328"/>
    <cellStyle name="60% - Accent1 216" xfId="4329"/>
    <cellStyle name="60% - Accent1 217" xfId="4330"/>
    <cellStyle name="60% - Accent1 218" xfId="4331"/>
    <cellStyle name="60% - Accent1 219" xfId="4332"/>
    <cellStyle name="60% - Accent1 22" xfId="4333"/>
    <cellStyle name="60% - Accent1 220" xfId="4334"/>
    <cellStyle name="60% - Accent1 221" xfId="4335"/>
    <cellStyle name="60% - Accent1 222" xfId="4336"/>
    <cellStyle name="60% - Accent1 223" xfId="4337"/>
    <cellStyle name="60% - Accent1 224" xfId="4338"/>
    <cellStyle name="60% - Accent1 225" xfId="4339"/>
    <cellStyle name="60% - Accent1 226" xfId="4340"/>
    <cellStyle name="60% - Accent1 227" xfId="4341"/>
    <cellStyle name="60% - Accent1 228" xfId="4342"/>
    <cellStyle name="60% - Accent1 229" xfId="4343"/>
    <cellStyle name="60% - Accent1 23" xfId="4344"/>
    <cellStyle name="60% - Accent1 230" xfId="4345"/>
    <cellStyle name="60% - Accent1 231" xfId="4346"/>
    <cellStyle name="60% - Accent1 232" xfId="4347"/>
    <cellStyle name="60% - Accent1 233" xfId="4348"/>
    <cellStyle name="60% - Accent1 234" xfId="4349"/>
    <cellStyle name="60% - Accent1 235" xfId="4350"/>
    <cellStyle name="60% - Accent1 236" xfId="4351"/>
    <cellStyle name="60% - Accent1 237" xfId="4352"/>
    <cellStyle name="60% - Accent1 238" xfId="4353"/>
    <cellStyle name="60% - Accent1 239" xfId="4354"/>
    <cellStyle name="60% - Accent1 24" xfId="4355"/>
    <cellStyle name="60% - Accent1 240" xfId="4356"/>
    <cellStyle name="60% - Accent1 241" xfId="4357"/>
    <cellStyle name="60% - Accent1 242" xfId="4358"/>
    <cellStyle name="60% - Accent1 243" xfId="4359"/>
    <cellStyle name="60% - Accent1 244" xfId="4360"/>
    <cellStyle name="60% - Accent1 245" xfId="4361"/>
    <cellStyle name="60% - Accent1 246" xfId="4362"/>
    <cellStyle name="60% - Accent1 247" xfId="4363"/>
    <cellStyle name="60% - Accent1 248" xfId="4364"/>
    <cellStyle name="60% - Accent1 249" xfId="4365"/>
    <cellStyle name="60% - Accent1 25" xfId="4366"/>
    <cellStyle name="60% - Accent1 250" xfId="4367"/>
    <cellStyle name="60% - Accent1 251" xfId="4368"/>
    <cellStyle name="60% - Accent1 252" xfId="4369"/>
    <cellStyle name="60% - Accent1 253" xfId="4370"/>
    <cellStyle name="60% - Accent1 254" xfId="4371"/>
    <cellStyle name="60% - Accent1 255" xfId="4372"/>
    <cellStyle name="60% - Accent1 26" xfId="4373"/>
    <cellStyle name="60% - Accent1 27" xfId="4374"/>
    <cellStyle name="60% - Accent1 28" xfId="4375"/>
    <cellStyle name="60% - Accent1 29" xfId="4376"/>
    <cellStyle name="60% - Accent1 3" xfId="4377"/>
    <cellStyle name="60% - Accent1 30" xfId="4378"/>
    <cellStyle name="60% - Accent1 31" xfId="4379"/>
    <cellStyle name="60% - Accent1 32" xfId="4380"/>
    <cellStyle name="60% - Accent1 33" xfId="4381"/>
    <cellStyle name="60% - Accent1 34" xfId="4382"/>
    <cellStyle name="60% - Accent1 35" xfId="4383"/>
    <cellStyle name="60% - Accent1 36" xfId="4384"/>
    <cellStyle name="60% - Accent1 37" xfId="4385"/>
    <cellStyle name="60% - Accent1 38" xfId="4386"/>
    <cellStyle name="60% - Accent1 39" xfId="4387"/>
    <cellStyle name="60% - Accent1 4" xfId="4388"/>
    <cellStyle name="60% - Accent1 40" xfId="4389"/>
    <cellStyle name="60% - Accent1 41" xfId="4390"/>
    <cellStyle name="60% - Accent1 42" xfId="4391"/>
    <cellStyle name="60% - Accent1 43" xfId="4392"/>
    <cellStyle name="60% - Accent1 44" xfId="4393"/>
    <cellStyle name="60% - Accent1 45" xfId="4394"/>
    <cellStyle name="60% - Accent1 46" xfId="4395"/>
    <cellStyle name="60% - Accent1 47" xfId="4396"/>
    <cellStyle name="60% - Accent1 48" xfId="4397"/>
    <cellStyle name="60% - Accent1 49" xfId="4398"/>
    <cellStyle name="60% - Accent1 5" xfId="4399"/>
    <cellStyle name="60% - Accent1 50" xfId="4400"/>
    <cellStyle name="60% - Accent1 51" xfId="4401"/>
    <cellStyle name="60% - Accent1 52" xfId="4402"/>
    <cellStyle name="60% - Accent1 53" xfId="4403"/>
    <cellStyle name="60% - Accent1 54" xfId="4404"/>
    <cellStyle name="60% - Accent1 55" xfId="4405"/>
    <cellStyle name="60% - Accent1 56" xfId="4406"/>
    <cellStyle name="60% - Accent1 57" xfId="4407"/>
    <cellStyle name="60% - Accent1 58" xfId="4408"/>
    <cellStyle name="60% - Accent1 59" xfId="4409"/>
    <cellStyle name="60% - Accent1 6" xfId="4410"/>
    <cellStyle name="60% - Accent1 60" xfId="4411"/>
    <cellStyle name="60% - Accent1 61" xfId="4412"/>
    <cellStyle name="60% - Accent1 62" xfId="4413"/>
    <cellStyle name="60% - Accent1 63" xfId="4414"/>
    <cellStyle name="60% - Accent1 64" xfId="4415"/>
    <cellStyle name="60% - Accent1 65" xfId="4416"/>
    <cellStyle name="60% - Accent1 66" xfId="4417"/>
    <cellStyle name="60% - Accent1 67" xfId="4418"/>
    <cellStyle name="60% - Accent1 68" xfId="4419"/>
    <cellStyle name="60% - Accent1 69" xfId="4420"/>
    <cellStyle name="60% - Accent1 7" xfId="4421"/>
    <cellStyle name="60% - Accent1 70" xfId="4422"/>
    <cellStyle name="60% - Accent1 71" xfId="4423"/>
    <cellStyle name="60% - Accent1 72" xfId="4424"/>
    <cellStyle name="60% - Accent1 73" xfId="4425"/>
    <cellStyle name="60% - Accent1 74" xfId="4426"/>
    <cellStyle name="60% - Accent1 75" xfId="4427"/>
    <cellStyle name="60% - Accent1 76" xfId="4428"/>
    <cellStyle name="60% - Accent1 77" xfId="4429"/>
    <cellStyle name="60% - Accent1 78" xfId="4430"/>
    <cellStyle name="60% - Accent1 79" xfId="4431"/>
    <cellStyle name="60% - Accent1 8" xfId="4432"/>
    <cellStyle name="60% - Accent1 80" xfId="4433"/>
    <cellStyle name="60% - Accent1 81" xfId="4434"/>
    <cellStyle name="60% - Accent1 82" xfId="4435"/>
    <cellStyle name="60% - Accent1 83" xfId="4436"/>
    <cellStyle name="60% - Accent1 84" xfId="4437"/>
    <cellStyle name="60% - Accent1 85" xfId="4438"/>
    <cellStyle name="60% - Accent1 86" xfId="4439"/>
    <cellStyle name="60% - Accent1 87" xfId="4440"/>
    <cellStyle name="60% - Accent1 88" xfId="4441"/>
    <cellStyle name="60% - Accent1 89" xfId="4442"/>
    <cellStyle name="60% - Accent1 9" xfId="4443"/>
    <cellStyle name="60% - Accent1 90" xfId="4444"/>
    <cellStyle name="60% - Accent1 91" xfId="4445"/>
    <cellStyle name="60% - Accent1 92" xfId="4446"/>
    <cellStyle name="60% - Accent1 93" xfId="4447"/>
    <cellStyle name="60% - Accent1 94" xfId="4448"/>
    <cellStyle name="60% - Accent1 95" xfId="4449"/>
    <cellStyle name="60% - Accent1 96" xfId="4450"/>
    <cellStyle name="60% - Accent1 97" xfId="4451"/>
    <cellStyle name="60% - Accent1 98" xfId="4452"/>
    <cellStyle name="60% - Accent1 99" xfId="4453"/>
    <cellStyle name="60% - Accent2 10" xfId="4454"/>
    <cellStyle name="60% - Accent2 100" xfId="4455"/>
    <cellStyle name="60% - Accent2 101" xfId="4456"/>
    <cellStyle name="60% - Accent2 102" xfId="4457"/>
    <cellStyle name="60% - Accent2 103" xfId="4458"/>
    <cellStyle name="60% - Accent2 104" xfId="4459"/>
    <cellStyle name="60% - Accent2 105" xfId="4460"/>
    <cellStyle name="60% - Accent2 106" xfId="4461"/>
    <cellStyle name="60% - Accent2 107" xfId="4462"/>
    <cellStyle name="60% - Accent2 108" xfId="4463"/>
    <cellStyle name="60% - Accent2 109" xfId="4464"/>
    <cellStyle name="60% - Accent2 11" xfId="4465"/>
    <cellStyle name="60% - Accent2 110" xfId="4466"/>
    <cellStyle name="60% - Accent2 111" xfId="4467"/>
    <cellStyle name="60% - Accent2 112" xfId="4468"/>
    <cellStyle name="60% - Accent2 113" xfId="4469"/>
    <cellStyle name="60% - Accent2 114" xfId="4470"/>
    <cellStyle name="60% - Accent2 115" xfId="4471"/>
    <cellStyle name="60% - Accent2 116" xfId="4472"/>
    <cellStyle name="60% - Accent2 117" xfId="4473"/>
    <cellStyle name="60% - Accent2 118" xfId="4474"/>
    <cellStyle name="60% - Accent2 119" xfId="4475"/>
    <cellStyle name="60% - Accent2 12" xfId="4476"/>
    <cellStyle name="60% - Accent2 120" xfId="4477"/>
    <cellStyle name="60% - Accent2 121" xfId="4478"/>
    <cellStyle name="60% - Accent2 122" xfId="4479"/>
    <cellStyle name="60% - Accent2 123" xfId="4480"/>
    <cellStyle name="60% - Accent2 124" xfId="4481"/>
    <cellStyle name="60% - Accent2 125" xfId="4482"/>
    <cellStyle name="60% - Accent2 126" xfId="4483"/>
    <cellStyle name="60% - Accent2 127" xfId="4484"/>
    <cellStyle name="60% - Accent2 128" xfId="4485"/>
    <cellStyle name="60% - Accent2 129" xfId="4486"/>
    <cellStyle name="60% - Accent2 13" xfId="4487"/>
    <cellStyle name="60% - Accent2 130" xfId="4488"/>
    <cellStyle name="60% - Accent2 131" xfId="4489"/>
    <cellStyle name="60% - Accent2 132" xfId="4490"/>
    <cellStyle name="60% - Accent2 133" xfId="4491"/>
    <cellStyle name="60% - Accent2 134" xfId="4492"/>
    <cellStyle name="60% - Accent2 135" xfId="4493"/>
    <cellStyle name="60% - Accent2 136" xfId="4494"/>
    <cellStyle name="60% - Accent2 137" xfId="4495"/>
    <cellStyle name="60% - Accent2 138" xfId="4496"/>
    <cellStyle name="60% - Accent2 139" xfId="4497"/>
    <cellStyle name="60% - Accent2 14" xfId="4498"/>
    <cellStyle name="60% - Accent2 140" xfId="4499"/>
    <cellStyle name="60% - Accent2 141" xfId="4500"/>
    <cellStyle name="60% - Accent2 142" xfId="4501"/>
    <cellStyle name="60% - Accent2 143" xfId="4502"/>
    <cellStyle name="60% - Accent2 144" xfId="4503"/>
    <cellStyle name="60% - Accent2 145" xfId="4504"/>
    <cellStyle name="60% - Accent2 146" xfId="4505"/>
    <cellStyle name="60% - Accent2 147" xfId="4506"/>
    <cellStyle name="60% - Accent2 148" xfId="4507"/>
    <cellStyle name="60% - Accent2 149" xfId="4508"/>
    <cellStyle name="60% - Accent2 15" xfId="4509"/>
    <cellStyle name="60% - Accent2 150" xfId="4510"/>
    <cellStyle name="60% - Accent2 151" xfId="4511"/>
    <cellStyle name="60% - Accent2 152" xfId="4512"/>
    <cellStyle name="60% - Accent2 153" xfId="4513"/>
    <cellStyle name="60% - Accent2 154" xfId="4514"/>
    <cellStyle name="60% - Accent2 155" xfId="4515"/>
    <cellStyle name="60% - Accent2 156" xfId="4516"/>
    <cellStyle name="60% - Accent2 157" xfId="4517"/>
    <cellStyle name="60% - Accent2 158" xfId="4518"/>
    <cellStyle name="60% - Accent2 159" xfId="4519"/>
    <cellStyle name="60% - Accent2 16" xfId="4520"/>
    <cellStyle name="60% - Accent2 160" xfId="4521"/>
    <cellStyle name="60% - Accent2 161" xfId="4522"/>
    <cellStyle name="60% - Accent2 162" xfId="4523"/>
    <cellStyle name="60% - Accent2 163" xfId="4524"/>
    <cellStyle name="60% - Accent2 164" xfId="4525"/>
    <cellStyle name="60% - Accent2 165" xfId="4526"/>
    <cellStyle name="60% - Accent2 166" xfId="4527"/>
    <cellStyle name="60% - Accent2 167" xfId="4528"/>
    <cellStyle name="60% - Accent2 168" xfId="4529"/>
    <cellStyle name="60% - Accent2 169" xfId="4530"/>
    <cellStyle name="60% - Accent2 17" xfId="4531"/>
    <cellStyle name="60% - Accent2 170" xfId="4532"/>
    <cellStyle name="60% - Accent2 171" xfId="4533"/>
    <cellStyle name="60% - Accent2 172" xfId="4534"/>
    <cellStyle name="60% - Accent2 173" xfId="4535"/>
    <cellStyle name="60% - Accent2 174" xfId="4536"/>
    <cellStyle name="60% - Accent2 175" xfId="4537"/>
    <cellStyle name="60% - Accent2 176" xfId="4538"/>
    <cellStyle name="60% - Accent2 177" xfId="4539"/>
    <cellStyle name="60% - Accent2 178" xfId="4540"/>
    <cellStyle name="60% - Accent2 179" xfId="4541"/>
    <cellStyle name="60% - Accent2 18" xfId="4542"/>
    <cellStyle name="60% - Accent2 180" xfId="4543"/>
    <cellStyle name="60% - Accent2 181" xfId="4544"/>
    <cellStyle name="60% - Accent2 182" xfId="4545"/>
    <cellStyle name="60% - Accent2 183" xfId="4546"/>
    <cellStyle name="60% - Accent2 184" xfId="4547"/>
    <cellStyle name="60% - Accent2 185" xfId="4548"/>
    <cellStyle name="60% - Accent2 186" xfId="4549"/>
    <cellStyle name="60% - Accent2 187" xfId="4550"/>
    <cellStyle name="60% - Accent2 188" xfId="4551"/>
    <cellStyle name="60% - Accent2 189" xfId="4552"/>
    <cellStyle name="60% - Accent2 19" xfId="4553"/>
    <cellStyle name="60% - Accent2 190" xfId="4554"/>
    <cellStyle name="60% - Accent2 191" xfId="4555"/>
    <cellStyle name="60% - Accent2 192" xfId="4556"/>
    <cellStyle name="60% - Accent2 193" xfId="4557"/>
    <cellStyle name="60% - Accent2 194" xfId="4558"/>
    <cellStyle name="60% - Accent2 195" xfId="4559"/>
    <cellStyle name="60% - Accent2 196" xfId="4560"/>
    <cellStyle name="60% - Accent2 197" xfId="4561"/>
    <cellStyle name="60% - Accent2 198" xfId="4562"/>
    <cellStyle name="60% - Accent2 199" xfId="4563"/>
    <cellStyle name="60% - Accent2 2" xfId="4564"/>
    <cellStyle name="60% - Accent2 2 2" xfId="4565"/>
    <cellStyle name="60% - Accent2 2 3" xfId="4566"/>
    <cellStyle name="60% - Accent2 2 4" xfId="4567"/>
    <cellStyle name="60% - Accent2 2 5" xfId="4568"/>
    <cellStyle name="60% - Accent2 20" xfId="4569"/>
    <cellStyle name="60% - Accent2 200" xfId="4570"/>
    <cellStyle name="60% - Accent2 201" xfId="4571"/>
    <cellStyle name="60% - Accent2 202" xfId="4572"/>
    <cellStyle name="60% - Accent2 203" xfId="4573"/>
    <cellStyle name="60% - Accent2 204" xfId="4574"/>
    <cellStyle name="60% - Accent2 205" xfId="4575"/>
    <cellStyle name="60% - Accent2 206" xfId="4576"/>
    <cellStyle name="60% - Accent2 207" xfId="4577"/>
    <cellStyle name="60% - Accent2 208" xfId="4578"/>
    <cellStyle name="60% - Accent2 209" xfId="4579"/>
    <cellStyle name="60% - Accent2 21" xfId="4580"/>
    <cellStyle name="60% - Accent2 210" xfId="4581"/>
    <cellStyle name="60% - Accent2 211" xfId="4582"/>
    <cellStyle name="60% - Accent2 212" xfId="4583"/>
    <cellStyle name="60% - Accent2 213" xfId="4584"/>
    <cellStyle name="60% - Accent2 214" xfId="4585"/>
    <cellStyle name="60% - Accent2 215" xfId="4586"/>
    <cellStyle name="60% - Accent2 216" xfId="4587"/>
    <cellStyle name="60% - Accent2 217" xfId="4588"/>
    <cellStyle name="60% - Accent2 218" xfId="4589"/>
    <cellStyle name="60% - Accent2 219" xfId="4590"/>
    <cellStyle name="60% - Accent2 22" xfId="4591"/>
    <cellStyle name="60% - Accent2 220" xfId="4592"/>
    <cellStyle name="60% - Accent2 221" xfId="4593"/>
    <cellStyle name="60% - Accent2 222" xfId="4594"/>
    <cellStyle name="60% - Accent2 223" xfId="4595"/>
    <cellStyle name="60% - Accent2 224" xfId="4596"/>
    <cellStyle name="60% - Accent2 225" xfId="4597"/>
    <cellStyle name="60% - Accent2 226" xfId="4598"/>
    <cellStyle name="60% - Accent2 227" xfId="4599"/>
    <cellStyle name="60% - Accent2 228" xfId="4600"/>
    <cellStyle name="60% - Accent2 229" xfId="4601"/>
    <cellStyle name="60% - Accent2 23" xfId="4602"/>
    <cellStyle name="60% - Accent2 230" xfId="4603"/>
    <cellStyle name="60% - Accent2 231" xfId="4604"/>
    <cellStyle name="60% - Accent2 232" xfId="4605"/>
    <cellStyle name="60% - Accent2 233" xfId="4606"/>
    <cellStyle name="60% - Accent2 234" xfId="4607"/>
    <cellStyle name="60% - Accent2 235" xfId="4608"/>
    <cellStyle name="60% - Accent2 236" xfId="4609"/>
    <cellStyle name="60% - Accent2 237" xfId="4610"/>
    <cellStyle name="60% - Accent2 238" xfId="4611"/>
    <cellStyle name="60% - Accent2 239" xfId="4612"/>
    <cellStyle name="60% - Accent2 24" xfId="4613"/>
    <cellStyle name="60% - Accent2 240" xfId="4614"/>
    <cellStyle name="60% - Accent2 241" xfId="4615"/>
    <cellStyle name="60% - Accent2 242" xfId="4616"/>
    <cellStyle name="60% - Accent2 243" xfId="4617"/>
    <cellStyle name="60% - Accent2 244" xfId="4618"/>
    <cellStyle name="60% - Accent2 245" xfId="4619"/>
    <cellStyle name="60% - Accent2 246" xfId="4620"/>
    <cellStyle name="60% - Accent2 247" xfId="4621"/>
    <cellStyle name="60% - Accent2 248" xfId="4622"/>
    <cellStyle name="60% - Accent2 249" xfId="4623"/>
    <cellStyle name="60% - Accent2 25" xfId="4624"/>
    <cellStyle name="60% - Accent2 250" xfId="4625"/>
    <cellStyle name="60% - Accent2 251" xfId="4626"/>
    <cellStyle name="60% - Accent2 252" xfId="4627"/>
    <cellStyle name="60% - Accent2 253" xfId="4628"/>
    <cellStyle name="60% - Accent2 254" xfId="4629"/>
    <cellStyle name="60% - Accent2 255" xfId="4630"/>
    <cellStyle name="60% - Accent2 26" xfId="4631"/>
    <cellStyle name="60% - Accent2 27" xfId="4632"/>
    <cellStyle name="60% - Accent2 28" xfId="4633"/>
    <cellStyle name="60% - Accent2 29" xfId="4634"/>
    <cellStyle name="60% - Accent2 3" xfId="4635"/>
    <cellStyle name="60% - Accent2 30" xfId="4636"/>
    <cellStyle name="60% - Accent2 31" xfId="4637"/>
    <cellStyle name="60% - Accent2 32" xfId="4638"/>
    <cellStyle name="60% - Accent2 33" xfId="4639"/>
    <cellStyle name="60% - Accent2 34" xfId="4640"/>
    <cellStyle name="60% - Accent2 35" xfId="4641"/>
    <cellStyle name="60% - Accent2 36" xfId="4642"/>
    <cellStyle name="60% - Accent2 37" xfId="4643"/>
    <cellStyle name="60% - Accent2 38" xfId="4644"/>
    <cellStyle name="60% - Accent2 39" xfId="4645"/>
    <cellStyle name="60% - Accent2 4" xfId="4646"/>
    <cellStyle name="60% - Accent2 40" xfId="4647"/>
    <cellStyle name="60% - Accent2 41" xfId="4648"/>
    <cellStyle name="60% - Accent2 42" xfId="4649"/>
    <cellStyle name="60% - Accent2 43" xfId="4650"/>
    <cellStyle name="60% - Accent2 44" xfId="4651"/>
    <cellStyle name="60% - Accent2 45" xfId="4652"/>
    <cellStyle name="60% - Accent2 46" xfId="4653"/>
    <cellStyle name="60% - Accent2 47" xfId="4654"/>
    <cellStyle name="60% - Accent2 48" xfId="4655"/>
    <cellStyle name="60% - Accent2 49" xfId="4656"/>
    <cellStyle name="60% - Accent2 5" xfId="4657"/>
    <cellStyle name="60% - Accent2 50" xfId="4658"/>
    <cellStyle name="60% - Accent2 51" xfId="4659"/>
    <cellStyle name="60% - Accent2 52" xfId="4660"/>
    <cellStyle name="60% - Accent2 53" xfId="4661"/>
    <cellStyle name="60% - Accent2 54" xfId="4662"/>
    <cellStyle name="60% - Accent2 55" xfId="4663"/>
    <cellStyle name="60% - Accent2 56" xfId="4664"/>
    <cellStyle name="60% - Accent2 57" xfId="4665"/>
    <cellStyle name="60% - Accent2 58" xfId="4666"/>
    <cellStyle name="60% - Accent2 59" xfId="4667"/>
    <cellStyle name="60% - Accent2 6" xfId="4668"/>
    <cellStyle name="60% - Accent2 60" xfId="4669"/>
    <cellStyle name="60% - Accent2 61" xfId="4670"/>
    <cellStyle name="60% - Accent2 62" xfId="4671"/>
    <cellStyle name="60% - Accent2 63" xfId="4672"/>
    <cellStyle name="60% - Accent2 64" xfId="4673"/>
    <cellStyle name="60% - Accent2 65" xfId="4674"/>
    <cellStyle name="60% - Accent2 66" xfId="4675"/>
    <cellStyle name="60% - Accent2 67" xfId="4676"/>
    <cellStyle name="60% - Accent2 68" xfId="4677"/>
    <cellStyle name="60% - Accent2 69" xfId="4678"/>
    <cellStyle name="60% - Accent2 7" xfId="4679"/>
    <cellStyle name="60% - Accent2 70" xfId="4680"/>
    <cellStyle name="60% - Accent2 71" xfId="4681"/>
    <cellStyle name="60% - Accent2 72" xfId="4682"/>
    <cellStyle name="60% - Accent2 73" xfId="4683"/>
    <cellStyle name="60% - Accent2 74" xfId="4684"/>
    <cellStyle name="60% - Accent2 75" xfId="4685"/>
    <cellStyle name="60% - Accent2 76" xfId="4686"/>
    <cellStyle name="60% - Accent2 77" xfId="4687"/>
    <cellStyle name="60% - Accent2 78" xfId="4688"/>
    <cellStyle name="60% - Accent2 79" xfId="4689"/>
    <cellStyle name="60% - Accent2 8" xfId="4690"/>
    <cellStyle name="60% - Accent2 80" xfId="4691"/>
    <cellStyle name="60% - Accent2 81" xfId="4692"/>
    <cellStyle name="60% - Accent2 82" xfId="4693"/>
    <cellStyle name="60% - Accent2 83" xfId="4694"/>
    <cellStyle name="60% - Accent2 84" xfId="4695"/>
    <cellStyle name="60% - Accent2 85" xfId="4696"/>
    <cellStyle name="60% - Accent2 86" xfId="4697"/>
    <cellStyle name="60% - Accent2 87" xfId="4698"/>
    <cellStyle name="60% - Accent2 88" xfId="4699"/>
    <cellStyle name="60% - Accent2 89" xfId="4700"/>
    <cellStyle name="60% - Accent2 9" xfId="4701"/>
    <cellStyle name="60% - Accent2 90" xfId="4702"/>
    <cellStyle name="60% - Accent2 91" xfId="4703"/>
    <cellStyle name="60% - Accent2 92" xfId="4704"/>
    <cellStyle name="60% - Accent2 93" xfId="4705"/>
    <cellStyle name="60% - Accent2 94" xfId="4706"/>
    <cellStyle name="60% - Accent2 95" xfId="4707"/>
    <cellStyle name="60% - Accent2 96" xfId="4708"/>
    <cellStyle name="60% - Accent2 97" xfId="4709"/>
    <cellStyle name="60% - Accent2 98" xfId="4710"/>
    <cellStyle name="60% - Accent2 99" xfId="4711"/>
    <cellStyle name="60% - Accent3 10" xfId="4712"/>
    <cellStyle name="60% - Accent3 100" xfId="4713"/>
    <cellStyle name="60% - Accent3 101" xfId="4714"/>
    <cellStyle name="60% - Accent3 102" xfId="4715"/>
    <cellStyle name="60% - Accent3 103" xfId="4716"/>
    <cellStyle name="60% - Accent3 104" xfId="4717"/>
    <cellStyle name="60% - Accent3 105" xfId="4718"/>
    <cellStyle name="60% - Accent3 106" xfId="4719"/>
    <cellStyle name="60% - Accent3 107" xfId="4720"/>
    <cellStyle name="60% - Accent3 108" xfId="4721"/>
    <cellStyle name="60% - Accent3 109" xfId="4722"/>
    <cellStyle name="60% - Accent3 11" xfId="4723"/>
    <cellStyle name="60% - Accent3 110" xfId="4724"/>
    <cellStyle name="60% - Accent3 111" xfId="4725"/>
    <cellStyle name="60% - Accent3 112" xfId="4726"/>
    <cellStyle name="60% - Accent3 113" xfId="4727"/>
    <cellStyle name="60% - Accent3 114" xfId="4728"/>
    <cellStyle name="60% - Accent3 115" xfId="4729"/>
    <cellStyle name="60% - Accent3 116" xfId="4730"/>
    <cellStyle name="60% - Accent3 117" xfId="4731"/>
    <cellStyle name="60% - Accent3 118" xfId="4732"/>
    <cellStyle name="60% - Accent3 119" xfId="4733"/>
    <cellStyle name="60% - Accent3 12" xfId="4734"/>
    <cellStyle name="60% - Accent3 120" xfId="4735"/>
    <cellStyle name="60% - Accent3 121" xfId="4736"/>
    <cellStyle name="60% - Accent3 122" xfId="4737"/>
    <cellStyle name="60% - Accent3 123" xfId="4738"/>
    <cellStyle name="60% - Accent3 124" xfId="4739"/>
    <cellStyle name="60% - Accent3 125" xfId="4740"/>
    <cellStyle name="60% - Accent3 126" xfId="4741"/>
    <cellStyle name="60% - Accent3 127" xfId="4742"/>
    <cellStyle name="60% - Accent3 128" xfId="4743"/>
    <cellStyle name="60% - Accent3 129" xfId="4744"/>
    <cellStyle name="60% - Accent3 13" xfId="4745"/>
    <cellStyle name="60% - Accent3 130" xfId="4746"/>
    <cellStyle name="60% - Accent3 131" xfId="4747"/>
    <cellStyle name="60% - Accent3 132" xfId="4748"/>
    <cellStyle name="60% - Accent3 133" xfId="4749"/>
    <cellStyle name="60% - Accent3 134" xfId="4750"/>
    <cellStyle name="60% - Accent3 135" xfId="4751"/>
    <cellStyle name="60% - Accent3 136" xfId="4752"/>
    <cellStyle name="60% - Accent3 137" xfId="4753"/>
    <cellStyle name="60% - Accent3 138" xfId="4754"/>
    <cellStyle name="60% - Accent3 139" xfId="4755"/>
    <cellStyle name="60% - Accent3 14" xfId="4756"/>
    <cellStyle name="60% - Accent3 140" xfId="4757"/>
    <cellStyle name="60% - Accent3 141" xfId="4758"/>
    <cellStyle name="60% - Accent3 142" xfId="4759"/>
    <cellStyle name="60% - Accent3 143" xfId="4760"/>
    <cellStyle name="60% - Accent3 144" xfId="4761"/>
    <cellStyle name="60% - Accent3 145" xfId="4762"/>
    <cellStyle name="60% - Accent3 146" xfId="4763"/>
    <cellStyle name="60% - Accent3 147" xfId="4764"/>
    <cellStyle name="60% - Accent3 148" xfId="4765"/>
    <cellStyle name="60% - Accent3 149" xfId="4766"/>
    <cellStyle name="60% - Accent3 15" xfId="4767"/>
    <cellStyle name="60% - Accent3 150" xfId="4768"/>
    <cellStyle name="60% - Accent3 151" xfId="4769"/>
    <cellStyle name="60% - Accent3 152" xfId="4770"/>
    <cellStyle name="60% - Accent3 153" xfId="4771"/>
    <cellStyle name="60% - Accent3 154" xfId="4772"/>
    <cellStyle name="60% - Accent3 155" xfId="4773"/>
    <cellStyle name="60% - Accent3 156" xfId="4774"/>
    <cellStyle name="60% - Accent3 157" xfId="4775"/>
    <cellStyle name="60% - Accent3 158" xfId="4776"/>
    <cellStyle name="60% - Accent3 159" xfId="4777"/>
    <cellStyle name="60% - Accent3 16" xfId="4778"/>
    <cellStyle name="60% - Accent3 160" xfId="4779"/>
    <cellStyle name="60% - Accent3 161" xfId="4780"/>
    <cellStyle name="60% - Accent3 162" xfId="4781"/>
    <cellStyle name="60% - Accent3 163" xfId="4782"/>
    <cellStyle name="60% - Accent3 164" xfId="4783"/>
    <cellStyle name="60% - Accent3 165" xfId="4784"/>
    <cellStyle name="60% - Accent3 166" xfId="4785"/>
    <cellStyle name="60% - Accent3 167" xfId="4786"/>
    <cellStyle name="60% - Accent3 168" xfId="4787"/>
    <cellStyle name="60% - Accent3 169" xfId="4788"/>
    <cellStyle name="60% - Accent3 17" xfId="4789"/>
    <cellStyle name="60% - Accent3 170" xfId="4790"/>
    <cellStyle name="60% - Accent3 171" xfId="4791"/>
    <cellStyle name="60% - Accent3 172" xfId="4792"/>
    <cellStyle name="60% - Accent3 173" xfId="4793"/>
    <cellStyle name="60% - Accent3 174" xfId="4794"/>
    <cellStyle name="60% - Accent3 175" xfId="4795"/>
    <cellStyle name="60% - Accent3 176" xfId="4796"/>
    <cellStyle name="60% - Accent3 177" xfId="4797"/>
    <cellStyle name="60% - Accent3 178" xfId="4798"/>
    <cellStyle name="60% - Accent3 179" xfId="4799"/>
    <cellStyle name="60% - Accent3 18" xfId="4800"/>
    <cellStyle name="60% - Accent3 180" xfId="4801"/>
    <cellStyle name="60% - Accent3 181" xfId="4802"/>
    <cellStyle name="60% - Accent3 182" xfId="4803"/>
    <cellStyle name="60% - Accent3 183" xfId="4804"/>
    <cellStyle name="60% - Accent3 184" xfId="4805"/>
    <cellStyle name="60% - Accent3 185" xfId="4806"/>
    <cellStyle name="60% - Accent3 186" xfId="4807"/>
    <cellStyle name="60% - Accent3 187" xfId="4808"/>
    <cellStyle name="60% - Accent3 188" xfId="4809"/>
    <cellStyle name="60% - Accent3 189" xfId="4810"/>
    <cellStyle name="60% - Accent3 19" xfId="4811"/>
    <cellStyle name="60% - Accent3 190" xfId="4812"/>
    <cellStyle name="60% - Accent3 191" xfId="4813"/>
    <cellStyle name="60% - Accent3 192" xfId="4814"/>
    <cellStyle name="60% - Accent3 193" xfId="4815"/>
    <cellStyle name="60% - Accent3 194" xfId="4816"/>
    <cellStyle name="60% - Accent3 195" xfId="4817"/>
    <cellStyle name="60% - Accent3 196" xfId="4818"/>
    <cellStyle name="60% - Accent3 197" xfId="4819"/>
    <cellStyle name="60% - Accent3 198" xfId="4820"/>
    <cellStyle name="60% - Accent3 199" xfId="4821"/>
    <cellStyle name="60% - Accent3 2" xfId="4822"/>
    <cellStyle name="60% - Accent3 2 2" xfId="4823"/>
    <cellStyle name="60% - Accent3 2 3" xfId="4824"/>
    <cellStyle name="60% - Accent3 2 4" xfId="4825"/>
    <cellStyle name="60% - Accent3 2 5" xfId="4826"/>
    <cellStyle name="60% - Accent3 20" xfId="4827"/>
    <cellStyle name="60% - Accent3 200" xfId="4828"/>
    <cellStyle name="60% - Accent3 201" xfId="4829"/>
    <cellStyle name="60% - Accent3 202" xfId="4830"/>
    <cellStyle name="60% - Accent3 203" xfId="4831"/>
    <cellStyle name="60% - Accent3 204" xfId="4832"/>
    <cellStyle name="60% - Accent3 205" xfId="4833"/>
    <cellStyle name="60% - Accent3 206" xfId="4834"/>
    <cellStyle name="60% - Accent3 207" xfId="4835"/>
    <cellStyle name="60% - Accent3 208" xfId="4836"/>
    <cellStyle name="60% - Accent3 209" xfId="4837"/>
    <cellStyle name="60% - Accent3 21" xfId="4838"/>
    <cellStyle name="60% - Accent3 210" xfId="4839"/>
    <cellStyle name="60% - Accent3 211" xfId="4840"/>
    <cellStyle name="60% - Accent3 212" xfId="4841"/>
    <cellStyle name="60% - Accent3 213" xfId="4842"/>
    <cellStyle name="60% - Accent3 214" xfId="4843"/>
    <cellStyle name="60% - Accent3 215" xfId="4844"/>
    <cellStyle name="60% - Accent3 216" xfId="4845"/>
    <cellStyle name="60% - Accent3 217" xfId="4846"/>
    <cellStyle name="60% - Accent3 218" xfId="4847"/>
    <cellStyle name="60% - Accent3 219" xfId="4848"/>
    <cellStyle name="60% - Accent3 22" xfId="4849"/>
    <cellStyle name="60% - Accent3 220" xfId="4850"/>
    <cellStyle name="60% - Accent3 221" xfId="4851"/>
    <cellStyle name="60% - Accent3 222" xfId="4852"/>
    <cellStyle name="60% - Accent3 223" xfId="4853"/>
    <cellStyle name="60% - Accent3 224" xfId="4854"/>
    <cellStyle name="60% - Accent3 225" xfId="4855"/>
    <cellStyle name="60% - Accent3 226" xfId="4856"/>
    <cellStyle name="60% - Accent3 227" xfId="4857"/>
    <cellStyle name="60% - Accent3 228" xfId="4858"/>
    <cellStyle name="60% - Accent3 229" xfId="4859"/>
    <cellStyle name="60% - Accent3 23" xfId="4860"/>
    <cellStyle name="60% - Accent3 230" xfId="4861"/>
    <cellStyle name="60% - Accent3 231" xfId="4862"/>
    <cellStyle name="60% - Accent3 232" xfId="4863"/>
    <cellStyle name="60% - Accent3 233" xfId="4864"/>
    <cellStyle name="60% - Accent3 234" xfId="4865"/>
    <cellStyle name="60% - Accent3 235" xfId="4866"/>
    <cellStyle name="60% - Accent3 236" xfId="4867"/>
    <cellStyle name="60% - Accent3 237" xfId="4868"/>
    <cellStyle name="60% - Accent3 238" xfId="4869"/>
    <cellStyle name="60% - Accent3 239" xfId="4870"/>
    <cellStyle name="60% - Accent3 24" xfId="4871"/>
    <cellStyle name="60% - Accent3 240" xfId="4872"/>
    <cellStyle name="60% - Accent3 241" xfId="4873"/>
    <cellStyle name="60% - Accent3 242" xfId="4874"/>
    <cellStyle name="60% - Accent3 243" xfId="4875"/>
    <cellStyle name="60% - Accent3 244" xfId="4876"/>
    <cellStyle name="60% - Accent3 245" xfId="4877"/>
    <cellStyle name="60% - Accent3 246" xfId="4878"/>
    <cellStyle name="60% - Accent3 247" xfId="4879"/>
    <cellStyle name="60% - Accent3 248" xfId="4880"/>
    <cellStyle name="60% - Accent3 249" xfId="4881"/>
    <cellStyle name="60% - Accent3 25" xfId="4882"/>
    <cellStyle name="60% - Accent3 250" xfId="4883"/>
    <cellStyle name="60% - Accent3 251" xfId="4884"/>
    <cellStyle name="60% - Accent3 252" xfId="4885"/>
    <cellStyle name="60% - Accent3 253" xfId="4886"/>
    <cellStyle name="60% - Accent3 254" xfId="4887"/>
    <cellStyle name="60% - Accent3 255" xfId="4888"/>
    <cellStyle name="60% - Accent3 26" xfId="4889"/>
    <cellStyle name="60% - Accent3 27" xfId="4890"/>
    <cellStyle name="60% - Accent3 28" xfId="4891"/>
    <cellStyle name="60% - Accent3 29" xfId="4892"/>
    <cellStyle name="60% - Accent3 3" xfId="4893"/>
    <cellStyle name="60% - Accent3 30" xfId="4894"/>
    <cellStyle name="60% - Accent3 31" xfId="4895"/>
    <cellStyle name="60% - Accent3 32" xfId="4896"/>
    <cellStyle name="60% - Accent3 33" xfId="4897"/>
    <cellStyle name="60% - Accent3 34" xfId="4898"/>
    <cellStyle name="60% - Accent3 35" xfId="4899"/>
    <cellStyle name="60% - Accent3 36" xfId="4900"/>
    <cellStyle name="60% - Accent3 37" xfId="4901"/>
    <cellStyle name="60% - Accent3 38" xfId="4902"/>
    <cellStyle name="60% - Accent3 39" xfId="4903"/>
    <cellStyle name="60% - Accent3 4" xfId="4904"/>
    <cellStyle name="60% - Accent3 40" xfId="4905"/>
    <cellStyle name="60% - Accent3 41" xfId="4906"/>
    <cellStyle name="60% - Accent3 42" xfId="4907"/>
    <cellStyle name="60% - Accent3 43" xfId="4908"/>
    <cellStyle name="60% - Accent3 44" xfId="4909"/>
    <cellStyle name="60% - Accent3 45" xfId="4910"/>
    <cellStyle name="60% - Accent3 46" xfId="4911"/>
    <cellStyle name="60% - Accent3 47" xfId="4912"/>
    <cellStyle name="60% - Accent3 48" xfId="4913"/>
    <cellStyle name="60% - Accent3 49" xfId="4914"/>
    <cellStyle name="60% - Accent3 5" xfId="4915"/>
    <cellStyle name="60% - Accent3 50" xfId="4916"/>
    <cellStyle name="60% - Accent3 51" xfId="4917"/>
    <cellStyle name="60% - Accent3 52" xfId="4918"/>
    <cellStyle name="60% - Accent3 53" xfId="4919"/>
    <cellStyle name="60% - Accent3 54" xfId="4920"/>
    <cellStyle name="60% - Accent3 55" xfId="4921"/>
    <cellStyle name="60% - Accent3 56" xfId="4922"/>
    <cellStyle name="60% - Accent3 57" xfId="4923"/>
    <cellStyle name="60% - Accent3 58" xfId="4924"/>
    <cellStyle name="60% - Accent3 59" xfId="4925"/>
    <cellStyle name="60% - Accent3 6" xfId="4926"/>
    <cellStyle name="60% - Accent3 60" xfId="4927"/>
    <cellStyle name="60% - Accent3 61" xfId="4928"/>
    <cellStyle name="60% - Accent3 62" xfId="4929"/>
    <cellStyle name="60% - Accent3 63" xfId="4930"/>
    <cellStyle name="60% - Accent3 64" xfId="4931"/>
    <cellStyle name="60% - Accent3 65" xfId="4932"/>
    <cellStyle name="60% - Accent3 66" xfId="4933"/>
    <cellStyle name="60% - Accent3 67" xfId="4934"/>
    <cellStyle name="60% - Accent3 68" xfId="4935"/>
    <cellStyle name="60% - Accent3 69" xfId="4936"/>
    <cellStyle name="60% - Accent3 7" xfId="4937"/>
    <cellStyle name="60% - Accent3 70" xfId="4938"/>
    <cellStyle name="60% - Accent3 71" xfId="4939"/>
    <cellStyle name="60% - Accent3 72" xfId="4940"/>
    <cellStyle name="60% - Accent3 73" xfId="4941"/>
    <cellStyle name="60% - Accent3 74" xfId="4942"/>
    <cellStyle name="60% - Accent3 75" xfId="4943"/>
    <cellStyle name="60% - Accent3 76" xfId="4944"/>
    <cellStyle name="60% - Accent3 77" xfId="4945"/>
    <cellStyle name="60% - Accent3 78" xfId="4946"/>
    <cellStyle name="60% - Accent3 79" xfId="4947"/>
    <cellStyle name="60% - Accent3 8" xfId="4948"/>
    <cellStyle name="60% - Accent3 80" xfId="4949"/>
    <cellStyle name="60% - Accent3 81" xfId="4950"/>
    <cellStyle name="60% - Accent3 82" xfId="4951"/>
    <cellStyle name="60% - Accent3 83" xfId="4952"/>
    <cellStyle name="60% - Accent3 84" xfId="4953"/>
    <cellStyle name="60% - Accent3 85" xfId="4954"/>
    <cellStyle name="60% - Accent3 86" xfId="4955"/>
    <cellStyle name="60% - Accent3 87" xfId="4956"/>
    <cellStyle name="60% - Accent3 88" xfId="4957"/>
    <cellStyle name="60% - Accent3 89" xfId="4958"/>
    <cellStyle name="60% - Accent3 9" xfId="4959"/>
    <cellStyle name="60% - Accent3 90" xfId="4960"/>
    <cellStyle name="60% - Accent3 91" xfId="4961"/>
    <cellStyle name="60% - Accent3 92" xfId="4962"/>
    <cellStyle name="60% - Accent3 93" xfId="4963"/>
    <cellStyle name="60% - Accent3 94" xfId="4964"/>
    <cellStyle name="60% - Accent3 95" xfId="4965"/>
    <cellStyle name="60% - Accent3 96" xfId="4966"/>
    <cellStyle name="60% - Accent3 97" xfId="4967"/>
    <cellStyle name="60% - Accent3 98" xfId="4968"/>
    <cellStyle name="60% - Accent3 99" xfId="4969"/>
    <cellStyle name="60% - Accent4 10" xfId="4970"/>
    <cellStyle name="60% - Accent4 100" xfId="4971"/>
    <cellStyle name="60% - Accent4 101" xfId="4972"/>
    <cellStyle name="60% - Accent4 102" xfId="4973"/>
    <cellStyle name="60% - Accent4 103" xfId="4974"/>
    <cellStyle name="60% - Accent4 104" xfId="4975"/>
    <cellStyle name="60% - Accent4 105" xfId="4976"/>
    <cellStyle name="60% - Accent4 106" xfId="4977"/>
    <cellStyle name="60% - Accent4 107" xfId="4978"/>
    <cellStyle name="60% - Accent4 108" xfId="4979"/>
    <cellStyle name="60% - Accent4 109" xfId="4980"/>
    <cellStyle name="60% - Accent4 11" xfId="4981"/>
    <cellStyle name="60% - Accent4 110" xfId="4982"/>
    <cellStyle name="60% - Accent4 111" xfId="4983"/>
    <cellStyle name="60% - Accent4 112" xfId="4984"/>
    <cellStyle name="60% - Accent4 113" xfId="4985"/>
    <cellStyle name="60% - Accent4 114" xfId="4986"/>
    <cellStyle name="60% - Accent4 115" xfId="4987"/>
    <cellStyle name="60% - Accent4 116" xfId="4988"/>
    <cellStyle name="60% - Accent4 117" xfId="4989"/>
    <cellStyle name="60% - Accent4 118" xfId="4990"/>
    <cellStyle name="60% - Accent4 119" xfId="4991"/>
    <cellStyle name="60% - Accent4 12" xfId="4992"/>
    <cellStyle name="60% - Accent4 120" xfId="4993"/>
    <cellStyle name="60% - Accent4 121" xfId="4994"/>
    <cellStyle name="60% - Accent4 122" xfId="4995"/>
    <cellStyle name="60% - Accent4 123" xfId="4996"/>
    <cellStyle name="60% - Accent4 124" xfId="4997"/>
    <cellStyle name="60% - Accent4 125" xfId="4998"/>
    <cellStyle name="60% - Accent4 126" xfId="4999"/>
    <cellStyle name="60% - Accent4 127" xfId="5000"/>
    <cellStyle name="60% - Accent4 128" xfId="5001"/>
    <cellStyle name="60% - Accent4 129" xfId="5002"/>
    <cellStyle name="60% - Accent4 13" xfId="5003"/>
    <cellStyle name="60% - Accent4 130" xfId="5004"/>
    <cellStyle name="60% - Accent4 131" xfId="5005"/>
    <cellStyle name="60% - Accent4 132" xfId="5006"/>
    <cellStyle name="60% - Accent4 133" xfId="5007"/>
    <cellStyle name="60% - Accent4 134" xfId="5008"/>
    <cellStyle name="60% - Accent4 135" xfId="5009"/>
    <cellStyle name="60% - Accent4 136" xfId="5010"/>
    <cellStyle name="60% - Accent4 137" xfId="5011"/>
    <cellStyle name="60% - Accent4 138" xfId="5012"/>
    <cellStyle name="60% - Accent4 139" xfId="5013"/>
    <cellStyle name="60% - Accent4 14" xfId="5014"/>
    <cellStyle name="60% - Accent4 140" xfId="5015"/>
    <cellStyle name="60% - Accent4 141" xfId="5016"/>
    <cellStyle name="60% - Accent4 142" xfId="5017"/>
    <cellStyle name="60% - Accent4 143" xfId="5018"/>
    <cellStyle name="60% - Accent4 144" xfId="5019"/>
    <cellStyle name="60% - Accent4 145" xfId="5020"/>
    <cellStyle name="60% - Accent4 146" xfId="5021"/>
    <cellStyle name="60% - Accent4 147" xfId="5022"/>
    <cellStyle name="60% - Accent4 148" xfId="5023"/>
    <cellStyle name="60% - Accent4 149" xfId="5024"/>
    <cellStyle name="60% - Accent4 15" xfId="5025"/>
    <cellStyle name="60% - Accent4 150" xfId="5026"/>
    <cellStyle name="60% - Accent4 151" xfId="5027"/>
    <cellStyle name="60% - Accent4 152" xfId="5028"/>
    <cellStyle name="60% - Accent4 153" xfId="5029"/>
    <cellStyle name="60% - Accent4 154" xfId="5030"/>
    <cellStyle name="60% - Accent4 155" xfId="5031"/>
    <cellStyle name="60% - Accent4 156" xfId="5032"/>
    <cellStyle name="60% - Accent4 157" xfId="5033"/>
    <cellStyle name="60% - Accent4 158" xfId="5034"/>
    <cellStyle name="60% - Accent4 159" xfId="5035"/>
    <cellStyle name="60% - Accent4 16" xfId="5036"/>
    <cellStyle name="60% - Accent4 160" xfId="5037"/>
    <cellStyle name="60% - Accent4 161" xfId="5038"/>
    <cellStyle name="60% - Accent4 162" xfId="5039"/>
    <cellStyle name="60% - Accent4 163" xfId="5040"/>
    <cellStyle name="60% - Accent4 164" xfId="5041"/>
    <cellStyle name="60% - Accent4 165" xfId="5042"/>
    <cellStyle name="60% - Accent4 166" xfId="5043"/>
    <cellStyle name="60% - Accent4 167" xfId="5044"/>
    <cellStyle name="60% - Accent4 168" xfId="5045"/>
    <cellStyle name="60% - Accent4 169" xfId="5046"/>
    <cellStyle name="60% - Accent4 17" xfId="5047"/>
    <cellStyle name="60% - Accent4 170" xfId="5048"/>
    <cellStyle name="60% - Accent4 171" xfId="5049"/>
    <cellStyle name="60% - Accent4 172" xfId="5050"/>
    <cellStyle name="60% - Accent4 173" xfId="5051"/>
    <cellStyle name="60% - Accent4 174" xfId="5052"/>
    <cellStyle name="60% - Accent4 175" xfId="5053"/>
    <cellStyle name="60% - Accent4 176" xfId="5054"/>
    <cellStyle name="60% - Accent4 177" xfId="5055"/>
    <cellStyle name="60% - Accent4 178" xfId="5056"/>
    <cellStyle name="60% - Accent4 179" xfId="5057"/>
    <cellStyle name="60% - Accent4 18" xfId="5058"/>
    <cellStyle name="60% - Accent4 180" xfId="5059"/>
    <cellStyle name="60% - Accent4 181" xfId="5060"/>
    <cellStyle name="60% - Accent4 182" xfId="5061"/>
    <cellStyle name="60% - Accent4 183" xfId="5062"/>
    <cellStyle name="60% - Accent4 184" xfId="5063"/>
    <cellStyle name="60% - Accent4 185" xfId="5064"/>
    <cellStyle name="60% - Accent4 186" xfId="5065"/>
    <cellStyle name="60% - Accent4 187" xfId="5066"/>
    <cellStyle name="60% - Accent4 188" xfId="5067"/>
    <cellStyle name="60% - Accent4 189" xfId="5068"/>
    <cellStyle name="60% - Accent4 19" xfId="5069"/>
    <cellStyle name="60% - Accent4 190" xfId="5070"/>
    <cellStyle name="60% - Accent4 191" xfId="5071"/>
    <cellStyle name="60% - Accent4 192" xfId="5072"/>
    <cellStyle name="60% - Accent4 193" xfId="5073"/>
    <cellStyle name="60% - Accent4 194" xfId="5074"/>
    <cellStyle name="60% - Accent4 195" xfId="5075"/>
    <cellStyle name="60% - Accent4 196" xfId="5076"/>
    <cellStyle name="60% - Accent4 197" xfId="5077"/>
    <cellStyle name="60% - Accent4 198" xfId="5078"/>
    <cellStyle name="60% - Accent4 199" xfId="5079"/>
    <cellStyle name="60% - Accent4 2" xfId="5080"/>
    <cellStyle name="60% - Accent4 2 2" xfId="5081"/>
    <cellStyle name="60% - Accent4 2 3" xfId="5082"/>
    <cellStyle name="60% - Accent4 2 4" xfId="5083"/>
    <cellStyle name="60% - Accent4 2 5" xfId="5084"/>
    <cellStyle name="60% - Accent4 20" xfId="5085"/>
    <cellStyle name="60% - Accent4 200" xfId="5086"/>
    <cellStyle name="60% - Accent4 201" xfId="5087"/>
    <cellStyle name="60% - Accent4 202" xfId="5088"/>
    <cellStyle name="60% - Accent4 203" xfId="5089"/>
    <cellStyle name="60% - Accent4 204" xfId="5090"/>
    <cellStyle name="60% - Accent4 205" xfId="5091"/>
    <cellStyle name="60% - Accent4 206" xfId="5092"/>
    <cellStyle name="60% - Accent4 207" xfId="5093"/>
    <cellStyle name="60% - Accent4 208" xfId="5094"/>
    <cellStyle name="60% - Accent4 209" xfId="5095"/>
    <cellStyle name="60% - Accent4 21" xfId="5096"/>
    <cellStyle name="60% - Accent4 210" xfId="5097"/>
    <cellStyle name="60% - Accent4 211" xfId="5098"/>
    <cellStyle name="60% - Accent4 212" xfId="5099"/>
    <cellStyle name="60% - Accent4 213" xfId="5100"/>
    <cellStyle name="60% - Accent4 214" xfId="5101"/>
    <cellStyle name="60% - Accent4 215" xfId="5102"/>
    <cellStyle name="60% - Accent4 216" xfId="5103"/>
    <cellStyle name="60% - Accent4 217" xfId="5104"/>
    <cellStyle name="60% - Accent4 218" xfId="5105"/>
    <cellStyle name="60% - Accent4 219" xfId="5106"/>
    <cellStyle name="60% - Accent4 22" xfId="5107"/>
    <cellStyle name="60% - Accent4 220" xfId="5108"/>
    <cellStyle name="60% - Accent4 221" xfId="5109"/>
    <cellStyle name="60% - Accent4 222" xfId="5110"/>
    <cellStyle name="60% - Accent4 223" xfId="5111"/>
    <cellStyle name="60% - Accent4 224" xfId="5112"/>
    <cellStyle name="60% - Accent4 225" xfId="5113"/>
    <cellStyle name="60% - Accent4 226" xfId="5114"/>
    <cellStyle name="60% - Accent4 227" xfId="5115"/>
    <cellStyle name="60% - Accent4 228" xfId="5116"/>
    <cellStyle name="60% - Accent4 229" xfId="5117"/>
    <cellStyle name="60% - Accent4 23" xfId="5118"/>
    <cellStyle name="60% - Accent4 230" xfId="5119"/>
    <cellStyle name="60% - Accent4 231" xfId="5120"/>
    <cellStyle name="60% - Accent4 232" xfId="5121"/>
    <cellStyle name="60% - Accent4 233" xfId="5122"/>
    <cellStyle name="60% - Accent4 234" xfId="5123"/>
    <cellStyle name="60% - Accent4 235" xfId="5124"/>
    <cellStyle name="60% - Accent4 236" xfId="5125"/>
    <cellStyle name="60% - Accent4 237" xfId="5126"/>
    <cellStyle name="60% - Accent4 238" xfId="5127"/>
    <cellStyle name="60% - Accent4 239" xfId="5128"/>
    <cellStyle name="60% - Accent4 24" xfId="5129"/>
    <cellStyle name="60% - Accent4 240" xfId="5130"/>
    <cellStyle name="60% - Accent4 241" xfId="5131"/>
    <cellStyle name="60% - Accent4 242" xfId="5132"/>
    <cellStyle name="60% - Accent4 243" xfId="5133"/>
    <cellStyle name="60% - Accent4 244" xfId="5134"/>
    <cellStyle name="60% - Accent4 245" xfId="5135"/>
    <cellStyle name="60% - Accent4 246" xfId="5136"/>
    <cellStyle name="60% - Accent4 247" xfId="5137"/>
    <cellStyle name="60% - Accent4 248" xfId="5138"/>
    <cellStyle name="60% - Accent4 249" xfId="5139"/>
    <cellStyle name="60% - Accent4 25" xfId="5140"/>
    <cellStyle name="60% - Accent4 250" xfId="5141"/>
    <cellStyle name="60% - Accent4 251" xfId="5142"/>
    <cellStyle name="60% - Accent4 252" xfId="5143"/>
    <cellStyle name="60% - Accent4 253" xfId="5144"/>
    <cellStyle name="60% - Accent4 254" xfId="5145"/>
    <cellStyle name="60% - Accent4 255" xfId="5146"/>
    <cellStyle name="60% - Accent4 26" xfId="5147"/>
    <cellStyle name="60% - Accent4 27" xfId="5148"/>
    <cellStyle name="60% - Accent4 28" xfId="5149"/>
    <cellStyle name="60% - Accent4 29" xfId="5150"/>
    <cellStyle name="60% - Accent4 3" xfId="5151"/>
    <cellStyle name="60% - Accent4 30" xfId="5152"/>
    <cellStyle name="60% - Accent4 31" xfId="5153"/>
    <cellStyle name="60% - Accent4 32" xfId="5154"/>
    <cellStyle name="60% - Accent4 33" xfId="5155"/>
    <cellStyle name="60% - Accent4 34" xfId="5156"/>
    <cellStyle name="60% - Accent4 35" xfId="5157"/>
    <cellStyle name="60% - Accent4 36" xfId="5158"/>
    <cellStyle name="60% - Accent4 37" xfId="5159"/>
    <cellStyle name="60% - Accent4 38" xfId="5160"/>
    <cellStyle name="60% - Accent4 39" xfId="5161"/>
    <cellStyle name="60% - Accent4 4" xfId="5162"/>
    <cellStyle name="60% - Accent4 40" xfId="5163"/>
    <cellStyle name="60% - Accent4 41" xfId="5164"/>
    <cellStyle name="60% - Accent4 42" xfId="5165"/>
    <cellStyle name="60% - Accent4 43" xfId="5166"/>
    <cellStyle name="60% - Accent4 44" xfId="5167"/>
    <cellStyle name="60% - Accent4 45" xfId="5168"/>
    <cellStyle name="60% - Accent4 46" xfId="5169"/>
    <cellStyle name="60% - Accent4 47" xfId="5170"/>
    <cellStyle name="60% - Accent4 48" xfId="5171"/>
    <cellStyle name="60% - Accent4 49" xfId="5172"/>
    <cellStyle name="60% - Accent4 5" xfId="5173"/>
    <cellStyle name="60% - Accent4 50" xfId="5174"/>
    <cellStyle name="60% - Accent4 51" xfId="5175"/>
    <cellStyle name="60% - Accent4 52" xfId="5176"/>
    <cellStyle name="60% - Accent4 53" xfId="5177"/>
    <cellStyle name="60% - Accent4 54" xfId="5178"/>
    <cellStyle name="60% - Accent4 55" xfId="5179"/>
    <cellStyle name="60% - Accent4 56" xfId="5180"/>
    <cellStyle name="60% - Accent4 57" xfId="5181"/>
    <cellStyle name="60% - Accent4 58" xfId="5182"/>
    <cellStyle name="60% - Accent4 59" xfId="5183"/>
    <cellStyle name="60% - Accent4 6" xfId="5184"/>
    <cellStyle name="60% - Accent4 60" xfId="5185"/>
    <cellStyle name="60% - Accent4 61" xfId="5186"/>
    <cellStyle name="60% - Accent4 62" xfId="5187"/>
    <cellStyle name="60% - Accent4 63" xfId="5188"/>
    <cellStyle name="60% - Accent4 64" xfId="5189"/>
    <cellStyle name="60% - Accent4 65" xfId="5190"/>
    <cellStyle name="60% - Accent4 66" xfId="5191"/>
    <cellStyle name="60% - Accent4 67" xfId="5192"/>
    <cellStyle name="60% - Accent4 68" xfId="5193"/>
    <cellStyle name="60% - Accent4 69" xfId="5194"/>
    <cellStyle name="60% - Accent4 7" xfId="5195"/>
    <cellStyle name="60% - Accent4 70" xfId="5196"/>
    <cellStyle name="60% - Accent4 71" xfId="5197"/>
    <cellStyle name="60% - Accent4 72" xfId="5198"/>
    <cellStyle name="60% - Accent4 73" xfId="5199"/>
    <cellStyle name="60% - Accent4 74" xfId="5200"/>
    <cellStyle name="60% - Accent4 75" xfId="5201"/>
    <cellStyle name="60% - Accent4 76" xfId="5202"/>
    <cellStyle name="60% - Accent4 77" xfId="5203"/>
    <cellStyle name="60% - Accent4 78" xfId="5204"/>
    <cellStyle name="60% - Accent4 79" xfId="5205"/>
    <cellStyle name="60% - Accent4 8" xfId="5206"/>
    <cellStyle name="60% - Accent4 80" xfId="5207"/>
    <cellStyle name="60% - Accent4 81" xfId="5208"/>
    <cellStyle name="60% - Accent4 82" xfId="5209"/>
    <cellStyle name="60% - Accent4 83" xfId="5210"/>
    <cellStyle name="60% - Accent4 84" xfId="5211"/>
    <cellStyle name="60% - Accent4 85" xfId="5212"/>
    <cellStyle name="60% - Accent4 86" xfId="5213"/>
    <cellStyle name="60% - Accent4 87" xfId="5214"/>
    <cellStyle name="60% - Accent4 88" xfId="5215"/>
    <cellStyle name="60% - Accent4 89" xfId="5216"/>
    <cellStyle name="60% - Accent4 9" xfId="5217"/>
    <cellStyle name="60% - Accent4 90" xfId="5218"/>
    <cellStyle name="60% - Accent4 91" xfId="5219"/>
    <cellStyle name="60% - Accent4 92" xfId="5220"/>
    <cellStyle name="60% - Accent4 93" xfId="5221"/>
    <cellStyle name="60% - Accent4 94" xfId="5222"/>
    <cellStyle name="60% - Accent4 95" xfId="5223"/>
    <cellStyle name="60% - Accent4 96" xfId="5224"/>
    <cellStyle name="60% - Accent4 97" xfId="5225"/>
    <cellStyle name="60% - Accent4 98" xfId="5226"/>
    <cellStyle name="60% - Accent4 99" xfId="5227"/>
    <cellStyle name="60% - Accent5 10" xfId="5228"/>
    <cellStyle name="60% - Accent5 100" xfId="5229"/>
    <cellStyle name="60% - Accent5 101" xfId="5230"/>
    <cellStyle name="60% - Accent5 102" xfId="5231"/>
    <cellStyle name="60% - Accent5 103" xfId="5232"/>
    <cellStyle name="60% - Accent5 104" xfId="5233"/>
    <cellStyle name="60% - Accent5 105" xfId="5234"/>
    <cellStyle name="60% - Accent5 106" xfId="5235"/>
    <cellStyle name="60% - Accent5 107" xfId="5236"/>
    <cellStyle name="60% - Accent5 108" xfId="5237"/>
    <cellStyle name="60% - Accent5 109" xfId="5238"/>
    <cellStyle name="60% - Accent5 11" xfId="5239"/>
    <cellStyle name="60% - Accent5 110" xfId="5240"/>
    <cellStyle name="60% - Accent5 111" xfId="5241"/>
    <cellStyle name="60% - Accent5 112" xfId="5242"/>
    <cellStyle name="60% - Accent5 113" xfId="5243"/>
    <cellStyle name="60% - Accent5 114" xfId="5244"/>
    <cellStyle name="60% - Accent5 115" xfId="5245"/>
    <cellStyle name="60% - Accent5 116" xfId="5246"/>
    <cellStyle name="60% - Accent5 117" xfId="5247"/>
    <cellStyle name="60% - Accent5 118" xfId="5248"/>
    <cellStyle name="60% - Accent5 119" xfId="5249"/>
    <cellStyle name="60% - Accent5 12" xfId="5250"/>
    <cellStyle name="60% - Accent5 120" xfId="5251"/>
    <cellStyle name="60% - Accent5 121" xfId="5252"/>
    <cellStyle name="60% - Accent5 122" xfId="5253"/>
    <cellStyle name="60% - Accent5 123" xfId="5254"/>
    <cellStyle name="60% - Accent5 124" xfId="5255"/>
    <cellStyle name="60% - Accent5 125" xfId="5256"/>
    <cellStyle name="60% - Accent5 126" xfId="5257"/>
    <cellStyle name="60% - Accent5 127" xfId="5258"/>
    <cellStyle name="60% - Accent5 128" xfId="5259"/>
    <cellStyle name="60% - Accent5 129" xfId="5260"/>
    <cellStyle name="60% - Accent5 13" xfId="5261"/>
    <cellStyle name="60% - Accent5 130" xfId="5262"/>
    <cellStyle name="60% - Accent5 131" xfId="5263"/>
    <cellStyle name="60% - Accent5 132" xfId="5264"/>
    <cellStyle name="60% - Accent5 133" xfId="5265"/>
    <cellStyle name="60% - Accent5 134" xfId="5266"/>
    <cellStyle name="60% - Accent5 135" xfId="5267"/>
    <cellStyle name="60% - Accent5 136" xfId="5268"/>
    <cellStyle name="60% - Accent5 137" xfId="5269"/>
    <cellStyle name="60% - Accent5 138" xfId="5270"/>
    <cellStyle name="60% - Accent5 139" xfId="5271"/>
    <cellStyle name="60% - Accent5 14" xfId="5272"/>
    <cellStyle name="60% - Accent5 140" xfId="5273"/>
    <cellStyle name="60% - Accent5 141" xfId="5274"/>
    <cellStyle name="60% - Accent5 142" xfId="5275"/>
    <cellStyle name="60% - Accent5 143" xfId="5276"/>
    <cellStyle name="60% - Accent5 144" xfId="5277"/>
    <cellStyle name="60% - Accent5 145" xfId="5278"/>
    <cellStyle name="60% - Accent5 146" xfId="5279"/>
    <cellStyle name="60% - Accent5 147" xfId="5280"/>
    <cellStyle name="60% - Accent5 148" xfId="5281"/>
    <cellStyle name="60% - Accent5 149" xfId="5282"/>
    <cellStyle name="60% - Accent5 15" xfId="5283"/>
    <cellStyle name="60% - Accent5 150" xfId="5284"/>
    <cellStyle name="60% - Accent5 151" xfId="5285"/>
    <cellStyle name="60% - Accent5 152" xfId="5286"/>
    <cellStyle name="60% - Accent5 153" xfId="5287"/>
    <cellStyle name="60% - Accent5 154" xfId="5288"/>
    <cellStyle name="60% - Accent5 155" xfId="5289"/>
    <cellStyle name="60% - Accent5 156" xfId="5290"/>
    <cellStyle name="60% - Accent5 157" xfId="5291"/>
    <cellStyle name="60% - Accent5 158" xfId="5292"/>
    <cellStyle name="60% - Accent5 159" xfId="5293"/>
    <cellStyle name="60% - Accent5 16" xfId="5294"/>
    <cellStyle name="60% - Accent5 160" xfId="5295"/>
    <cellStyle name="60% - Accent5 161" xfId="5296"/>
    <cellStyle name="60% - Accent5 162" xfId="5297"/>
    <cellStyle name="60% - Accent5 163" xfId="5298"/>
    <cellStyle name="60% - Accent5 164" xfId="5299"/>
    <cellStyle name="60% - Accent5 165" xfId="5300"/>
    <cellStyle name="60% - Accent5 166" xfId="5301"/>
    <cellStyle name="60% - Accent5 167" xfId="5302"/>
    <cellStyle name="60% - Accent5 168" xfId="5303"/>
    <cellStyle name="60% - Accent5 169" xfId="5304"/>
    <cellStyle name="60% - Accent5 17" xfId="5305"/>
    <cellStyle name="60% - Accent5 170" xfId="5306"/>
    <cellStyle name="60% - Accent5 171" xfId="5307"/>
    <cellStyle name="60% - Accent5 172" xfId="5308"/>
    <cellStyle name="60% - Accent5 173" xfId="5309"/>
    <cellStyle name="60% - Accent5 174" xfId="5310"/>
    <cellStyle name="60% - Accent5 175" xfId="5311"/>
    <cellStyle name="60% - Accent5 176" xfId="5312"/>
    <cellStyle name="60% - Accent5 177" xfId="5313"/>
    <cellStyle name="60% - Accent5 178" xfId="5314"/>
    <cellStyle name="60% - Accent5 179" xfId="5315"/>
    <cellStyle name="60% - Accent5 18" xfId="5316"/>
    <cellStyle name="60% - Accent5 180" xfId="5317"/>
    <cellStyle name="60% - Accent5 181" xfId="5318"/>
    <cellStyle name="60% - Accent5 182" xfId="5319"/>
    <cellStyle name="60% - Accent5 183" xfId="5320"/>
    <cellStyle name="60% - Accent5 184" xfId="5321"/>
    <cellStyle name="60% - Accent5 185" xfId="5322"/>
    <cellStyle name="60% - Accent5 186" xfId="5323"/>
    <cellStyle name="60% - Accent5 187" xfId="5324"/>
    <cellStyle name="60% - Accent5 188" xfId="5325"/>
    <cellStyle name="60% - Accent5 189" xfId="5326"/>
    <cellStyle name="60% - Accent5 19" xfId="5327"/>
    <cellStyle name="60% - Accent5 190" xfId="5328"/>
    <cellStyle name="60% - Accent5 191" xfId="5329"/>
    <cellStyle name="60% - Accent5 192" xfId="5330"/>
    <cellStyle name="60% - Accent5 193" xfId="5331"/>
    <cellStyle name="60% - Accent5 194" xfId="5332"/>
    <cellStyle name="60% - Accent5 195" xfId="5333"/>
    <cellStyle name="60% - Accent5 196" xfId="5334"/>
    <cellStyle name="60% - Accent5 197" xfId="5335"/>
    <cellStyle name="60% - Accent5 198" xfId="5336"/>
    <cellStyle name="60% - Accent5 199" xfId="5337"/>
    <cellStyle name="60% - Accent5 2" xfId="5338"/>
    <cellStyle name="60% - Accent5 2 2" xfId="5339"/>
    <cellStyle name="60% - Accent5 2 3" xfId="5340"/>
    <cellStyle name="60% - Accent5 2 4" xfId="5341"/>
    <cellStyle name="60% - Accent5 2 5" xfId="5342"/>
    <cellStyle name="60% - Accent5 20" xfId="5343"/>
    <cellStyle name="60% - Accent5 200" xfId="5344"/>
    <cellStyle name="60% - Accent5 201" xfId="5345"/>
    <cellStyle name="60% - Accent5 202" xfId="5346"/>
    <cellStyle name="60% - Accent5 203" xfId="5347"/>
    <cellStyle name="60% - Accent5 204" xfId="5348"/>
    <cellStyle name="60% - Accent5 205" xfId="5349"/>
    <cellStyle name="60% - Accent5 206" xfId="5350"/>
    <cellStyle name="60% - Accent5 207" xfId="5351"/>
    <cellStyle name="60% - Accent5 208" xfId="5352"/>
    <cellStyle name="60% - Accent5 209" xfId="5353"/>
    <cellStyle name="60% - Accent5 21" xfId="5354"/>
    <cellStyle name="60% - Accent5 210" xfId="5355"/>
    <cellStyle name="60% - Accent5 211" xfId="5356"/>
    <cellStyle name="60% - Accent5 212" xfId="5357"/>
    <cellStyle name="60% - Accent5 213" xfId="5358"/>
    <cellStyle name="60% - Accent5 214" xfId="5359"/>
    <cellStyle name="60% - Accent5 215" xfId="5360"/>
    <cellStyle name="60% - Accent5 216" xfId="5361"/>
    <cellStyle name="60% - Accent5 217" xfId="5362"/>
    <cellStyle name="60% - Accent5 218" xfId="5363"/>
    <cellStyle name="60% - Accent5 219" xfId="5364"/>
    <cellStyle name="60% - Accent5 22" xfId="5365"/>
    <cellStyle name="60% - Accent5 220" xfId="5366"/>
    <cellStyle name="60% - Accent5 221" xfId="5367"/>
    <cellStyle name="60% - Accent5 222" xfId="5368"/>
    <cellStyle name="60% - Accent5 223" xfId="5369"/>
    <cellStyle name="60% - Accent5 224" xfId="5370"/>
    <cellStyle name="60% - Accent5 225" xfId="5371"/>
    <cellStyle name="60% - Accent5 226" xfId="5372"/>
    <cellStyle name="60% - Accent5 227" xfId="5373"/>
    <cellStyle name="60% - Accent5 228" xfId="5374"/>
    <cellStyle name="60% - Accent5 229" xfId="5375"/>
    <cellStyle name="60% - Accent5 23" xfId="5376"/>
    <cellStyle name="60% - Accent5 230" xfId="5377"/>
    <cellStyle name="60% - Accent5 231" xfId="5378"/>
    <cellStyle name="60% - Accent5 232" xfId="5379"/>
    <cellStyle name="60% - Accent5 233" xfId="5380"/>
    <cellStyle name="60% - Accent5 234" xfId="5381"/>
    <cellStyle name="60% - Accent5 235" xfId="5382"/>
    <cellStyle name="60% - Accent5 236" xfId="5383"/>
    <cellStyle name="60% - Accent5 237" xfId="5384"/>
    <cellStyle name="60% - Accent5 238" xfId="5385"/>
    <cellStyle name="60% - Accent5 239" xfId="5386"/>
    <cellStyle name="60% - Accent5 24" xfId="5387"/>
    <cellStyle name="60% - Accent5 240" xfId="5388"/>
    <cellStyle name="60% - Accent5 241" xfId="5389"/>
    <cellStyle name="60% - Accent5 242" xfId="5390"/>
    <cellStyle name="60% - Accent5 243" xfId="5391"/>
    <cellStyle name="60% - Accent5 244" xfId="5392"/>
    <cellStyle name="60% - Accent5 245" xfId="5393"/>
    <cellStyle name="60% - Accent5 246" xfId="5394"/>
    <cellStyle name="60% - Accent5 247" xfId="5395"/>
    <cellStyle name="60% - Accent5 248" xfId="5396"/>
    <cellStyle name="60% - Accent5 249" xfId="5397"/>
    <cellStyle name="60% - Accent5 25" xfId="5398"/>
    <cellStyle name="60% - Accent5 250" xfId="5399"/>
    <cellStyle name="60% - Accent5 251" xfId="5400"/>
    <cellStyle name="60% - Accent5 252" xfId="5401"/>
    <cellStyle name="60% - Accent5 253" xfId="5402"/>
    <cellStyle name="60% - Accent5 254" xfId="5403"/>
    <cellStyle name="60% - Accent5 255" xfId="5404"/>
    <cellStyle name="60% - Accent5 26" xfId="5405"/>
    <cellStyle name="60% - Accent5 27" xfId="5406"/>
    <cellStyle name="60% - Accent5 28" xfId="5407"/>
    <cellStyle name="60% - Accent5 29" xfId="5408"/>
    <cellStyle name="60% - Accent5 3" xfId="5409"/>
    <cellStyle name="60% - Accent5 30" xfId="5410"/>
    <cellStyle name="60% - Accent5 31" xfId="5411"/>
    <cellStyle name="60% - Accent5 32" xfId="5412"/>
    <cellStyle name="60% - Accent5 33" xfId="5413"/>
    <cellStyle name="60% - Accent5 34" xfId="5414"/>
    <cellStyle name="60% - Accent5 35" xfId="5415"/>
    <cellStyle name="60% - Accent5 36" xfId="5416"/>
    <cellStyle name="60% - Accent5 37" xfId="5417"/>
    <cellStyle name="60% - Accent5 38" xfId="5418"/>
    <cellStyle name="60% - Accent5 39" xfId="5419"/>
    <cellStyle name="60% - Accent5 4" xfId="5420"/>
    <cellStyle name="60% - Accent5 40" xfId="5421"/>
    <cellStyle name="60% - Accent5 41" xfId="5422"/>
    <cellStyle name="60% - Accent5 42" xfId="5423"/>
    <cellStyle name="60% - Accent5 43" xfId="5424"/>
    <cellStyle name="60% - Accent5 44" xfId="5425"/>
    <cellStyle name="60% - Accent5 45" xfId="5426"/>
    <cellStyle name="60% - Accent5 46" xfId="5427"/>
    <cellStyle name="60% - Accent5 47" xfId="5428"/>
    <cellStyle name="60% - Accent5 48" xfId="5429"/>
    <cellStyle name="60% - Accent5 49" xfId="5430"/>
    <cellStyle name="60% - Accent5 5" xfId="5431"/>
    <cellStyle name="60% - Accent5 50" xfId="5432"/>
    <cellStyle name="60% - Accent5 51" xfId="5433"/>
    <cellStyle name="60% - Accent5 52" xfId="5434"/>
    <cellStyle name="60% - Accent5 53" xfId="5435"/>
    <cellStyle name="60% - Accent5 54" xfId="5436"/>
    <cellStyle name="60% - Accent5 55" xfId="5437"/>
    <cellStyle name="60% - Accent5 56" xfId="5438"/>
    <cellStyle name="60% - Accent5 57" xfId="5439"/>
    <cellStyle name="60% - Accent5 58" xfId="5440"/>
    <cellStyle name="60% - Accent5 59" xfId="5441"/>
    <cellStyle name="60% - Accent5 6" xfId="5442"/>
    <cellStyle name="60% - Accent5 60" xfId="5443"/>
    <cellStyle name="60% - Accent5 61" xfId="5444"/>
    <cellStyle name="60% - Accent5 62" xfId="5445"/>
    <cellStyle name="60% - Accent5 63" xfId="5446"/>
    <cellStyle name="60% - Accent5 64" xfId="5447"/>
    <cellStyle name="60% - Accent5 65" xfId="5448"/>
    <cellStyle name="60% - Accent5 66" xfId="5449"/>
    <cellStyle name="60% - Accent5 67" xfId="5450"/>
    <cellStyle name="60% - Accent5 68" xfId="5451"/>
    <cellStyle name="60% - Accent5 69" xfId="5452"/>
    <cellStyle name="60% - Accent5 7" xfId="5453"/>
    <cellStyle name="60% - Accent5 70" xfId="5454"/>
    <cellStyle name="60% - Accent5 71" xfId="5455"/>
    <cellStyle name="60% - Accent5 72" xfId="5456"/>
    <cellStyle name="60% - Accent5 73" xfId="5457"/>
    <cellStyle name="60% - Accent5 74" xfId="5458"/>
    <cellStyle name="60% - Accent5 75" xfId="5459"/>
    <cellStyle name="60% - Accent5 76" xfId="5460"/>
    <cellStyle name="60% - Accent5 77" xfId="5461"/>
    <cellStyle name="60% - Accent5 78" xfId="5462"/>
    <cellStyle name="60% - Accent5 79" xfId="5463"/>
    <cellStyle name="60% - Accent5 8" xfId="5464"/>
    <cellStyle name="60% - Accent5 80" xfId="5465"/>
    <cellStyle name="60% - Accent5 81" xfId="5466"/>
    <cellStyle name="60% - Accent5 82" xfId="5467"/>
    <cellStyle name="60% - Accent5 83" xfId="5468"/>
    <cellStyle name="60% - Accent5 84" xfId="5469"/>
    <cellStyle name="60% - Accent5 85" xfId="5470"/>
    <cellStyle name="60% - Accent5 86" xfId="5471"/>
    <cellStyle name="60% - Accent5 87" xfId="5472"/>
    <cellStyle name="60% - Accent5 88" xfId="5473"/>
    <cellStyle name="60% - Accent5 89" xfId="5474"/>
    <cellStyle name="60% - Accent5 9" xfId="5475"/>
    <cellStyle name="60% - Accent5 90" xfId="5476"/>
    <cellStyle name="60% - Accent5 91" xfId="5477"/>
    <cellStyle name="60% - Accent5 92" xfId="5478"/>
    <cellStyle name="60% - Accent5 93" xfId="5479"/>
    <cellStyle name="60% - Accent5 94" xfId="5480"/>
    <cellStyle name="60% - Accent5 95" xfId="5481"/>
    <cellStyle name="60% - Accent5 96" xfId="5482"/>
    <cellStyle name="60% - Accent5 97" xfId="5483"/>
    <cellStyle name="60% - Accent5 98" xfId="5484"/>
    <cellStyle name="60% - Accent5 99" xfId="5485"/>
    <cellStyle name="60% - Accent6 10" xfId="5486"/>
    <cellStyle name="60% - Accent6 100" xfId="5487"/>
    <cellStyle name="60% - Accent6 101" xfId="5488"/>
    <cellStyle name="60% - Accent6 102" xfId="5489"/>
    <cellStyle name="60% - Accent6 103" xfId="5490"/>
    <cellStyle name="60% - Accent6 104" xfId="5491"/>
    <cellStyle name="60% - Accent6 105" xfId="5492"/>
    <cellStyle name="60% - Accent6 106" xfId="5493"/>
    <cellStyle name="60% - Accent6 107" xfId="5494"/>
    <cellStyle name="60% - Accent6 108" xfId="5495"/>
    <cellStyle name="60% - Accent6 109" xfId="5496"/>
    <cellStyle name="60% - Accent6 11" xfId="5497"/>
    <cellStyle name="60% - Accent6 110" xfId="5498"/>
    <cellStyle name="60% - Accent6 111" xfId="5499"/>
    <cellStyle name="60% - Accent6 112" xfId="5500"/>
    <cellStyle name="60% - Accent6 113" xfId="5501"/>
    <cellStyle name="60% - Accent6 114" xfId="5502"/>
    <cellStyle name="60% - Accent6 115" xfId="5503"/>
    <cellStyle name="60% - Accent6 116" xfId="5504"/>
    <cellStyle name="60% - Accent6 117" xfId="5505"/>
    <cellStyle name="60% - Accent6 118" xfId="5506"/>
    <cellStyle name="60% - Accent6 119" xfId="5507"/>
    <cellStyle name="60% - Accent6 12" xfId="5508"/>
    <cellStyle name="60% - Accent6 120" xfId="5509"/>
    <cellStyle name="60% - Accent6 121" xfId="5510"/>
    <cellStyle name="60% - Accent6 122" xfId="5511"/>
    <cellStyle name="60% - Accent6 123" xfId="5512"/>
    <cellStyle name="60% - Accent6 124" xfId="5513"/>
    <cellStyle name="60% - Accent6 125" xfId="5514"/>
    <cellStyle name="60% - Accent6 126" xfId="5515"/>
    <cellStyle name="60% - Accent6 127" xfId="5516"/>
    <cellStyle name="60% - Accent6 128" xfId="5517"/>
    <cellStyle name="60% - Accent6 129" xfId="5518"/>
    <cellStyle name="60% - Accent6 13" xfId="5519"/>
    <cellStyle name="60% - Accent6 130" xfId="5520"/>
    <cellStyle name="60% - Accent6 131" xfId="5521"/>
    <cellStyle name="60% - Accent6 132" xfId="5522"/>
    <cellStyle name="60% - Accent6 133" xfId="5523"/>
    <cellStyle name="60% - Accent6 134" xfId="5524"/>
    <cellStyle name="60% - Accent6 135" xfId="5525"/>
    <cellStyle name="60% - Accent6 136" xfId="5526"/>
    <cellStyle name="60% - Accent6 137" xfId="5527"/>
    <cellStyle name="60% - Accent6 138" xfId="5528"/>
    <cellStyle name="60% - Accent6 139" xfId="5529"/>
    <cellStyle name="60% - Accent6 14" xfId="5530"/>
    <cellStyle name="60% - Accent6 140" xfId="5531"/>
    <cellStyle name="60% - Accent6 141" xfId="5532"/>
    <cellStyle name="60% - Accent6 142" xfId="5533"/>
    <cellStyle name="60% - Accent6 143" xfId="5534"/>
    <cellStyle name="60% - Accent6 144" xfId="5535"/>
    <cellStyle name="60% - Accent6 145" xfId="5536"/>
    <cellStyle name="60% - Accent6 146" xfId="5537"/>
    <cellStyle name="60% - Accent6 147" xfId="5538"/>
    <cellStyle name="60% - Accent6 148" xfId="5539"/>
    <cellStyle name="60% - Accent6 149" xfId="5540"/>
    <cellStyle name="60% - Accent6 15" xfId="5541"/>
    <cellStyle name="60% - Accent6 150" xfId="5542"/>
    <cellStyle name="60% - Accent6 151" xfId="5543"/>
    <cellStyle name="60% - Accent6 152" xfId="5544"/>
    <cellStyle name="60% - Accent6 153" xfId="5545"/>
    <cellStyle name="60% - Accent6 154" xfId="5546"/>
    <cellStyle name="60% - Accent6 155" xfId="5547"/>
    <cellStyle name="60% - Accent6 156" xfId="5548"/>
    <cellStyle name="60% - Accent6 157" xfId="5549"/>
    <cellStyle name="60% - Accent6 158" xfId="5550"/>
    <cellStyle name="60% - Accent6 159" xfId="5551"/>
    <cellStyle name="60% - Accent6 16" xfId="5552"/>
    <cellStyle name="60% - Accent6 160" xfId="5553"/>
    <cellStyle name="60% - Accent6 161" xfId="5554"/>
    <cellStyle name="60% - Accent6 162" xfId="5555"/>
    <cellStyle name="60% - Accent6 163" xfId="5556"/>
    <cellStyle name="60% - Accent6 164" xfId="5557"/>
    <cellStyle name="60% - Accent6 165" xfId="5558"/>
    <cellStyle name="60% - Accent6 166" xfId="5559"/>
    <cellStyle name="60% - Accent6 167" xfId="5560"/>
    <cellStyle name="60% - Accent6 168" xfId="5561"/>
    <cellStyle name="60% - Accent6 169" xfId="5562"/>
    <cellStyle name="60% - Accent6 17" xfId="5563"/>
    <cellStyle name="60% - Accent6 170" xfId="5564"/>
    <cellStyle name="60% - Accent6 171" xfId="5565"/>
    <cellStyle name="60% - Accent6 172" xfId="5566"/>
    <cellStyle name="60% - Accent6 173" xfId="5567"/>
    <cellStyle name="60% - Accent6 174" xfId="5568"/>
    <cellStyle name="60% - Accent6 175" xfId="5569"/>
    <cellStyle name="60% - Accent6 176" xfId="5570"/>
    <cellStyle name="60% - Accent6 177" xfId="5571"/>
    <cellStyle name="60% - Accent6 178" xfId="5572"/>
    <cellStyle name="60% - Accent6 179" xfId="5573"/>
    <cellStyle name="60% - Accent6 18" xfId="5574"/>
    <cellStyle name="60% - Accent6 180" xfId="5575"/>
    <cellStyle name="60% - Accent6 181" xfId="5576"/>
    <cellStyle name="60% - Accent6 182" xfId="5577"/>
    <cellStyle name="60% - Accent6 183" xfId="5578"/>
    <cellStyle name="60% - Accent6 184" xfId="5579"/>
    <cellStyle name="60% - Accent6 185" xfId="5580"/>
    <cellStyle name="60% - Accent6 186" xfId="5581"/>
    <cellStyle name="60% - Accent6 187" xfId="5582"/>
    <cellStyle name="60% - Accent6 188" xfId="5583"/>
    <cellStyle name="60% - Accent6 189" xfId="5584"/>
    <cellStyle name="60% - Accent6 19" xfId="5585"/>
    <cellStyle name="60% - Accent6 190" xfId="5586"/>
    <cellStyle name="60% - Accent6 191" xfId="5587"/>
    <cellStyle name="60% - Accent6 192" xfId="5588"/>
    <cellStyle name="60% - Accent6 193" xfId="5589"/>
    <cellStyle name="60% - Accent6 194" xfId="5590"/>
    <cellStyle name="60% - Accent6 195" xfId="5591"/>
    <cellStyle name="60% - Accent6 196" xfId="5592"/>
    <cellStyle name="60% - Accent6 197" xfId="5593"/>
    <cellStyle name="60% - Accent6 198" xfId="5594"/>
    <cellStyle name="60% - Accent6 199" xfId="5595"/>
    <cellStyle name="60% - Accent6 2" xfId="5596"/>
    <cellStyle name="60% - Accent6 2 2" xfId="5597"/>
    <cellStyle name="60% - Accent6 2 3" xfId="5598"/>
    <cellStyle name="60% - Accent6 2 4" xfId="5599"/>
    <cellStyle name="60% - Accent6 2 5" xfId="5600"/>
    <cellStyle name="60% - Accent6 20" xfId="5601"/>
    <cellStyle name="60% - Accent6 200" xfId="5602"/>
    <cellStyle name="60% - Accent6 201" xfId="5603"/>
    <cellStyle name="60% - Accent6 202" xfId="5604"/>
    <cellStyle name="60% - Accent6 203" xfId="5605"/>
    <cellStyle name="60% - Accent6 204" xfId="5606"/>
    <cellStyle name="60% - Accent6 205" xfId="5607"/>
    <cellStyle name="60% - Accent6 206" xfId="5608"/>
    <cellStyle name="60% - Accent6 207" xfId="5609"/>
    <cellStyle name="60% - Accent6 208" xfId="5610"/>
    <cellStyle name="60% - Accent6 209" xfId="5611"/>
    <cellStyle name="60% - Accent6 21" xfId="5612"/>
    <cellStyle name="60% - Accent6 210" xfId="5613"/>
    <cellStyle name="60% - Accent6 211" xfId="5614"/>
    <cellStyle name="60% - Accent6 212" xfId="5615"/>
    <cellStyle name="60% - Accent6 213" xfId="5616"/>
    <cellStyle name="60% - Accent6 214" xfId="5617"/>
    <cellStyle name="60% - Accent6 215" xfId="5618"/>
    <cellStyle name="60% - Accent6 216" xfId="5619"/>
    <cellStyle name="60% - Accent6 217" xfId="5620"/>
    <cellStyle name="60% - Accent6 218" xfId="5621"/>
    <cellStyle name="60% - Accent6 219" xfId="5622"/>
    <cellStyle name="60% - Accent6 22" xfId="5623"/>
    <cellStyle name="60% - Accent6 220" xfId="5624"/>
    <cellStyle name="60% - Accent6 221" xfId="5625"/>
    <cellStyle name="60% - Accent6 222" xfId="5626"/>
    <cellStyle name="60% - Accent6 223" xfId="5627"/>
    <cellStyle name="60% - Accent6 224" xfId="5628"/>
    <cellStyle name="60% - Accent6 225" xfId="5629"/>
    <cellStyle name="60% - Accent6 226" xfId="5630"/>
    <cellStyle name="60% - Accent6 227" xfId="5631"/>
    <cellStyle name="60% - Accent6 228" xfId="5632"/>
    <cellStyle name="60% - Accent6 229" xfId="5633"/>
    <cellStyle name="60% - Accent6 23" xfId="5634"/>
    <cellStyle name="60% - Accent6 230" xfId="5635"/>
    <cellStyle name="60% - Accent6 231" xfId="5636"/>
    <cellStyle name="60% - Accent6 232" xfId="5637"/>
    <cellStyle name="60% - Accent6 233" xfId="5638"/>
    <cellStyle name="60% - Accent6 234" xfId="5639"/>
    <cellStyle name="60% - Accent6 235" xfId="5640"/>
    <cellStyle name="60% - Accent6 236" xfId="5641"/>
    <cellStyle name="60% - Accent6 237" xfId="5642"/>
    <cellStyle name="60% - Accent6 238" xfId="5643"/>
    <cellStyle name="60% - Accent6 239" xfId="5644"/>
    <cellStyle name="60% - Accent6 24" xfId="5645"/>
    <cellStyle name="60% - Accent6 240" xfId="5646"/>
    <cellStyle name="60% - Accent6 241" xfId="5647"/>
    <cellStyle name="60% - Accent6 242" xfId="5648"/>
    <cellStyle name="60% - Accent6 243" xfId="5649"/>
    <cellStyle name="60% - Accent6 244" xfId="5650"/>
    <cellStyle name="60% - Accent6 245" xfId="5651"/>
    <cellStyle name="60% - Accent6 246" xfId="5652"/>
    <cellStyle name="60% - Accent6 247" xfId="5653"/>
    <cellStyle name="60% - Accent6 248" xfId="5654"/>
    <cellStyle name="60% - Accent6 249" xfId="5655"/>
    <cellStyle name="60% - Accent6 25" xfId="5656"/>
    <cellStyle name="60% - Accent6 250" xfId="5657"/>
    <cellStyle name="60% - Accent6 251" xfId="5658"/>
    <cellStyle name="60% - Accent6 252" xfId="5659"/>
    <cellStyle name="60% - Accent6 253" xfId="5660"/>
    <cellStyle name="60% - Accent6 254" xfId="5661"/>
    <cellStyle name="60% - Accent6 255" xfId="5662"/>
    <cellStyle name="60% - Accent6 26" xfId="5663"/>
    <cellStyle name="60% - Accent6 27" xfId="5664"/>
    <cellStyle name="60% - Accent6 28" xfId="5665"/>
    <cellStyle name="60% - Accent6 29" xfId="5666"/>
    <cellStyle name="60% - Accent6 3" xfId="5667"/>
    <cellStyle name="60% - Accent6 30" xfId="5668"/>
    <cellStyle name="60% - Accent6 31" xfId="5669"/>
    <cellStyle name="60% - Accent6 32" xfId="5670"/>
    <cellStyle name="60% - Accent6 33" xfId="5671"/>
    <cellStyle name="60% - Accent6 34" xfId="5672"/>
    <cellStyle name="60% - Accent6 35" xfId="5673"/>
    <cellStyle name="60% - Accent6 36" xfId="5674"/>
    <cellStyle name="60% - Accent6 37" xfId="5675"/>
    <cellStyle name="60% - Accent6 38" xfId="5676"/>
    <cellStyle name="60% - Accent6 39" xfId="5677"/>
    <cellStyle name="60% - Accent6 4" xfId="5678"/>
    <cellStyle name="60% - Accent6 40" xfId="5679"/>
    <cellStyle name="60% - Accent6 41" xfId="5680"/>
    <cellStyle name="60% - Accent6 42" xfId="5681"/>
    <cellStyle name="60% - Accent6 43" xfId="5682"/>
    <cellStyle name="60% - Accent6 44" xfId="5683"/>
    <cellStyle name="60% - Accent6 45" xfId="5684"/>
    <cellStyle name="60% - Accent6 46" xfId="5685"/>
    <cellStyle name="60% - Accent6 47" xfId="5686"/>
    <cellStyle name="60% - Accent6 48" xfId="5687"/>
    <cellStyle name="60% - Accent6 49" xfId="5688"/>
    <cellStyle name="60% - Accent6 5" xfId="5689"/>
    <cellStyle name="60% - Accent6 50" xfId="5690"/>
    <cellStyle name="60% - Accent6 51" xfId="5691"/>
    <cellStyle name="60% - Accent6 52" xfId="5692"/>
    <cellStyle name="60% - Accent6 53" xfId="5693"/>
    <cellStyle name="60% - Accent6 54" xfId="5694"/>
    <cellStyle name="60% - Accent6 55" xfId="5695"/>
    <cellStyle name="60% - Accent6 56" xfId="5696"/>
    <cellStyle name="60% - Accent6 57" xfId="5697"/>
    <cellStyle name="60% - Accent6 58" xfId="5698"/>
    <cellStyle name="60% - Accent6 59" xfId="5699"/>
    <cellStyle name="60% - Accent6 6" xfId="5700"/>
    <cellStyle name="60% - Accent6 60" xfId="5701"/>
    <cellStyle name="60% - Accent6 61" xfId="5702"/>
    <cellStyle name="60% - Accent6 62" xfId="5703"/>
    <cellStyle name="60% - Accent6 63" xfId="5704"/>
    <cellStyle name="60% - Accent6 64" xfId="5705"/>
    <cellStyle name="60% - Accent6 65" xfId="5706"/>
    <cellStyle name="60% - Accent6 66" xfId="5707"/>
    <cellStyle name="60% - Accent6 67" xfId="5708"/>
    <cellStyle name="60% - Accent6 68" xfId="5709"/>
    <cellStyle name="60% - Accent6 69" xfId="5710"/>
    <cellStyle name="60% - Accent6 7" xfId="5711"/>
    <cellStyle name="60% - Accent6 70" xfId="5712"/>
    <cellStyle name="60% - Accent6 71" xfId="5713"/>
    <cellStyle name="60% - Accent6 72" xfId="5714"/>
    <cellStyle name="60% - Accent6 73" xfId="5715"/>
    <cellStyle name="60% - Accent6 74" xfId="5716"/>
    <cellStyle name="60% - Accent6 75" xfId="5717"/>
    <cellStyle name="60% - Accent6 76" xfId="5718"/>
    <cellStyle name="60% - Accent6 77" xfId="5719"/>
    <cellStyle name="60% - Accent6 78" xfId="5720"/>
    <cellStyle name="60% - Accent6 79" xfId="5721"/>
    <cellStyle name="60% - Accent6 8" xfId="5722"/>
    <cellStyle name="60% - Accent6 80" xfId="5723"/>
    <cellStyle name="60% - Accent6 81" xfId="5724"/>
    <cellStyle name="60% - Accent6 82" xfId="5725"/>
    <cellStyle name="60% - Accent6 83" xfId="5726"/>
    <cellStyle name="60% - Accent6 84" xfId="5727"/>
    <cellStyle name="60% - Accent6 85" xfId="5728"/>
    <cellStyle name="60% - Accent6 86" xfId="5729"/>
    <cellStyle name="60% - Accent6 87" xfId="5730"/>
    <cellStyle name="60% - Accent6 88" xfId="5731"/>
    <cellStyle name="60% - Accent6 89" xfId="5732"/>
    <cellStyle name="60% - Accent6 9" xfId="5733"/>
    <cellStyle name="60% - Accent6 90" xfId="5734"/>
    <cellStyle name="60% - Accent6 91" xfId="5735"/>
    <cellStyle name="60% - Accent6 92" xfId="5736"/>
    <cellStyle name="60% - Accent6 93" xfId="5737"/>
    <cellStyle name="60% - Accent6 94" xfId="5738"/>
    <cellStyle name="60% - Accent6 95" xfId="5739"/>
    <cellStyle name="60% - Accent6 96" xfId="5740"/>
    <cellStyle name="60% - Accent6 97" xfId="5741"/>
    <cellStyle name="60% - Accent6 98" xfId="5742"/>
    <cellStyle name="60% - Accent6 99" xfId="5743"/>
    <cellStyle name="a125body" xfId="3"/>
    <cellStyle name="Accent1 10" xfId="5744"/>
    <cellStyle name="Accent1 100" xfId="5745"/>
    <cellStyle name="Accent1 101" xfId="5746"/>
    <cellStyle name="Accent1 102" xfId="5747"/>
    <cellStyle name="Accent1 103" xfId="5748"/>
    <cellStyle name="Accent1 104" xfId="5749"/>
    <cellStyle name="Accent1 105" xfId="5750"/>
    <cellStyle name="Accent1 106" xfId="5751"/>
    <cellStyle name="Accent1 107" xfId="5752"/>
    <cellStyle name="Accent1 108" xfId="5753"/>
    <cellStyle name="Accent1 109" xfId="5754"/>
    <cellStyle name="Accent1 11" xfId="5755"/>
    <cellStyle name="Accent1 110" xfId="5756"/>
    <cellStyle name="Accent1 111" xfId="5757"/>
    <cellStyle name="Accent1 112" xfId="5758"/>
    <cellStyle name="Accent1 113" xfId="5759"/>
    <cellStyle name="Accent1 114" xfId="5760"/>
    <cellStyle name="Accent1 115" xfId="5761"/>
    <cellStyle name="Accent1 116" xfId="5762"/>
    <cellStyle name="Accent1 117" xfId="5763"/>
    <cellStyle name="Accent1 118" xfId="5764"/>
    <cellStyle name="Accent1 119" xfId="5765"/>
    <cellStyle name="Accent1 12" xfId="5766"/>
    <cellStyle name="Accent1 120" xfId="5767"/>
    <cellStyle name="Accent1 121" xfId="5768"/>
    <cellStyle name="Accent1 122" xfId="5769"/>
    <cellStyle name="Accent1 123" xfId="5770"/>
    <cellStyle name="Accent1 124" xfId="5771"/>
    <cellStyle name="Accent1 125" xfId="5772"/>
    <cellStyle name="Accent1 126" xfId="5773"/>
    <cellStyle name="Accent1 127" xfId="5774"/>
    <cellStyle name="Accent1 128" xfId="5775"/>
    <cellStyle name="Accent1 129" xfId="5776"/>
    <cellStyle name="Accent1 13" xfId="5777"/>
    <cellStyle name="Accent1 130" xfId="5778"/>
    <cellStyle name="Accent1 131" xfId="5779"/>
    <cellStyle name="Accent1 132" xfId="5780"/>
    <cellStyle name="Accent1 133" xfId="5781"/>
    <cellStyle name="Accent1 134" xfId="5782"/>
    <cellStyle name="Accent1 135" xfId="5783"/>
    <cellStyle name="Accent1 136" xfId="5784"/>
    <cellStyle name="Accent1 137" xfId="5785"/>
    <cellStyle name="Accent1 138" xfId="5786"/>
    <cellStyle name="Accent1 139" xfId="5787"/>
    <cellStyle name="Accent1 14" xfId="5788"/>
    <cellStyle name="Accent1 140" xfId="5789"/>
    <cellStyle name="Accent1 141" xfId="5790"/>
    <cellStyle name="Accent1 142" xfId="5791"/>
    <cellStyle name="Accent1 143" xfId="5792"/>
    <cellStyle name="Accent1 144" xfId="5793"/>
    <cellStyle name="Accent1 145" xfId="5794"/>
    <cellStyle name="Accent1 146" xfId="5795"/>
    <cellStyle name="Accent1 147" xfId="5796"/>
    <cellStyle name="Accent1 148" xfId="5797"/>
    <cellStyle name="Accent1 149" xfId="5798"/>
    <cellStyle name="Accent1 15" xfId="5799"/>
    <cellStyle name="Accent1 150" xfId="5800"/>
    <cellStyle name="Accent1 151" xfId="5801"/>
    <cellStyle name="Accent1 152" xfId="5802"/>
    <cellStyle name="Accent1 153" xfId="5803"/>
    <cellStyle name="Accent1 154" xfId="5804"/>
    <cellStyle name="Accent1 155" xfId="5805"/>
    <cellStyle name="Accent1 156" xfId="5806"/>
    <cellStyle name="Accent1 157" xfId="5807"/>
    <cellStyle name="Accent1 158" xfId="5808"/>
    <cellStyle name="Accent1 159" xfId="5809"/>
    <cellStyle name="Accent1 16" xfId="5810"/>
    <cellStyle name="Accent1 160" xfId="5811"/>
    <cellStyle name="Accent1 161" xfId="5812"/>
    <cellStyle name="Accent1 162" xfId="5813"/>
    <cellStyle name="Accent1 163" xfId="5814"/>
    <cellStyle name="Accent1 164" xfId="5815"/>
    <cellStyle name="Accent1 165" xfId="5816"/>
    <cellStyle name="Accent1 166" xfId="5817"/>
    <cellStyle name="Accent1 167" xfId="5818"/>
    <cellStyle name="Accent1 168" xfId="5819"/>
    <cellStyle name="Accent1 169" xfId="5820"/>
    <cellStyle name="Accent1 17" xfId="5821"/>
    <cellStyle name="Accent1 170" xfId="5822"/>
    <cellStyle name="Accent1 171" xfId="5823"/>
    <cellStyle name="Accent1 172" xfId="5824"/>
    <cellStyle name="Accent1 173" xfId="5825"/>
    <cellStyle name="Accent1 174" xfId="5826"/>
    <cellStyle name="Accent1 175" xfId="5827"/>
    <cellStyle name="Accent1 176" xfId="5828"/>
    <cellStyle name="Accent1 177" xfId="5829"/>
    <cellStyle name="Accent1 178" xfId="5830"/>
    <cellStyle name="Accent1 179" xfId="5831"/>
    <cellStyle name="Accent1 18" xfId="5832"/>
    <cellStyle name="Accent1 180" xfId="5833"/>
    <cellStyle name="Accent1 181" xfId="5834"/>
    <cellStyle name="Accent1 182" xfId="5835"/>
    <cellStyle name="Accent1 183" xfId="5836"/>
    <cellStyle name="Accent1 184" xfId="5837"/>
    <cellStyle name="Accent1 185" xfId="5838"/>
    <cellStyle name="Accent1 186" xfId="5839"/>
    <cellStyle name="Accent1 187" xfId="5840"/>
    <cellStyle name="Accent1 188" xfId="5841"/>
    <cellStyle name="Accent1 189" xfId="5842"/>
    <cellStyle name="Accent1 19" xfId="5843"/>
    <cellStyle name="Accent1 190" xfId="5844"/>
    <cellStyle name="Accent1 191" xfId="5845"/>
    <cellStyle name="Accent1 192" xfId="5846"/>
    <cellStyle name="Accent1 193" xfId="5847"/>
    <cellStyle name="Accent1 194" xfId="5848"/>
    <cellStyle name="Accent1 195" xfId="5849"/>
    <cellStyle name="Accent1 196" xfId="5850"/>
    <cellStyle name="Accent1 197" xfId="5851"/>
    <cellStyle name="Accent1 198" xfId="5852"/>
    <cellStyle name="Accent1 199" xfId="5853"/>
    <cellStyle name="Accent1 2" xfId="5854"/>
    <cellStyle name="Accent1 2 2" xfId="5855"/>
    <cellStyle name="Accent1 2 3" xfId="5856"/>
    <cellStyle name="Accent1 2 4" xfId="5857"/>
    <cellStyle name="Accent1 2 5" xfId="5858"/>
    <cellStyle name="Accent1 20" xfId="5859"/>
    <cellStyle name="Accent1 200" xfId="5860"/>
    <cellStyle name="Accent1 201" xfId="5861"/>
    <cellStyle name="Accent1 202" xfId="5862"/>
    <cellStyle name="Accent1 203" xfId="5863"/>
    <cellStyle name="Accent1 204" xfId="5864"/>
    <cellStyle name="Accent1 205" xfId="5865"/>
    <cellStyle name="Accent1 206" xfId="5866"/>
    <cellStyle name="Accent1 207" xfId="5867"/>
    <cellStyle name="Accent1 208" xfId="5868"/>
    <cellStyle name="Accent1 209" xfId="5869"/>
    <cellStyle name="Accent1 21" xfId="5870"/>
    <cellStyle name="Accent1 210" xfId="5871"/>
    <cellStyle name="Accent1 211" xfId="5872"/>
    <cellStyle name="Accent1 212" xfId="5873"/>
    <cellStyle name="Accent1 213" xfId="5874"/>
    <cellStyle name="Accent1 214" xfId="5875"/>
    <cellStyle name="Accent1 215" xfId="5876"/>
    <cellStyle name="Accent1 216" xfId="5877"/>
    <cellStyle name="Accent1 217" xfId="5878"/>
    <cellStyle name="Accent1 218" xfId="5879"/>
    <cellStyle name="Accent1 219" xfId="5880"/>
    <cellStyle name="Accent1 22" xfId="5881"/>
    <cellStyle name="Accent1 220" xfId="5882"/>
    <cellStyle name="Accent1 221" xfId="5883"/>
    <cellStyle name="Accent1 222" xfId="5884"/>
    <cellStyle name="Accent1 223" xfId="5885"/>
    <cellStyle name="Accent1 224" xfId="5886"/>
    <cellStyle name="Accent1 225" xfId="5887"/>
    <cellStyle name="Accent1 226" xfId="5888"/>
    <cellStyle name="Accent1 227" xfId="5889"/>
    <cellStyle name="Accent1 228" xfId="5890"/>
    <cellStyle name="Accent1 229" xfId="5891"/>
    <cellStyle name="Accent1 23" xfId="5892"/>
    <cellStyle name="Accent1 230" xfId="5893"/>
    <cellStyle name="Accent1 231" xfId="5894"/>
    <cellStyle name="Accent1 232" xfId="5895"/>
    <cellStyle name="Accent1 233" xfId="5896"/>
    <cellStyle name="Accent1 234" xfId="5897"/>
    <cellStyle name="Accent1 235" xfId="5898"/>
    <cellStyle name="Accent1 236" xfId="5899"/>
    <cellStyle name="Accent1 237" xfId="5900"/>
    <cellStyle name="Accent1 238" xfId="5901"/>
    <cellStyle name="Accent1 239" xfId="5902"/>
    <cellStyle name="Accent1 24" xfId="5903"/>
    <cellStyle name="Accent1 240" xfId="5904"/>
    <cellStyle name="Accent1 241" xfId="5905"/>
    <cellStyle name="Accent1 242" xfId="5906"/>
    <cellStyle name="Accent1 243" xfId="5907"/>
    <cellStyle name="Accent1 244" xfId="5908"/>
    <cellStyle name="Accent1 245" xfId="5909"/>
    <cellStyle name="Accent1 246" xfId="5910"/>
    <cellStyle name="Accent1 247" xfId="5911"/>
    <cellStyle name="Accent1 248" xfId="5912"/>
    <cellStyle name="Accent1 249" xfId="5913"/>
    <cellStyle name="Accent1 25" xfId="5914"/>
    <cellStyle name="Accent1 250" xfId="5915"/>
    <cellStyle name="Accent1 251" xfId="5916"/>
    <cellStyle name="Accent1 252" xfId="5917"/>
    <cellStyle name="Accent1 253" xfId="5918"/>
    <cellStyle name="Accent1 254" xfId="5919"/>
    <cellStyle name="Accent1 255" xfId="5920"/>
    <cellStyle name="Accent1 26" xfId="5921"/>
    <cellStyle name="Accent1 27" xfId="5922"/>
    <cellStyle name="Accent1 28" xfId="5923"/>
    <cellStyle name="Accent1 29" xfId="5924"/>
    <cellStyle name="Accent1 3" xfId="5925"/>
    <cellStyle name="Accent1 30" xfId="5926"/>
    <cellStyle name="Accent1 31" xfId="5927"/>
    <cellStyle name="Accent1 32" xfId="5928"/>
    <cellStyle name="Accent1 33" xfId="5929"/>
    <cellStyle name="Accent1 34" xfId="5930"/>
    <cellStyle name="Accent1 35" xfId="5931"/>
    <cellStyle name="Accent1 36" xfId="5932"/>
    <cellStyle name="Accent1 37" xfId="5933"/>
    <cellStyle name="Accent1 38" xfId="5934"/>
    <cellStyle name="Accent1 39" xfId="5935"/>
    <cellStyle name="Accent1 4" xfId="5936"/>
    <cellStyle name="Accent1 40" xfId="5937"/>
    <cellStyle name="Accent1 41" xfId="5938"/>
    <cellStyle name="Accent1 42" xfId="5939"/>
    <cellStyle name="Accent1 43" xfId="5940"/>
    <cellStyle name="Accent1 44" xfId="5941"/>
    <cellStyle name="Accent1 45" xfId="5942"/>
    <cellStyle name="Accent1 46" xfId="5943"/>
    <cellStyle name="Accent1 47" xfId="5944"/>
    <cellStyle name="Accent1 48" xfId="5945"/>
    <cellStyle name="Accent1 49" xfId="5946"/>
    <cellStyle name="Accent1 5" xfId="5947"/>
    <cellStyle name="Accent1 50" xfId="5948"/>
    <cellStyle name="Accent1 51" xfId="5949"/>
    <cellStyle name="Accent1 52" xfId="5950"/>
    <cellStyle name="Accent1 53" xfId="5951"/>
    <cellStyle name="Accent1 54" xfId="5952"/>
    <cellStyle name="Accent1 55" xfId="5953"/>
    <cellStyle name="Accent1 56" xfId="5954"/>
    <cellStyle name="Accent1 57" xfId="5955"/>
    <cellStyle name="Accent1 58" xfId="5956"/>
    <cellStyle name="Accent1 59" xfId="5957"/>
    <cellStyle name="Accent1 6" xfId="5958"/>
    <cellStyle name="Accent1 60" xfId="5959"/>
    <cellStyle name="Accent1 61" xfId="5960"/>
    <cellStyle name="Accent1 62" xfId="5961"/>
    <cellStyle name="Accent1 63" xfId="5962"/>
    <cellStyle name="Accent1 64" xfId="5963"/>
    <cellStyle name="Accent1 65" xfId="5964"/>
    <cellStyle name="Accent1 66" xfId="5965"/>
    <cellStyle name="Accent1 67" xfId="5966"/>
    <cellStyle name="Accent1 68" xfId="5967"/>
    <cellStyle name="Accent1 69" xfId="5968"/>
    <cellStyle name="Accent1 7" xfId="5969"/>
    <cellStyle name="Accent1 70" xfId="5970"/>
    <cellStyle name="Accent1 71" xfId="5971"/>
    <cellStyle name="Accent1 72" xfId="5972"/>
    <cellStyle name="Accent1 73" xfId="5973"/>
    <cellStyle name="Accent1 74" xfId="5974"/>
    <cellStyle name="Accent1 75" xfId="5975"/>
    <cellStyle name="Accent1 76" xfId="5976"/>
    <cellStyle name="Accent1 77" xfId="5977"/>
    <cellStyle name="Accent1 78" xfId="5978"/>
    <cellStyle name="Accent1 79" xfId="5979"/>
    <cellStyle name="Accent1 8" xfId="5980"/>
    <cellStyle name="Accent1 80" xfId="5981"/>
    <cellStyle name="Accent1 81" xfId="5982"/>
    <cellStyle name="Accent1 82" xfId="5983"/>
    <cellStyle name="Accent1 83" xfId="5984"/>
    <cellStyle name="Accent1 84" xfId="5985"/>
    <cellStyle name="Accent1 85" xfId="5986"/>
    <cellStyle name="Accent1 86" xfId="5987"/>
    <cellStyle name="Accent1 87" xfId="5988"/>
    <cellStyle name="Accent1 88" xfId="5989"/>
    <cellStyle name="Accent1 89" xfId="5990"/>
    <cellStyle name="Accent1 9" xfId="5991"/>
    <cellStyle name="Accent1 90" xfId="5992"/>
    <cellStyle name="Accent1 91" xfId="5993"/>
    <cellStyle name="Accent1 92" xfId="5994"/>
    <cellStyle name="Accent1 93" xfId="5995"/>
    <cellStyle name="Accent1 94" xfId="5996"/>
    <cellStyle name="Accent1 95" xfId="5997"/>
    <cellStyle name="Accent1 96" xfId="5998"/>
    <cellStyle name="Accent1 97" xfId="5999"/>
    <cellStyle name="Accent1 98" xfId="6000"/>
    <cellStyle name="Accent1 99" xfId="6001"/>
    <cellStyle name="Accent2 10" xfId="6002"/>
    <cellStyle name="Accent2 100" xfId="6003"/>
    <cellStyle name="Accent2 101" xfId="6004"/>
    <cellStyle name="Accent2 102" xfId="6005"/>
    <cellStyle name="Accent2 103" xfId="6006"/>
    <cellStyle name="Accent2 104" xfId="6007"/>
    <cellStyle name="Accent2 105" xfId="6008"/>
    <cellStyle name="Accent2 106" xfId="6009"/>
    <cellStyle name="Accent2 107" xfId="6010"/>
    <cellStyle name="Accent2 108" xfId="6011"/>
    <cellStyle name="Accent2 109" xfId="6012"/>
    <cellStyle name="Accent2 11" xfId="6013"/>
    <cellStyle name="Accent2 110" xfId="6014"/>
    <cellStyle name="Accent2 111" xfId="6015"/>
    <cellStyle name="Accent2 112" xfId="6016"/>
    <cellStyle name="Accent2 113" xfId="6017"/>
    <cellStyle name="Accent2 114" xfId="6018"/>
    <cellStyle name="Accent2 115" xfId="6019"/>
    <cellStyle name="Accent2 116" xfId="6020"/>
    <cellStyle name="Accent2 117" xfId="6021"/>
    <cellStyle name="Accent2 118" xfId="6022"/>
    <cellStyle name="Accent2 119" xfId="6023"/>
    <cellStyle name="Accent2 12" xfId="6024"/>
    <cellStyle name="Accent2 120" xfId="6025"/>
    <cellStyle name="Accent2 121" xfId="6026"/>
    <cellStyle name="Accent2 122" xfId="6027"/>
    <cellStyle name="Accent2 123" xfId="6028"/>
    <cellStyle name="Accent2 124" xfId="6029"/>
    <cellStyle name="Accent2 125" xfId="6030"/>
    <cellStyle name="Accent2 126" xfId="6031"/>
    <cellStyle name="Accent2 127" xfId="6032"/>
    <cellStyle name="Accent2 128" xfId="6033"/>
    <cellStyle name="Accent2 129" xfId="6034"/>
    <cellStyle name="Accent2 13" xfId="6035"/>
    <cellStyle name="Accent2 130" xfId="6036"/>
    <cellStyle name="Accent2 131" xfId="6037"/>
    <cellStyle name="Accent2 132" xfId="6038"/>
    <cellStyle name="Accent2 133" xfId="6039"/>
    <cellStyle name="Accent2 134" xfId="6040"/>
    <cellStyle name="Accent2 135" xfId="6041"/>
    <cellStyle name="Accent2 136" xfId="6042"/>
    <cellStyle name="Accent2 137" xfId="6043"/>
    <cellStyle name="Accent2 138" xfId="6044"/>
    <cellStyle name="Accent2 139" xfId="6045"/>
    <cellStyle name="Accent2 14" xfId="6046"/>
    <cellStyle name="Accent2 140" xfId="6047"/>
    <cellStyle name="Accent2 141" xfId="6048"/>
    <cellStyle name="Accent2 142" xfId="6049"/>
    <cellStyle name="Accent2 143" xfId="6050"/>
    <cellStyle name="Accent2 144" xfId="6051"/>
    <cellStyle name="Accent2 145" xfId="6052"/>
    <cellStyle name="Accent2 146" xfId="6053"/>
    <cellStyle name="Accent2 147" xfId="6054"/>
    <cellStyle name="Accent2 148" xfId="6055"/>
    <cellStyle name="Accent2 149" xfId="6056"/>
    <cellStyle name="Accent2 15" xfId="6057"/>
    <cellStyle name="Accent2 150" xfId="6058"/>
    <cellStyle name="Accent2 151" xfId="6059"/>
    <cellStyle name="Accent2 152" xfId="6060"/>
    <cellStyle name="Accent2 153" xfId="6061"/>
    <cellStyle name="Accent2 154" xfId="6062"/>
    <cellStyle name="Accent2 155" xfId="6063"/>
    <cellStyle name="Accent2 156" xfId="6064"/>
    <cellStyle name="Accent2 157" xfId="6065"/>
    <cellStyle name="Accent2 158" xfId="6066"/>
    <cellStyle name="Accent2 159" xfId="6067"/>
    <cellStyle name="Accent2 16" xfId="6068"/>
    <cellStyle name="Accent2 160" xfId="6069"/>
    <cellStyle name="Accent2 161" xfId="6070"/>
    <cellStyle name="Accent2 162" xfId="6071"/>
    <cellStyle name="Accent2 163" xfId="6072"/>
    <cellStyle name="Accent2 164" xfId="6073"/>
    <cellStyle name="Accent2 165" xfId="6074"/>
    <cellStyle name="Accent2 166" xfId="6075"/>
    <cellStyle name="Accent2 167" xfId="6076"/>
    <cellStyle name="Accent2 168" xfId="6077"/>
    <cellStyle name="Accent2 169" xfId="6078"/>
    <cellStyle name="Accent2 17" xfId="6079"/>
    <cellStyle name="Accent2 170" xfId="6080"/>
    <cellStyle name="Accent2 171" xfId="6081"/>
    <cellStyle name="Accent2 172" xfId="6082"/>
    <cellStyle name="Accent2 173" xfId="6083"/>
    <cellStyle name="Accent2 174" xfId="6084"/>
    <cellStyle name="Accent2 175" xfId="6085"/>
    <cellStyle name="Accent2 176" xfId="6086"/>
    <cellStyle name="Accent2 177" xfId="6087"/>
    <cellStyle name="Accent2 178" xfId="6088"/>
    <cellStyle name="Accent2 179" xfId="6089"/>
    <cellStyle name="Accent2 18" xfId="6090"/>
    <cellStyle name="Accent2 180" xfId="6091"/>
    <cellStyle name="Accent2 181" xfId="6092"/>
    <cellStyle name="Accent2 182" xfId="6093"/>
    <cellStyle name="Accent2 183" xfId="6094"/>
    <cellStyle name="Accent2 184" xfId="6095"/>
    <cellStyle name="Accent2 185" xfId="6096"/>
    <cellStyle name="Accent2 186" xfId="6097"/>
    <cellStyle name="Accent2 187" xfId="6098"/>
    <cellStyle name="Accent2 188" xfId="6099"/>
    <cellStyle name="Accent2 189" xfId="6100"/>
    <cellStyle name="Accent2 19" xfId="6101"/>
    <cellStyle name="Accent2 190" xfId="6102"/>
    <cellStyle name="Accent2 191" xfId="6103"/>
    <cellStyle name="Accent2 192" xfId="6104"/>
    <cellStyle name="Accent2 193" xfId="6105"/>
    <cellStyle name="Accent2 194" xfId="6106"/>
    <cellStyle name="Accent2 195" xfId="6107"/>
    <cellStyle name="Accent2 196" xfId="6108"/>
    <cellStyle name="Accent2 197" xfId="6109"/>
    <cellStyle name="Accent2 198" xfId="6110"/>
    <cellStyle name="Accent2 199" xfId="6111"/>
    <cellStyle name="Accent2 2" xfId="6112"/>
    <cellStyle name="Accent2 2 2" xfId="6113"/>
    <cellStyle name="Accent2 2 3" xfId="6114"/>
    <cellStyle name="Accent2 2 4" xfId="6115"/>
    <cellStyle name="Accent2 2 5" xfId="6116"/>
    <cellStyle name="Accent2 20" xfId="6117"/>
    <cellStyle name="Accent2 200" xfId="6118"/>
    <cellStyle name="Accent2 201" xfId="6119"/>
    <cellStyle name="Accent2 202" xfId="6120"/>
    <cellStyle name="Accent2 203" xfId="6121"/>
    <cellStyle name="Accent2 204" xfId="6122"/>
    <cellStyle name="Accent2 205" xfId="6123"/>
    <cellStyle name="Accent2 206" xfId="6124"/>
    <cellStyle name="Accent2 207" xfId="6125"/>
    <cellStyle name="Accent2 208" xfId="6126"/>
    <cellStyle name="Accent2 209" xfId="6127"/>
    <cellStyle name="Accent2 21" xfId="6128"/>
    <cellStyle name="Accent2 210" xfId="6129"/>
    <cellStyle name="Accent2 211" xfId="6130"/>
    <cellStyle name="Accent2 212" xfId="6131"/>
    <cellStyle name="Accent2 213" xfId="6132"/>
    <cellStyle name="Accent2 214" xfId="6133"/>
    <cellStyle name="Accent2 215" xfId="6134"/>
    <cellStyle name="Accent2 216" xfId="6135"/>
    <cellStyle name="Accent2 217" xfId="6136"/>
    <cellStyle name="Accent2 218" xfId="6137"/>
    <cellStyle name="Accent2 219" xfId="6138"/>
    <cellStyle name="Accent2 22" xfId="6139"/>
    <cellStyle name="Accent2 220" xfId="6140"/>
    <cellStyle name="Accent2 221" xfId="6141"/>
    <cellStyle name="Accent2 222" xfId="6142"/>
    <cellStyle name="Accent2 223" xfId="6143"/>
    <cellStyle name="Accent2 224" xfId="6144"/>
    <cellStyle name="Accent2 225" xfId="6145"/>
    <cellStyle name="Accent2 226" xfId="6146"/>
    <cellStyle name="Accent2 227" xfId="6147"/>
    <cellStyle name="Accent2 228" xfId="6148"/>
    <cellStyle name="Accent2 229" xfId="6149"/>
    <cellStyle name="Accent2 23" xfId="6150"/>
    <cellStyle name="Accent2 230" xfId="6151"/>
    <cellStyle name="Accent2 231" xfId="6152"/>
    <cellStyle name="Accent2 232" xfId="6153"/>
    <cellStyle name="Accent2 233" xfId="6154"/>
    <cellStyle name="Accent2 234" xfId="6155"/>
    <cellStyle name="Accent2 235" xfId="6156"/>
    <cellStyle name="Accent2 236" xfId="6157"/>
    <cellStyle name="Accent2 237" xfId="6158"/>
    <cellStyle name="Accent2 238" xfId="6159"/>
    <cellStyle name="Accent2 239" xfId="6160"/>
    <cellStyle name="Accent2 24" xfId="6161"/>
    <cellStyle name="Accent2 240" xfId="6162"/>
    <cellStyle name="Accent2 241" xfId="6163"/>
    <cellStyle name="Accent2 242" xfId="6164"/>
    <cellStyle name="Accent2 243" xfId="6165"/>
    <cellStyle name="Accent2 244" xfId="6166"/>
    <cellStyle name="Accent2 245" xfId="6167"/>
    <cellStyle name="Accent2 246" xfId="6168"/>
    <cellStyle name="Accent2 247" xfId="6169"/>
    <cellStyle name="Accent2 248" xfId="6170"/>
    <cellStyle name="Accent2 249" xfId="6171"/>
    <cellStyle name="Accent2 25" xfId="6172"/>
    <cellStyle name="Accent2 250" xfId="6173"/>
    <cellStyle name="Accent2 251" xfId="6174"/>
    <cellStyle name="Accent2 252" xfId="6175"/>
    <cellStyle name="Accent2 253" xfId="6176"/>
    <cellStyle name="Accent2 254" xfId="6177"/>
    <cellStyle name="Accent2 255" xfId="6178"/>
    <cellStyle name="Accent2 26" xfId="6179"/>
    <cellStyle name="Accent2 27" xfId="6180"/>
    <cellStyle name="Accent2 28" xfId="6181"/>
    <cellStyle name="Accent2 29" xfId="6182"/>
    <cellStyle name="Accent2 3" xfId="6183"/>
    <cellStyle name="Accent2 30" xfId="6184"/>
    <cellStyle name="Accent2 31" xfId="6185"/>
    <cellStyle name="Accent2 32" xfId="6186"/>
    <cellStyle name="Accent2 33" xfId="6187"/>
    <cellStyle name="Accent2 34" xfId="6188"/>
    <cellStyle name="Accent2 35" xfId="6189"/>
    <cellStyle name="Accent2 36" xfId="6190"/>
    <cellStyle name="Accent2 37" xfId="6191"/>
    <cellStyle name="Accent2 38" xfId="6192"/>
    <cellStyle name="Accent2 39" xfId="6193"/>
    <cellStyle name="Accent2 4" xfId="6194"/>
    <cellStyle name="Accent2 40" xfId="6195"/>
    <cellStyle name="Accent2 41" xfId="6196"/>
    <cellStyle name="Accent2 42" xfId="6197"/>
    <cellStyle name="Accent2 43" xfId="6198"/>
    <cellStyle name="Accent2 44" xfId="6199"/>
    <cellStyle name="Accent2 45" xfId="6200"/>
    <cellStyle name="Accent2 46" xfId="6201"/>
    <cellStyle name="Accent2 47" xfId="6202"/>
    <cellStyle name="Accent2 48" xfId="6203"/>
    <cellStyle name="Accent2 49" xfId="6204"/>
    <cellStyle name="Accent2 5" xfId="6205"/>
    <cellStyle name="Accent2 50" xfId="6206"/>
    <cellStyle name="Accent2 51" xfId="6207"/>
    <cellStyle name="Accent2 52" xfId="6208"/>
    <cellStyle name="Accent2 53" xfId="6209"/>
    <cellStyle name="Accent2 54" xfId="6210"/>
    <cellStyle name="Accent2 55" xfId="6211"/>
    <cellStyle name="Accent2 56" xfId="6212"/>
    <cellStyle name="Accent2 57" xfId="6213"/>
    <cellStyle name="Accent2 58" xfId="6214"/>
    <cellStyle name="Accent2 59" xfId="6215"/>
    <cellStyle name="Accent2 6" xfId="6216"/>
    <cellStyle name="Accent2 60" xfId="6217"/>
    <cellStyle name="Accent2 61" xfId="6218"/>
    <cellStyle name="Accent2 62" xfId="6219"/>
    <cellStyle name="Accent2 63" xfId="6220"/>
    <cellStyle name="Accent2 64" xfId="6221"/>
    <cellStyle name="Accent2 65" xfId="6222"/>
    <cellStyle name="Accent2 66" xfId="6223"/>
    <cellStyle name="Accent2 67" xfId="6224"/>
    <cellStyle name="Accent2 68" xfId="6225"/>
    <cellStyle name="Accent2 69" xfId="6226"/>
    <cellStyle name="Accent2 7" xfId="6227"/>
    <cellStyle name="Accent2 70" xfId="6228"/>
    <cellStyle name="Accent2 71" xfId="6229"/>
    <cellStyle name="Accent2 72" xfId="6230"/>
    <cellStyle name="Accent2 73" xfId="6231"/>
    <cellStyle name="Accent2 74" xfId="6232"/>
    <cellStyle name="Accent2 75" xfId="6233"/>
    <cellStyle name="Accent2 76" xfId="6234"/>
    <cellStyle name="Accent2 77" xfId="6235"/>
    <cellStyle name="Accent2 78" xfId="6236"/>
    <cellStyle name="Accent2 79" xfId="6237"/>
    <cellStyle name="Accent2 8" xfId="6238"/>
    <cellStyle name="Accent2 80" xfId="6239"/>
    <cellStyle name="Accent2 81" xfId="6240"/>
    <cellStyle name="Accent2 82" xfId="6241"/>
    <cellStyle name="Accent2 83" xfId="6242"/>
    <cellStyle name="Accent2 84" xfId="6243"/>
    <cellStyle name="Accent2 85" xfId="6244"/>
    <cellStyle name="Accent2 86" xfId="6245"/>
    <cellStyle name="Accent2 87" xfId="6246"/>
    <cellStyle name="Accent2 88" xfId="6247"/>
    <cellStyle name="Accent2 89" xfId="6248"/>
    <cellStyle name="Accent2 9" xfId="6249"/>
    <cellStyle name="Accent2 90" xfId="6250"/>
    <cellStyle name="Accent2 91" xfId="6251"/>
    <cellStyle name="Accent2 92" xfId="6252"/>
    <cellStyle name="Accent2 93" xfId="6253"/>
    <cellStyle name="Accent2 94" xfId="6254"/>
    <cellStyle name="Accent2 95" xfId="6255"/>
    <cellStyle name="Accent2 96" xfId="6256"/>
    <cellStyle name="Accent2 97" xfId="6257"/>
    <cellStyle name="Accent2 98" xfId="6258"/>
    <cellStyle name="Accent2 99" xfId="6259"/>
    <cellStyle name="Accent3 10" xfId="6260"/>
    <cellStyle name="Accent3 100" xfId="6261"/>
    <cellStyle name="Accent3 101" xfId="6262"/>
    <cellStyle name="Accent3 102" xfId="6263"/>
    <cellStyle name="Accent3 103" xfId="6264"/>
    <cellStyle name="Accent3 104" xfId="6265"/>
    <cellStyle name="Accent3 105" xfId="6266"/>
    <cellStyle name="Accent3 106" xfId="6267"/>
    <cellStyle name="Accent3 107" xfId="6268"/>
    <cellStyle name="Accent3 108" xfId="6269"/>
    <cellStyle name="Accent3 109" xfId="6270"/>
    <cellStyle name="Accent3 11" xfId="6271"/>
    <cellStyle name="Accent3 110" xfId="6272"/>
    <cellStyle name="Accent3 111" xfId="6273"/>
    <cellStyle name="Accent3 112" xfId="6274"/>
    <cellStyle name="Accent3 113" xfId="6275"/>
    <cellStyle name="Accent3 114" xfId="6276"/>
    <cellStyle name="Accent3 115" xfId="6277"/>
    <cellStyle name="Accent3 116" xfId="6278"/>
    <cellStyle name="Accent3 117" xfId="6279"/>
    <cellStyle name="Accent3 118" xfId="6280"/>
    <cellStyle name="Accent3 119" xfId="6281"/>
    <cellStyle name="Accent3 12" xfId="6282"/>
    <cellStyle name="Accent3 120" xfId="6283"/>
    <cellStyle name="Accent3 121" xfId="6284"/>
    <cellStyle name="Accent3 122" xfId="6285"/>
    <cellStyle name="Accent3 123" xfId="6286"/>
    <cellStyle name="Accent3 124" xfId="6287"/>
    <cellStyle name="Accent3 125" xfId="6288"/>
    <cellStyle name="Accent3 126" xfId="6289"/>
    <cellStyle name="Accent3 127" xfId="6290"/>
    <cellStyle name="Accent3 128" xfId="6291"/>
    <cellStyle name="Accent3 129" xfId="6292"/>
    <cellStyle name="Accent3 13" xfId="6293"/>
    <cellStyle name="Accent3 130" xfId="6294"/>
    <cellStyle name="Accent3 131" xfId="6295"/>
    <cellStyle name="Accent3 132" xfId="6296"/>
    <cellStyle name="Accent3 133" xfId="6297"/>
    <cellStyle name="Accent3 134" xfId="6298"/>
    <cellStyle name="Accent3 135" xfId="6299"/>
    <cellStyle name="Accent3 136" xfId="6300"/>
    <cellStyle name="Accent3 137" xfId="6301"/>
    <cellStyle name="Accent3 138" xfId="6302"/>
    <cellStyle name="Accent3 139" xfId="6303"/>
    <cellStyle name="Accent3 14" xfId="6304"/>
    <cellStyle name="Accent3 140" xfId="6305"/>
    <cellStyle name="Accent3 141" xfId="6306"/>
    <cellStyle name="Accent3 142" xfId="6307"/>
    <cellStyle name="Accent3 143" xfId="6308"/>
    <cellStyle name="Accent3 144" xfId="6309"/>
    <cellStyle name="Accent3 145" xfId="6310"/>
    <cellStyle name="Accent3 146" xfId="6311"/>
    <cellStyle name="Accent3 147" xfId="6312"/>
    <cellStyle name="Accent3 148" xfId="6313"/>
    <cellStyle name="Accent3 149" xfId="6314"/>
    <cellStyle name="Accent3 15" xfId="6315"/>
    <cellStyle name="Accent3 150" xfId="6316"/>
    <cellStyle name="Accent3 151" xfId="6317"/>
    <cellStyle name="Accent3 152" xfId="6318"/>
    <cellStyle name="Accent3 153" xfId="6319"/>
    <cellStyle name="Accent3 154" xfId="6320"/>
    <cellStyle name="Accent3 155" xfId="6321"/>
    <cellStyle name="Accent3 156" xfId="6322"/>
    <cellStyle name="Accent3 157" xfId="6323"/>
    <cellStyle name="Accent3 158" xfId="6324"/>
    <cellStyle name="Accent3 159" xfId="6325"/>
    <cellStyle name="Accent3 16" xfId="6326"/>
    <cellStyle name="Accent3 160" xfId="6327"/>
    <cellStyle name="Accent3 161" xfId="6328"/>
    <cellStyle name="Accent3 162" xfId="6329"/>
    <cellStyle name="Accent3 163" xfId="6330"/>
    <cellStyle name="Accent3 164" xfId="6331"/>
    <cellStyle name="Accent3 165" xfId="6332"/>
    <cellStyle name="Accent3 166" xfId="6333"/>
    <cellStyle name="Accent3 167" xfId="6334"/>
    <cellStyle name="Accent3 168" xfId="6335"/>
    <cellStyle name="Accent3 169" xfId="6336"/>
    <cellStyle name="Accent3 17" xfId="6337"/>
    <cellStyle name="Accent3 170" xfId="6338"/>
    <cellStyle name="Accent3 171" xfId="6339"/>
    <cellStyle name="Accent3 172" xfId="6340"/>
    <cellStyle name="Accent3 173" xfId="6341"/>
    <cellStyle name="Accent3 174" xfId="6342"/>
    <cellStyle name="Accent3 175" xfId="6343"/>
    <cellStyle name="Accent3 176" xfId="6344"/>
    <cellStyle name="Accent3 177" xfId="6345"/>
    <cellStyle name="Accent3 178" xfId="6346"/>
    <cellStyle name="Accent3 179" xfId="6347"/>
    <cellStyle name="Accent3 18" xfId="6348"/>
    <cellStyle name="Accent3 180" xfId="6349"/>
    <cellStyle name="Accent3 181" xfId="6350"/>
    <cellStyle name="Accent3 182" xfId="6351"/>
    <cellStyle name="Accent3 183" xfId="6352"/>
    <cellStyle name="Accent3 184" xfId="6353"/>
    <cellStyle name="Accent3 185" xfId="6354"/>
    <cellStyle name="Accent3 186" xfId="6355"/>
    <cellStyle name="Accent3 187" xfId="6356"/>
    <cellStyle name="Accent3 188" xfId="6357"/>
    <cellStyle name="Accent3 189" xfId="6358"/>
    <cellStyle name="Accent3 19" xfId="6359"/>
    <cellStyle name="Accent3 190" xfId="6360"/>
    <cellStyle name="Accent3 191" xfId="6361"/>
    <cellStyle name="Accent3 192" xfId="6362"/>
    <cellStyle name="Accent3 193" xfId="6363"/>
    <cellStyle name="Accent3 194" xfId="6364"/>
    <cellStyle name="Accent3 195" xfId="6365"/>
    <cellStyle name="Accent3 196" xfId="6366"/>
    <cellStyle name="Accent3 197" xfId="6367"/>
    <cellStyle name="Accent3 198" xfId="6368"/>
    <cellStyle name="Accent3 199" xfId="6369"/>
    <cellStyle name="Accent3 2" xfId="6370"/>
    <cellStyle name="Accent3 2 2" xfId="6371"/>
    <cellStyle name="Accent3 2 3" xfId="6372"/>
    <cellStyle name="Accent3 2 4" xfId="6373"/>
    <cellStyle name="Accent3 2 5" xfId="6374"/>
    <cellStyle name="Accent3 20" xfId="6375"/>
    <cellStyle name="Accent3 200" xfId="6376"/>
    <cellStyle name="Accent3 201" xfId="6377"/>
    <cellStyle name="Accent3 202" xfId="6378"/>
    <cellStyle name="Accent3 203" xfId="6379"/>
    <cellStyle name="Accent3 204" xfId="6380"/>
    <cellStyle name="Accent3 205" xfId="6381"/>
    <cellStyle name="Accent3 206" xfId="6382"/>
    <cellStyle name="Accent3 207" xfId="6383"/>
    <cellStyle name="Accent3 208" xfId="6384"/>
    <cellStyle name="Accent3 209" xfId="6385"/>
    <cellStyle name="Accent3 21" xfId="6386"/>
    <cellStyle name="Accent3 210" xfId="6387"/>
    <cellStyle name="Accent3 211" xfId="6388"/>
    <cellStyle name="Accent3 212" xfId="6389"/>
    <cellStyle name="Accent3 213" xfId="6390"/>
    <cellStyle name="Accent3 214" xfId="6391"/>
    <cellStyle name="Accent3 215" xfId="6392"/>
    <cellStyle name="Accent3 216" xfId="6393"/>
    <cellStyle name="Accent3 217" xfId="6394"/>
    <cellStyle name="Accent3 218" xfId="6395"/>
    <cellStyle name="Accent3 219" xfId="6396"/>
    <cellStyle name="Accent3 22" xfId="6397"/>
    <cellStyle name="Accent3 220" xfId="6398"/>
    <cellStyle name="Accent3 221" xfId="6399"/>
    <cellStyle name="Accent3 222" xfId="6400"/>
    <cellStyle name="Accent3 223" xfId="6401"/>
    <cellStyle name="Accent3 224" xfId="6402"/>
    <cellStyle name="Accent3 225" xfId="6403"/>
    <cellStyle name="Accent3 226" xfId="6404"/>
    <cellStyle name="Accent3 227" xfId="6405"/>
    <cellStyle name="Accent3 228" xfId="6406"/>
    <cellStyle name="Accent3 229" xfId="6407"/>
    <cellStyle name="Accent3 23" xfId="6408"/>
    <cellStyle name="Accent3 230" xfId="6409"/>
    <cellStyle name="Accent3 231" xfId="6410"/>
    <cellStyle name="Accent3 232" xfId="6411"/>
    <cellStyle name="Accent3 233" xfId="6412"/>
    <cellStyle name="Accent3 234" xfId="6413"/>
    <cellStyle name="Accent3 235" xfId="6414"/>
    <cellStyle name="Accent3 236" xfId="6415"/>
    <cellStyle name="Accent3 237" xfId="6416"/>
    <cellStyle name="Accent3 238" xfId="6417"/>
    <cellStyle name="Accent3 239" xfId="6418"/>
    <cellStyle name="Accent3 24" xfId="6419"/>
    <cellStyle name="Accent3 240" xfId="6420"/>
    <cellStyle name="Accent3 241" xfId="6421"/>
    <cellStyle name="Accent3 242" xfId="6422"/>
    <cellStyle name="Accent3 243" xfId="6423"/>
    <cellStyle name="Accent3 244" xfId="6424"/>
    <cellStyle name="Accent3 245" xfId="6425"/>
    <cellStyle name="Accent3 246" xfId="6426"/>
    <cellStyle name="Accent3 247" xfId="6427"/>
    <cellStyle name="Accent3 248" xfId="6428"/>
    <cellStyle name="Accent3 249" xfId="6429"/>
    <cellStyle name="Accent3 25" xfId="6430"/>
    <cellStyle name="Accent3 250" xfId="6431"/>
    <cellStyle name="Accent3 251" xfId="6432"/>
    <cellStyle name="Accent3 252" xfId="6433"/>
    <cellStyle name="Accent3 253" xfId="6434"/>
    <cellStyle name="Accent3 254" xfId="6435"/>
    <cellStyle name="Accent3 255" xfId="6436"/>
    <cellStyle name="Accent3 26" xfId="6437"/>
    <cellStyle name="Accent3 27" xfId="6438"/>
    <cellStyle name="Accent3 28" xfId="6439"/>
    <cellStyle name="Accent3 29" xfId="6440"/>
    <cellStyle name="Accent3 3" xfId="6441"/>
    <cellStyle name="Accent3 30" xfId="6442"/>
    <cellStyle name="Accent3 31" xfId="6443"/>
    <cellStyle name="Accent3 32" xfId="6444"/>
    <cellStyle name="Accent3 33" xfId="6445"/>
    <cellStyle name="Accent3 34" xfId="6446"/>
    <cellStyle name="Accent3 35" xfId="6447"/>
    <cellStyle name="Accent3 36" xfId="6448"/>
    <cellStyle name="Accent3 37" xfId="6449"/>
    <cellStyle name="Accent3 38" xfId="6450"/>
    <cellStyle name="Accent3 39" xfId="6451"/>
    <cellStyle name="Accent3 4" xfId="6452"/>
    <cellStyle name="Accent3 40" xfId="6453"/>
    <cellStyle name="Accent3 41" xfId="6454"/>
    <cellStyle name="Accent3 42" xfId="6455"/>
    <cellStyle name="Accent3 43" xfId="6456"/>
    <cellStyle name="Accent3 44" xfId="6457"/>
    <cellStyle name="Accent3 45" xfId="6458"/>
    <cellStyle name="Accent3 46" xfId="6459"/>
    <cellStyle name="Accent3 47" xfId="6460"/>
    <cellStyle name="Accent3 48" xfId="6461"/>
    <cellStyle name="Accent3 49" xfId="6462"/>
    <cellStyle name="Accent3 5" xfId="6463"/>
    <cellStyle name="Accent3 50" xfId="6464"/>
    <cellStyle name="Accent3 51" xfId="6465"/>
    <cellStyle name="Accent3 52" xfId="6466"/>
    <cellStyle name="Accent3 53" xfId="6467"/>
    <cellStyle name="Accent3 54" xfId="6468"/>
    <cellStyle name="Accent3 55" xfId="6469"/>
    <cellStyle name="Accent3 56" xfId="6470"/>
    <cellStyle name="Accent3 57" xfId="6471"/>
    <cellStyle name="Accent3 58" xfId="6472"/>
    <cellStyle name="Accent3 59" xfId="6473"/>
    <cellStyle name="Accent3 6" xfId="6474"/>
    <cellStyle name="Accent3 60" xfId="6475"/>
    <cellStyle name="Accent3 61" xfId="6476"/>
    <cellStyle name="Accent3 62" xfId="6477"/>
    <cellStyle name="Accent3 63" xfId="6478"/>
    <cellStyle name="Accent3 64" xfId="6479"/>
    <cellStyle name="Accent3 65" xfId="6480"/>
    <cellStyle name="Accent3 66" xfId="6481"/>
    <cellStyle name="Accent3 67" xfId="6482"/>
    <cellStyle name="Accent3 68" xfId="6483"/>
    <cellStyle name="Accent3 69" xfId="6484"/>
    <cellStyle name="Accent3 7" xfId="6485"/>
    <cellStyle name="Accent3 70" xfId="6486"/>
    <cellStyle name="Accent3 71" xfId="6487"/>
    <cellStyle name="Accent3 72" xfId="6488"/>
    <cellStyle name="Accent3 73" xfId="6489"/>
    <cellStyle name="Accent3 74" xfId="6490"/>
    <cellStyle name="Accent3 75" xfId="6491"/>
    <cellStyle name="Accent3 76" xfId="6492"/>
    <cellStyle name="Accent3 77" xfId="6493"/>
    <cellStyle name="Accent3 78" xfId="6494"/>
    <cellStyle name="Accent3 79" xfId="6495"/>
    <cellStyle name="Accent3 8" xfId="6496"/>
    <cellStyle name="Accent3 80" xfId="6497"/>
    <cellStyle name="Accent3 81" xfId="6498"/>
    <cellStyle name="Accent3 82" xfId="6499"/>
    <cellStyle name="Accent3 83" xfId="6500"/>
    <cellStyle name="Accent3 84" xfId="6501"/>
    <cellStyle name="Accent3 85" xfId="6502"/>
    <cellStyle name="Accent3 86" xfId="6503"/>
    <cellStyle name="Accent3 87" xfId="6504"/>
    <cellStyle name="Accent3 88" xfId="6505"/>
    <cellStyle name="Accent3 89" xfId="6506"/>
    <cellStyle name="Accent3 9" xfId="6507"/>
    <cellStyle name="Accent3 90" xfId="6508"/>
    <cellStyle name="Accent3 91" xfId="6509"/>
    <cellStyle name="Accent3 92" xfId="6510"/>
    <cellStyle name="Accent3 93" xfId="6511"/>
    <cellStyle name="Accent3 94" xfId="6512"/>
    <cellStyle name="Accent3 95" xfId="6513"/>
    <cellStyle name="Accent3 96" xfId="6514"/>
    <cellStyle name="Accent3 97" xfId="6515"/>
    <cellStyle name="Accent3 98" xfId="6516"/>
    <cellStyle name="Accent3 99" xfId="6517"/>
    <cellStyle name="Accent4 10" xfId="6518"/>
    <cellStyle name="Accent4 100" xfId="6519"/>
    <cellStyle name="Accent4 101" xfId="6520"/>
    <cellStyle name="Accent4 102" xfId="6521"/>
    <cellStyle name="Accent4 103" xfId="6522"/>
    <cellStyle name="Accent4 104" xfId="6523"/>
    <cellStyle name="Accent4 105" xfId="6524"/>
    <cellStyle name="Accent4 106" xfId="6525"/>
    <cellStyle name="Accent4 107" xfId="6526"/>
    <cellStyle name="Accent4 108" xfId="6527"/>
    <cellStyle name="Accent4 109" xfId="6528"/>
    <cellStyle name="Accent4 11" xfId="6529"/>
    <cellStyle name="Accent4 110" xfId="6530"/>
    <cellStyle name="Accent4 111" xfId="6531"/>
    <cellStyle name="Accent4 112" xfId="6532"/>
    <cellStyle name="Accent4 113" xfId="6533"/>
    <cellStyle name="Accent4 114" xfId="6534"/>
    <cellStyle name="Accent4 115" xfId="6535"/>
    <cellStyle name="Accent4 116" xfId="6536"/>
    <cellStyle name="Accent4 117" xfId="6537"/>
    <cellStyle name="Accent4 118" xfId="6538"/>
    <cellStyle name="Accent4 119" xfId="6539"/>
    <cellStyle name="Accent4 12" xfId="6540"/>
    <cellStyle name="Accent4 120" xfId="6541"/>
    <cellStyle name="Accent4 121" xfId="6542"/>
    <cellStyle name="Accent4 122" xfId="6543"/>
    <cellStyle name="Accent4 123" xfId="6544"/>
    <cellStyle name="Accent4 124" xfId="6545"/>
    <cellStyle name="Accent4 125" xfId="6546"/>
    <cellStyle name="Accent4 126" xfId="6547"/>
    <cellStyle name="Accent4 127" xfId="6548"/>
    <cellStyle name="Accent4 128" xfId="6549"/>
    <cellStyle name="Accent4 129" xfId="6550"/>
    <cellStyle name="Accent4 13" xfId="6551"/>
    <cellStyle name="Accent4 130" xfId="6552"/>
    <cellStyle name="Accent4 131" xfId="6553"/>
    <cellStyle name="Accent4 132" xfId="6554"/>
    <cellStyle name="Accent4 133" xfId="6555"/>
    <cellStyle name="Accent4 134" xfId="6556"/>
    <cellStyle name="Accent4 135" xfId="6557"/>
    <cellStyle name="Accent4 136" xfId="6558"/>
    <cellStyle name="Accent4 137" xfId="6559"/>
    <cellStyle name="Accent4 138" xfId="6560"/>
    <cellStyle name="Accent4 139" xfId="6561"/>
    <cellStyle name="Accent4 14" xfId="6562"/>
    <cellStyle name="Accent4 140" xfId="6563"/>
    <cellStyle name="Accent4 141" xfId="6564"/>
    <cellStyle name="Accent4 142" xfId="6565"/>
    <cellStyle name="Accent4 143" xfId="6566"/>
    <cellStyle name="Accent4 144" xfId="6567"/>
    <cellStyle name="Accent4 145" xfId="6568"/>
    <cellStyle name="Accent4 146" xfId="6569"/>
    <cellStyle name="Accent4 147" xfId="6570"/>
    <cellStyle name="Accent4 148" xfId="6571"/>
    <cellStyle name="Accent4 149" xfId="6572"/>
    <cellStyle name="Accent4 15" xfId="6573"/>
    <cellStyle name="Accent4 150" xfId="6574"/>
    <cellStyle name="Accent4 151" xfId="6575"/>
    <cellStyle name="Accent4 152" xfId="6576"/>
    <cellStyle name="Accent4 153" xfId="6577"/>
    <cellStyle name="Accent4 154" xfId="6578"/>
    <cellStyle name="Accent4 155" xfId="6579"/>
    <cellStyle name="Accent4 156" xfId="6580"/>
    <cellStyle name="Accent4 157" xfId="6581"/>
    <cellStyle name="Accent4 158" xfId="6582"/>
    <cellStyle name="Accent4 159" xfId="6583"/>
    <cellStyle name="Accent4 16" xfId="6584"/>
    <cellStyle name="Accent4 160" xfId="6585"/>
    <cellStyle name="Accent4 161" xfId="6586"/>
    <cellStyle name="Accent4 162" xfId="6587"/>
    <cellStyle name="Accent4 163" xfId="6588"/>
    <cellStyle name="Accent4 164" xfId="6589"/>
    <cellStyle name="Accent4 165" xfId="6590"/>
    <cellStyle name="Accent4 166" xfId="6591"/>
    <cellStyle name="Accent4 167" xfId="6592"/>
    <cellStyle name="Accent4 168" xfId="6593"/>
    <cellStyle name="Accent4 169" xfId="6594"/>
    <cellStyle name="Accent4 17" xfId="6595"/>
    <cellStyle name="Accent4 170" xfId="6596"/>
    <cellStyle name="Accent4 171" xfId="6597"/>
    <cellStyle name="Accent4 172" xfId="6598"/>
    <cellStyle name="Accent4 173" xfId="6599"/>
    <cellStyle name="Accent4 174" xfId="6600"/>
    <cellStyle name="Accent4 175" xfId="6601"/>
    <cellStyle name="Accent4 176" xfId="6602"/>
    <cellStyle name="Accent4 177" xfId="6603"/>
    <cellStyle name="Accent4 178" xfId="6604"/>
    <cellStyle name="Accent4 179" xfId="6605"/>
    <cellStyle name="Accent4 18" xfId="6606"/>
    <cellStyle name="Accent4 180" xfId="6607"/>
    <cellStyle name="Accent4 181" xfId="6608"/>
    <cellStyle name="Accent4 182" xfId="6609"/>
    <cellStyle name="Accent4 183" xfId="6610"/>
    <cellStyle name="Accent4 184" xfId="6611"/>
    <cellStyle name="Accent4 185" xfId="6612"/>
    <cellStyle name="Accent4 186" xfId="6613"/>
    <cellStyle name="Accent4 187" xfId="6614"/>
    <cellStyle name="Accent4 188" xfId="6615"/>
    <cellStyle name="Accent4 189" xfId="6616"/>
    <cellStyle name="Accent4 19" xfId="6617"/>
    <cellStyle name="Accent4 190" xfId="6618"/>
    <cellStyle name="Accent4 191" xfId="6619"/>
    <cellStyle name="Accent4 192" xfId="6620"/>
    <cellStyle name="Accent4 193" xfId="6621"/>
    <cellStyle name="Accent4 194" xfId="6622"/>
    <cellStyle name="Accent4 195" xfId="6623"/>
    <cellStyle name="Accent4 196" xfId="6624"/>
    <cellStyle name="Accent4 197" xfId="6625"/>
    <cellStyle name="Accent4 198" xfId="6626"/>
    <cellStyle name="Accent4 199" xfId="6627"/>
    <cellStyle name="Accent4 2" xfId="6628"/>
    <cellStyle name="Accent4 2 2" xfId="6629"/>
    <cellStyle name="Accent4 2 3" xfId="6630"/>
    <cellStyle name="Accent4 2 4" xfId="6631"/>
    <cellStyle name="Accent4 2 5" xfId="6632"/>
    <cellStyle name="Accent4 20" xfId="6633"/>
    <cellStyle name="Accent4 200" xfId="6634"/>
    <cellStyle name="Accent4 201" xfId="6635"/>
    <cellStyle name="Accent4 202" xfId="6636"/>
    <cellStyle name="Accent4 203" xfId="6637"/>
    <cellStyle name="Accent4 204" xfId="6638"/>
    <cellStyle name="Accent4 205" xfId="6639"/>
    <cellStyle name="Accent4 206" xfId="6640"/>
    <cellStyle name="Accent4 207" xfId="6641"/>
    <cellStyle name="Accent4 208" xfId="6642"/>
    <cellStyle name="Accent4 209" xfId="6643"/>
    <cellStyle name="Accent4 21" xfId="6644"/>
    <cellStyle name="Accent4 210" xfId="6645"/>
    <cellStyle name="Accent4 211" xfId="6646"/>
    <cellStyle name="Accent4 212" xfId="6647"/>
    <cellStyle name="Accent4 213" xfId="6648"/>
    <cellStyle name="Accent4 214" xfId="6649"/>
    <cellStyle name="Accent4 215" xfId="6650"/>
    <cellStyle name="Accent4 216" xfId="6651"/>
    <cellStyle name="Accent4 217" xfId="6652"/>
    <cellStyle name="Accent4 218" xfId="6653"/>
    <cellStyle name="Accent4 219" xfId="6654"/>
    <cellStyle name="Accent4 22" xfId="6655"/>
    <cellStyle name="Accent4 220" xfId="6656"/>
    <cellStyle name="Accent4 221" xfId="6657"/>
    <cellStyle name="Accent4 222" xfId="6658"/>
    <cellStyle name="Accent4 223" xfId="6659"/>
    <cellStyle name="Accent4 224" xfId="6660"/>
    <cellStyle name="Accent4 225" xfId="6661"/>
    <cellStyle name="Accent4 226" xfId="6662"/>
    <cellStyle name="Accent4 227" xfId="6663"/>
    <cellStyle name="Accent4 228" xfId="6664"/>
    <cellStyle name="Accent4 229" xfId="6665"/>
    <cellStyle name="Accent4 23" xfId="6666"/>
    <cellStyle name="Accent4 230" xfId="6667"/>
    <cellStyle name="Accent4 231" xfId="6668"/>
    <cellStyle name="Accent4 232" xfId="6669"/>
    <cellStyle name="Accent4 233" xfId="6670"/>
    <cellStyle name="Accent4 234" xfId="6671"/>
    <cellStyle name="Accent4 235" xfId="6672"/>
    <cellStyle name="Accent4 236" xfId="6673"/>
    <cellStyle name="Accent4 237" xfId="6674"/>
    <cellStyle name="Accent4 238" xfId="6675"/>
    <cellStyle name="Accent4 239" xfId="6676"/>
    <cellStyle name="Accent4 24" xfId="6677"/>
    <cellStyle name="Accent4 240" xfId="6678"/>
    <cellStyle name="Accent4 241" xfId="6679"/>
    <cellStyle name="Accent4 242" xfId="6680"/>
    <cellStyle name="Accent4 243" xfId="6681"/>
    <cellStyle name="Accent4 244" xfId="6682"/>
    <cellStyle name="Accent4 245" xfId="6683"/>
    <cellStyle name="Accent4 246" xfId="6684"/>
    <cellStyle name="Accent4 247" xfId="6685"/>
    <cellStyle name="Accent4 248" xfId="6686"/>
    <cellStyle name="Accent4 249" xfId="6687"/>
    <cellStyle name="Accent4 25" xfId="6688"/>
    <cellStyle name="Accent4 250" xfId="6689"/>
    <cellStyle name="Accent4 251" xfId="6690"/>
    <cellStyle name="Accent4 252" xfId="6691"/>
    <cellStyle name="Accent4 253" xfId="6692"/>
    <cellStyle name="Accent4 254" xfId="6693"/>
    <cellStyle name="Accent4 255" xfId="6694"/>
    <cellStyle name="Accent4 26" xfId="6695"/>
    <cellStyle name="Accent4 27" xfId="6696"/>
    <cellStyle name="Accent4 28" xfId="6697"/>
    <cellStyle name="Accent4 29" xfId="6698"/>
    <cellStyle name="Accent4 3" xfId="6699"/>
    <cellStyle name="Accent4 30" xfId="6700"/>
    <cellStyle name="Accent4 31" xfId="6701"/>
    <cellStyle name="Accent4 32" xfId="6702"/>
    <cellStyle name="Accent4 33" xfId="6703"/>
    <cellStyle name="Accent4 34" xfId="6704"/>
    <cellStyle name="Accent4 35" xfId="6705"/>
    <cellStyle name="Accent4 36" xfId="6706"/>
    <cellStyle name="Accent4 37" xfId="6707"/>
    <cellStyle name="Accent4 38" xfId="6708"/>
    <cellStyle name="Accent4 39" xfId="6709"/>
    <cellStyle name="Accent4 4" xfId="6710"/>
    <cellStyle name="Accent4 40" xfId="6711"/>
    <cellStyle name="Accent4 41" xfId="6712"/>
    <cellStyle name="Accent4 42" xfId="6713"/>
    <cellStyle name="Accent4 43" xfId="6714"/>
    <cellStyle name="Accent4 44" xfId="6715"/>
    <cellStyle name="Accent4 45" xfId="6716"/>
    <cellStyle name="Accent4 46" xfId="6717"/>
    <cellStyle name="Accent4 47" xfId="6718"/>
    <cellStyle name="Accent4 48" xfId="6719"/>
    <cellStyle name="Accent4 49" xfId="6720"/>
    <cellStyle name="Accent4 5" xfId="6721"/>
    <cellStyle name="Accent4 50" xfId="6722"/>
    <cellStyle name="Accent4 51" xfId="6723"/>
    <cellStyle name="Accent4 52" xfId="6724"/>
    <cellStyle name="Accent4 53" xfId="6725"/>
    <cellStyle name="Accent4 54" xfId="6726"/>
    <cellStyle name="Accent4 55" xfId="6727"/>
    <cellStyle name="Accent4 56" xfId="6728"/>
    <cellStyle name="Accent4 57" xfId="6729"/>
    <cellStyle name="Accent4 58" xfId="6730"/>
    <cellStyle name="Accent4 59" xfId="6731"/>
    <cellStyle name="Accent4 6" xfId="6732"/>
    <cellStyle name="Accent4 60" xfId="6733"/>
    <cellStyle name="Accent4 61" xfId="6734"/>
    <cellStyle name="Accent4 62" xfId="6735"/>
    <cellStyle name="Accent4 63" xfId="6736"/>
    <cellStyle name="Accent4 64" xfId="6737"/>
    <cellStyle name="Accent4 65" xfId="6738"/>
    <cellStyle name="Accent4 66" xfId="6739"/>
    <cellStyle name="Accent4 67" xfId="6740"/>
    <cellStyle name="Accent4 68" xfId="6741"/>
    <cellStyle name="Accent4 69" xfId="6742"/>
    <cellStyle name="Accent4 7" xfId="6743"/>
    <cellStyle name="Accent4 70" xfId="6744"/>
    <cellStyle name="Accent4 71" xfId="6745"/>
    <cellStyle name="Accent4 72" xfId="6746"/>
    <cellStyle name="Accent4 73" xfId="6747"/>
    <cellStyle name="Accent4 74" xfId="6748"/>
    <cellStyle name="Accent4 75" xfId="6749"/>
    <cellStyle name="Accent4 76" xfId="6750"/>
    <cellStyle name="Accent4 77" xfId="6751"/>
    <cellStyle name="Accent4 78" xfId="6752"/>
    <cellStyle name="Accent4 79" xfId="6753"/>
    <cellStyle name="Accent4 8" xfId="6754"/>
    <cellStyle name="Accent4 80" xfId="6755"/>
    <cellStyle name="Accent4 81" xfId="6756"/>
    <cellStyle name="Accent4 82" xfId="6757"/>
    <cellStyle name="Accent4 83" xfId="6758"/>
    <cellStyle name="Accent4 84" xfId="6759"/>
    <cellStyle name="Accent4 85" xfId="6760"/>
    <cellStyle name="Accent4 86" xfId="6761"/>
    <cellStyle name="Accent4 87" xfId="6762"/>
    <cellStyle name="Accent4 88" xfId="6763"/>
    <cellStyle name="Accent4 89" xfId="6764"/>
    <cellStyle name="Accent4 9" xfId="6765"/>
    <cellStyle name="Accent4 90" xfId="6766"/>
    <cellStyle name="Accent4 91" xfId="6767"/>
    <cellStyle name="Accent4 92" xfId="6768"/>
    <cellStyle name="Accent4 93" xfId="6769"/>
    <cellStyle name="Accent4 94" xfId="6770"/>
    <cellStyle name="Accent4 95" xfId="6771"/>
    <cellStyle name="Accent4 96" xfId="6772"/>
    <cellStyle name="Accent4 97" xfId="6773"/>
    <cellStyle name="Accent4 98" xfId="6774"/>
    <cellStyle name="Accent4 99" xfId="6775"/>
    <cellStyle name="Accent5 10" xfId="6776"/>
    <cellStyle name="Accent5 100" xfId="6777"/>
    <cellStyle name="Accent5 101" xfId="6778"/>
    <cellStyle name="Accent5 102" xfId="6779"/>
    <cellStyle name="Accent5 103" xfId="6780"/>
    <cellStyle name="Accent5 104" xfId="6781"/>
    <cellStyle name="Accent5 105" xfId="6782"/>
    <cellStyle name="Accent5 106" xfId="6783"/>
    <cellStyle name="Accent5 107" xfId="6784"/>
    <cellStyle name="Accent5 108" xfId="6785"/>
    <cellStyle name="Accent5 109" xfId="6786"/>
    <cellStyle name="Accent5 11" xfId="6787"/>
    <cellStyle name="Accent5 110" xfId="6788"/>
    <cellStyle name="Accent5 111" xfId="6789"/>
    <cellStyle name="Accent5 112" xfId="6790"/>
    <cellStyle name="Accent5 113" xfId="6791"/>
    <cellStyle name="Accent5 114" xfId="6792"/>
    <cellStyle name="Accent5 115" xfId="6793"/>
    <cellStyle name="Accent5 116" xfId="6794"/>
    <cellStyle name="Accent5 117" xfId="6795"/>
    <cellStyle name="Accent5 118" xfId="6796"/>
    <cellStyle name="Accent5 119" xfId="6797"/>
    <cellStyle name="Accent5 12" xfId="6798"/>
    <cellStyle name="Accent5 120" xfId="6799"/>
    <cellStyle name="Accent5 121" xfId="6800"/>
    <cellStyle name="Accent5 122" xfId="6801"/>
    <cellStyle name="Accent5 123" xfId="6802"/>
    <cellStyle name="Accent5 124" xfId="6803"/>
    <cellStyle name="Accent5 125" xfId="6804"/>
    <cellStyle name="Accent5 126" xfId="6805"/>
    <cellStyle name="Accent5 127" xfId="6806"/>
    <cellStyle name="Accent5 128" xfId="6807"/>
    <cellStyle name="Accent5 129" xfId="6808"/>
    <cellStyle name="Accent5 13" xfId="6809"/>
    <cellStyle name="Accent5 130" xfId="6810"/>
    <cellStyle name="Accent5 131" xfId="6811"/>
    <cellStyle name="Accent5 132" xfId="6812"/>
    <cellStyle name="Accent5 133" xfId="6813"/>
    <cellStyle name="Accent5 134" xfId="6814"/>
    <cellStyle name="Accent5 135" xfId="6815"/>
    <cellStyle name="Accent5 136" xfId="6816"/>
    <cellStyle name="Accent5 137" xfId="6817"/>
    <cellStyle name="Accent5 138" xfId="6818"/>
    <cellStyle name="Accent5 139" xfId="6819"/>
    <cellStyle name="Accent5 14" xfId="6820"/>
    <cellStyle name="Accent5 140" xfId="6821"/>
    <cellStyle name="Accent5 141" xfId="6822"/>
    <cellStyle name="Accent5 142" xfId="6823"/>
    <cellStyle name="Accent5 143" xfId="6824"/>
    <cellStyle name="Accent5 144" xfId="6825"/>
    <cellStyle name="Accent5 145" xfId="6826"/>
    <cellStyle name="Accent5 146" xfId="6827"/>
    <cellStyle name="Accent5 147" xfId="6828"/>
    <cellStyle name="Accent5 148" xfId="6829"/>
    <cellStyle name="Accent5 149" xfId="6830"/>
    <cellStyle name="Accent5 15" xfId="6831"/>
    <cellStyle name="Accent5 150" xfId="6832"/>
    <cellStyle name="Accent5 151" xfId="6833"/>
    <cellStyle name="Accent5 152" xfId="6834"/>
    <cellStyle name="Accent5 153" xfId="6835"/>
    <cellStyle name="Accent5 154" xfId="6836"/>
    <cellStyle name="Accent5 155" xfId="6837"/>
    <cellStyle name="Accent5 156" xfId="6838"/>
    <cellStyle name="Accent5 157" xfId="6839"/>
    <cellStyle name="Accent5 158" xfId="6840"/>
    <cellStyle name="Accent5 159" xfId="6841"/>
    <cellStyle name="Accent5 16" xfId="6842"/>
    <cellStyle name="Accent5 160" xfId="6843"/>
    <cellStyle name="Accent5 161" xfId="6844"/>
    <cellStyle name="Accent5 162" xfId="6845"/>
    <cellStyle name="Accent5 163" xfId="6846"/>
    <cellStyle name="Accent5 164" xfId="6847"/>
    <cellStyle name="Accent5 165" xfId="6848"/>
    <cellStyle name="Accent5 166" xfId="6849"/>
    <cellStyle name="Accent5 167" xfId="6850"/>
    <cellStyle name="Accent5 168" xfId="6851"/>
    <cellStyle name="Accent5 169" xfId="6852"/>
    <cellStyle name="Accent5 17" xfId="6853"/>
    <cellStyle name="Accent5 170" xfId="6854"/>
    <cellStyle name="Accent5 171" xfId="6855"/>
    <cellStyle name="Accent5 172" xfId="6856"/>
    <cellStyle name="Accent5 173" xfId="6857"/>
    <cellStyle name="Accent5 174" xfId="6858"/>
    <cellStyle name="Accent5 175" xfId="6859"/>
    <cellStyle name="Accent5 176" xfId="6860"/>
    <cellStyle name="Accent5 177" xfId="6861"/>
    <cellStyle name="Accent5 178" xfId="6862"/>
    <cellStyle name="Accent5 179" xfId="6863"/>
    <cellStyle name="Accent5 18" xfId="6864"/>
    <cellStyle name="Accent5 180" xfId="6865"/>
    <cellStyle name="Accent5 181" xfId="6866"/>
    <cellStyle name="Accent5 182" xfId="6867"/>
    <cellStyle name="Accent5 183" xfId="6868"/>
    <cellStyle name="Accent5 184" xfId="6869"/>
    <cellStyle name="Accent5 185" xfId="6870"/>
    <cellStyle name="Accent5 186" xfId="6871"/>
    <cellStyle name="Accent5 187" xfId="6872"/>
    <cellStyle name="Accent5 188" xfId="6873"/>
    <cellStyle name="Accent5 189" xfId="6874"/>
    <cellStyle name="Accent5 19" xfId="6875"/>
    <cellStyle name="Accent5 190" xfId="6876"/>
    <cellStyle name="Accent5 191" xfId="6877"/>
    <cellStyle name="Accent5 192" xfId="6878"/>
    <cellStyle name="Accent5 193" xfId="6879"/>
    <cellStyle name="Accent5 194" xfId="6880"/>
    <cellStyle name="Accent5 195" xfId="6881"/>
    <cellStyle name="Accent5 196" xfId="6882"/>
    <cellStyle name="Accent5 197" xfId="6883"/>
    <cellStyle name="Accent5 198" xfId="6884"/>
    <cellStyle name="Accent5 199" xfId="6885"/>
    <cellStyle name="Accent5 2" xfId="6886"/>
    <cellStyle name="Accent5 2 2" xfId="6887"/>
    <cellStyle name="Accent5 2 3" xfId="6888"/>
    <cellStyle name="Accent5 2 4" xfId="6889"/>
    <cellStyle name="Accent5 2 5" xfId="6890"/>
    <cellStyle name="Accent5 20" xfId="6891"/>
    <cellStyle name="Accent5 200" xfId="6892"/>
    <cellStyle name="Accent5 201" xfId="6893"/>
    <cellStyle name="Accent5 202" xfId="6894"/>
    <cellStyle name="Accent5 203" xfId="6895"/>
    <cellStyle name="Accent5 204" xfId="6896"/>
    <cellStyle name="Accent5 205" xfId="6897"/>
    <cellStyle name="Accent5 206" xfId="6898"/>
    <cellStyle name="Accent5 207" xfId="6899"/>
    <cellStyle name="Accent5 208" xfId="6900"/>
    <cellStyle name="Accent5 209" xfId="6901"/>
    <cellStyle name="Accent5 21" xfId="6902"/>
    <cellStyle name="Accent5 210" xfId="6903"/>
    <cellStyle name="Accent5 211" xfId="6904"/>
    <cellStyle name="Accent5 212" xfId="6905"/>
    <cellStyle name="Accent5 213" xfId="6906"/>
    <cellStyle name="Accent5 214" xfId="6907"/>
    <cellStyle name="Accent5 215" xfId="6908"/>
    <cellStyle name="Accent5 216" xfId="6909"/>
    <cellStyle name="Accent5 217" xfId="6910"/>
    <cellStyle name="Accent5 218" xfId="6911"/>
    <cellStyle name="Accent5 219" xfId="6912"/>
    <cellStyle name="Accent5 22" xfId="6913"/>
    <cellStyle name="Accent5 220" xfId="6914"/>
    <cellStyle name="Accent5 221" xfId="6915"/>
    <cellStyle name="Accent5 222" xfId="6916"/>
    <cellStyle name="Accent5 223" xfId="6917"/>
    <cellStyle name="Accent5 224" xfId="6918"/>
    <cellStyle name="Accent5 225" xfId="6919"/>
    <cellStyle name="Accent5 226" xfId="6920"/>
    <cellStyle name="Accent5 227" xfId="6921"/>
    <cellStyle name="Accent5 228" xfId="6922"/>
    <cellStyle name="Accent5 229" xfId="6923"/>
    <cellStyle name="Accent5 23" xfId="6924"/>
    <cellStyle name="Accent5 230" xfId="6925"/>
    <cellStyle name="Accent5 231" xfId="6926"/>
    <cellStyle name="Accent5 232" xfId="6927"/>
    <cellStyle name="Accent5 233" xfId="6928"/>
    <cellStyle name="Accent5 234" xfId="6929"/>
    <cellStyle name="Accent5 235" xfId="6930"/>
    <cellStyle name="Accent5 236" xfId="6931"/>
    <cellStyle name="Accent5 237" xfId="6932"/>
    <cellStyle name="Accent5 238" xfId="6933"/>
    <cellStyle name="Accent5 239" xfId="6934"/>
    <cellStyle name="Accent5 24" xfId="6935"/>
    <cellStyle name="Accent5 240" xfId="6936"/>
    <cellStyle name="Accent5 241" xfId="6937"/>
    <cellStyle name="Accent5 242" xfId="6938"/>
    <cellStyle name="Accent5 243" xfId="6939"/>
    <cellStyle name="Accent5 244" xfId="6940"/>
    <cellStyle name="Accent5 245" xfId="6941"/>
    <cellStyle name="Accent5 246" xfId="6942"/>
    <cellStyle name="Accent5 247" xfId="6943"/>
    <cellStyle name="Accent5 248" xfId="6944"/>
    <cellStyle name="Accent5 249" xfId="6945"/>
    <cellStyle name="Accent5 25" xfId="6946"/>
    <cellStyle name="Accent5 250" xfId="6947"/>
    <cellStyle name="Accent5 251" xfId="6948"/>
    <cellStyle name="Accent5 252" xfId="6949"/>
    <cellStyle name="Accent5 253" xfId="6950"/>
    <cellStyle name="Accent5 254" xfId="6951"/>
    <cellStyle name="Accent5 255" xfId="6952"/>
    <cellStyle name="Accent5 26" xfId="6953"/>
    <cellStyle name="Accent5 27" xfId="6954"/>
    <cellStyle name="Accent5 28" xfId="6955"/>
    <cellStyle name="Accent5 29" xfId="6956"/>
    <cellStyle name="Accent5 3" xfId="6957"/>
    <cellStyle name="Accent5 30" xfId="6958"/>
    <cellStyle name="Accent5 31" xfId="6959"/>
    <cellStyle name="Accent5 32" xfId="6960"/>
    <cellStyle name="Accent5 33" xfId="6961"/>
    <cellStyle name="Accent5 34" xfId="6962"/>
    <cellStyle name="Accent5 35" xfId="6963"/>
    <cellStyle name="Accent5 36" xfId="6964"/>
    <cellStyle name="Accent5 37" xfId="6965"/>
    <cellStyle name="Accent5 38" xfId="6966"/>
    <cellStyle name="Accent5 39" xfId="6967"/>
    <cellStyle name="Accent5 4" xfId="6968"/>
    <cellStyle name="Accent5 40" xfId="6969"/>
    <cellStyle name="Accent5 41" xfId="6970"/>
    <cellStyle name="Accent5 42" xfId="6971"/>
    <cellStyle name="Accent5 43" xfId="6972"/>
    <cellStyle name="Accent5 44" xfId="6973"/>
    <cellStyle name="Accent5 45" xfId="6974"/>
    <cellStyle name="Accent5 46" xfId="6975"/>
    <cellStyle name="Accent5 47" xfId="6976"/>
    <cellStyle name="Accent5 48" xfId="6977"/>
    <cellStyle name="Accent5 49" xfId="6978"/>
    <cellStyle name="Accent5 5" xfId="6979"/>
    <cellStyle name="Accent5 50" xfId="6980"/>
    <cellStyle name="Accent5 51" xfId="6981"/>
    <cellStyle name="Accent5 52" xfId="6982"/>
    <cellStyle name="Accent5 53" xfId="6983"/>
    <cellStyle name="Accent5 54" xfId="6984"/>
    <cellStyle name="Accent5 55" xfId="6985"/>
    <cellStyle name="Accent5 56" xfId="6986"/>
    <cellStyle name="Accent5 57" xfId="6987"/>
    <cellStyle name="Accent5 58" xfId="6988"/>
    <cellStyle name="Accent5 59" xfId="6989"/>
    <cellStyle name="Accent5 6" xfId="6990"/>
    <cellStyle name="Accent5 60" xfId="6991"/>
    <cellStyle name="Accent5 61" xfId="6992"/>
    <cellStyle name="Accent5 62" xfId="6993"/>
    <cellStyle name="Accent5 63" xfId="6994"/>
    <cellStyle name="Accent5 64" xfId="6995"/>
    <cellStyle name="Accent5 65" xfId="6996"/>
    <cellStyle name="Accent5 66" xfId="6997"/>
    <cellStyle name="Accent5 67" xfId="6998"/>
    <cellStyle name="Accent5 68" xfId="6999"/>
    <cellStyle name="Accent5 69" xfId="7000"/>
    <cellStyle name="Accent5 7" xfId="7001"/>
    <cellStyle name="Accent5 70" xfId="7002"/>
    <cellStyle name="Accent5 71" xfId="7003"/>
    <cellStyle name="Accent5 72" xfId="7004"/>
    <cellStyle name="Accent5 73" xfId="7005"/>
    <cellStyle name="Accent5 74" xfId="7006"/>
    <cellStyle name="Accent5 75" xfId="7007"/>
    <cellStyle name="Accent5 76" xfId="7008"/>
    <cellStyle name="Accent5 77" xfId="7009"/>
    <cellStyle name="Accent5 78" xfId="7010"/>
    <cellStyle name="Accent5 79" xfId="7011"/>
    <cellStyle name="Accent5 8" xfId="7012"/>
    <cellStyle name="Accent5 80" xfId="7013"/>
    <cellStyle name="Accent5 81" xfId="7014"/>
    <cellStyle name="Accent5 82" xfId="7015"/>
    <cellStyle name="Accent5 83" xfId="7016"/>
    <cellStyle name="Accent5 84" xfId="7017"/>
    <cellStyle name="Accent5 85" xfId="7018"/>
    <cellStyle name="Accent5 86" xfId="7019"/>
    <cellStyle name="Accent5 87" xfId="7020"/>
    <cellStyle name="Accent5 88" xfId="7021"/>
    <cellStyle name="Accent5 89" xfId="7022"/>
    <cellStyle name="Accent5 9" xfId="7023"/>
    <cellStyle name="Accent5 90" xfId="7024"/>
    <cellStyle name="Accent5 91" xfId="7025"/>
    <cellStyle name="Accent5 92" xfId="7026"/>
    <cellStyle name="Accent5 93" xfId="7027"/>
    <cellStyle name="Accent5 94" xfId="7028"/>
    <cellStyle name="Accent5 95" xfId="7029"/>
    <cellStyle name="Accent5 96" xfId="7030"/>
    <cellStyle name="Accent5 97" xfId="7031"/>
    <cellStyle name="Accent5 98" xfId="7032"/>
    <cellStyle name="Accent5 99" xfId="7033"/>
    <cellStyle name="Accent6 10" xfId="7034"/>
    <cellStyle name="Accent6 100" xfId="7035"/>
    <cellStyle name="Accent6 101" xfId="7036"/>
    <cellStyle name="Accent6 102" xfId="7037"/>
    <cellStyle name="Accent6 103" xfId="7038"/>
    <cellStyle name="Accent6 104" xfId="7039"/>
    <cellStyle name="Accent6 105" xfId="7040"/>
    <cellStyle name="Accent6 106" xfId="7041"/>
    <cellStyle name="Accent6 107" xfId="7042"/>
    <cellStyle name="Accent6 108" xfId="7043"/>
    <cellStyle name="Accent6 109" xfId="7044"/>
    <cellStyle name="Accent6 11" xfId="7045"/>
    <cellStyle name="Accent6 110" xfId="7046"/>
    <cellStyle name="Accent6 111" xfId="7047"/>
    <cellStyle name="Accent6 112" xfId="7048"/>
    <cellStyle name="Accent6 113" xfId="7049"/>
    <cellStyle name="Accent6 114" xfId="7050"/>
    <cellStyle name="Accent6 115" xfId="7051"/>
    <cellStyle name="Accent6 116" xfId="7052"/>
    <cellStyle name="Accent6 117" xfId="7053"/>
    <cellStyle name="Accent6 118" xfId="7054"/>
    <cellStyle name="Accent6 119" xfId="7055"/>
    <cellStyle name="Accent6 12" xfId="7056"/>
    <cellStyle name="Accent6 120" xfId="7057"/>
    <cellStyle name="Accent6 121" xfId="7058"/>
    <cellStyle name="Accent6 122" xfId="7059"/>
    <cellStyle name="Accent6 123" xfId="7060"/>
    <cellStyle name="Accent6 124" xfId="7061"/>
    <cellStyle name="Accent6 125" xfId="7062"/>
    <cellStyle name="Accent6 126" xfId="7063"/>
    <cellStyle name="Accent6 127" xfId="7064"/>
    <cellStyle name="Accent6 128" xfId="7065"/>
    <cellStyle name="Accent6 129" xfId="7066"/>
    <cellStyle name="Accent6 13" xfId="7067"/>
    <cellStyle name="Accent6 130" xfId="7068"/>
    <cellStyle name="Accent6 131" xfId="7069"/>
    <cellStyle name="Accent6 132" xfId="7070"/>
    <cellStyle name="Accent6 133" xfId="7071"/>
    <cellStyle name="Accent6 134" xfId="7072"/>
    <cellStyle name="Accent6 135" xfId="7073"/>
    <cellStyle name="Accent6 136" xfId="7074"/>
    <cellStyle name="Accent6 137" xfId="7075"/>
    <cellStyle name="Accent6 138" xfId="7076"/>
    <cellStyle name="Accent6 139" xfId="7077"/>
    <cellStyle name="Accent6 14" xfId="7078"/>
    <cellStyle name="Accent6 140" xfId="7079"/>
    <cellStyle name="Accent6 141" xfId="7080"/>
    <cellStyle name="Accent6 142" xfId="7081"/>
    <cellStyle name="Accent6 143" xfId="7082"/>
    <cellStyle name="Accent6 144" xfId="7083"/>
    <cellStyle name="Accent6 145" xfId="7084"/>
    <cellStyle name="Accent6 146" xfId="7085"/>
    <cellStyle name="Accent6 147" xfId="7086"/>
    <cellStyle name="Accent6 148" xfId="7087"/>
    <cellStyle name="Accent6 149" xfId="7088"/>
    <cellStyle name="Accent6 15" xfId="7089"/>
    <cellStyle name="Accent6 150" xfId="7090"/>
    <cellStyle name="Accent6 151" xfId="7091"/>
    <cellStyle name="Accent6 152" xfId="7092"/>
    <cellStyle name="Accent6 153" xfId="7093"/>
    <cellStyle name="Accent6 154" xfId="7094"/>
    <cellStyle name="Accent6 155" xfId="7095"/>
    <cellStyle name="Accent6 156" xfId="7096"/>
    <cellStyle name="Accent6 157" xfId="7097"/>
    <cellStyle name="Accent6 158" xfId="7098"/>
    <cellStyle name="Accent6 159" xfId="7099"/>
    <cellStyle name="Accent6 16" xfId="7100"/>
    <cellStyle name="Accent6 160" xfId="7101"/>
    <cellStyle name="Accent6 161" xfId="7102"/>
    <cellStyle name="Accent6 162" xfId="7103"/>
    <cellStyle name="Accent6 163" xfId="7104"/>
    <cellStyle name="Accent6 164" xfId="7105"/>
    <cellStyle name="Accent6 165" xfId="7106"/>
    <cellStyle name="Accent6 166" xfId="7107"/>
    <cellStyle name="Accent6 167" xfId="7108"/>
    <cellStyle name="Accent6 168" xfId="7109"/>
    <cellStyle name="Accent6 169" xfId="7110"/>
    <cellStyle name="Accent6 17" xfId="7111"/>
    <cellStyle name="Accent6 170" xfId="7112"/>
    <cellStyle name="Accent6 171" xfId="7113"/>
    <cellStyle name="Accent6 172" xfId="7114"/>
    <cellStyle name="Accent6 173" xfId="7115"/>
    <cellStyle name="Accent6 174" xfId="7116"/>
    <cellStyle name="Accent6 175" xfId="7117"/>
    <cellStyle name="Accent6 176" xfId="7118"/>
    <cellStyle name="Accent6 177" xfId="7119"/>
    <cellStyle name="Accent6 178" xfId="7120"/>
    <cellStyle name="Accent6 179" xfId="7121"/>
    <cellStyle name="Accent6 18" xfId="7122"/>
    <cellStyle name="Accent6 180" xfId="7123"/>
    <cellStyle name="Accent6 181" xfId="7124"/>
    <cellStyle name="Accent6 182" xfId="7125"/>
    <cellStyle name="Accent6 183" xfId="7126"/>
    <cellStyle name="Accent6 184" xfId="7127"/>
    <cellStyle name="Accent6 185" xfId="7128"/>
    <cellStyle name="Accent6 186" xfId="7129"/>
    <cellStyle name="Accent6 187" xfId="7130"/>
    <cellStyle name="Accent6 188" xfId="7131"/>
    <cellStyle name="Accent6 189" xfId="7132"/>
    <cellStyle name="Accent6 19" xfId="7133"/>
    <cellStyle name="Accent6 190" xfId="7134"/>
    <cellStyle name="Accent6 191" xfId="7135"/>
    <cellStyle name="Accent6 192" xfId="7136"/>
    <cellStyle name="Accent6 193" xfId="7137"/>
    <cellStyle name="Accent6 194" xfId="7138"/>
    <cellStyle name="Accent6 195" xfId="7139"/>
    <cellStyle name="Accent6 196" xfId="7140"/>
    <cellStyle name="Accent6 197" xfId="7141"/>
    <cellStyle name="Accent6 198" xfId="7142"/>
    <cellStyle name="Accent6 199" xfId="7143"/>
    <cellStyle name="Accent6 2" xfId="7144"/>
    <cellStyle name="Accent6 2 2" xfId="7145"/>
    <cellStyle name="Accent6 2 3" xfId="7146"/>
    <cellStyle name="Accent6 2 4" xfId="7147"/>
    <cellStyle name="Accent6 2 5" xfId="7148"/>
    <cellStyle name="Accent6 20" xfId="7149"/>
    <cellStyle name="Accent6 200" xfId="7150"/>
    <cellStyle name="Accent6 201" xfId="7151"/>
    <cellStyle name="Accent6 202" xfId="7152"/>
    <cellStyle name="Accent6 203" xfId="7153"/>
    <cellStyle name="Accent6 204" xfId="7154"/>
    <cellStyle name="Accent6 205" xfId="7155"/>
    <cellStyle name="Accent6 206" xfId="7156"/>
    <cellStyle name="Accent6 207" xfId="7157"/>
    <cellStyle name="Accent6 208" xfId="7158"/>
    <cellStyle name="Accent6 209" xfId="7159"/>
    <cellStyle name="Accent6 21" xfId="7160"/>
    <cellStyle name="Accent6 210" xfId="7161"/>
    <cellStyle name="Accent6 211" xfId="7162"/>
    <cellStyle name="Accent6 212" xfId="7163"/>
    <cellStyle name="Accent6 213" xfId="7164"/>
    <cellStyle name="Accent6 214" xfId="7165"/>
    <cellStyle name="Accent6 215" xfId="7166"/>
    <cellStyle name="Accent6 216" xfId="7167"/>
    <cellStyle name="Accent6 217" xfId="7168"/>
    <cellStyle name="Accent6 218" xfId="7169"/>
    <cellStyle name="Accent6 219" xfId="7170"/>
    <cellStyle name="Accent6 22" xfId="7171"/>
    <cellStyle name="Accent6 220" xfId="7172"/>
    <cellStyle name="Accent6 221" xfId="7173"/>
    <cellStyle name="Accent6 222" xfId="7174"/>
    <cellStyle name="Accent6 223" xfId="7175"/>
    <cellStyle name="Accent6 224" xfId="7176"/>
    <cellStyle name="Accent6 225" xfId="7177"/>
    <cellStyle name="Accent6 226" xfId="7178"/>
    <cellStyle name="Accent6 227" xfId="7179"/>
    <cellStyle name="Accent6 228" xfId="7180"/>
    <cellStyle name="Accent6 229" xfId="7181"/>
    <cellStyle name="Accent6 23" xfId="7182"/>
    <cellStyle name="Accent6 230" xfId="7183"/>
    <cellStyle name="Accent6 231" xfId="7184"/>
    <cellStyle name="Accent6 232" xfId="7185"/>
    <cellStyle name="Accent6 233" xfId="7186"/>
    <cellStyle name="Accent6 234" xfId="7187"/>
    <cellStyle name="Accent6 235" xfId="7188"/>
    <cellStyle name="Accent6 236" xfId="7189"/>
    <cellStyle name="Accent6 237" xfId="7190"/>
    <cellStyle name="Accent6 238" xfId="7191"/>
    <cellStyle name="Accent6 239" xfId="7192"/>
    <cellStyle name="Accent6 24" xfId="7193"/>
    <cellStyle name="Accent6 240" xfId="7194"/>
    <cellStyle name="Accent6 241" xfId="7195"/>
    <cellStyle name="Accent6 242" xfId="7196"/>
    <cellStyle name="Accent6 243" xfId="7197"/>
    <cellStyle name="Accent6 244" xfId="7198"/>
    <cellStyle name="Accent6 245" xfId="7199"/>
    <cellStyle name="Accent6 246" xfId="7200"/>
    <cellStyle name="Accent6 247" xfId="7201"/>
    <cellStyle name="Accent6 248" xfId="7202"/>
    <cellStyle name="Accent6 249" xfId="7203"/>
    <cellStyle name="Accent6 25" xfId="7204"/>
    <cellStyle name="Accent6 250" xfId="7205"/>
    <cellStyle name="Accent6 251" xfId="7206"/>
    <cellStyle name="Accent6 252" xfId="7207"/>
    <cellStyle name="Accent6 253" xfId="7208"/>
    <cellStyle name="Accent6 254" xfId="7209"/>
    <cellStyle name="Accent6 255" xfId="7210"/>
    <cellStyle name="Accent6 26" xfId="7211"/>
    <cellStyle name="Accent6 27" xfId="7212"/>
    <cellStyle name="Accent6 28" xfId="7213"/>
    <cellStyle name="Accent6 29" xfId="7214"/>
    <cellStyle name="Accent6 3" xfId="7215"/>
    <cellStyle name="Accent6 30" xfId="7216"/>
    <cellStyle name="Accent6 31" xfId="7217"/>
    <cellStyle name="Accent6 32" xfId="7218"/>
    <cellStyle name="Accent6 33" xfId="7219"/>
    <cellStyle name="Accent6 34" xfId="7220"/>
    <cellStyle name="Accent6 35" xfId="7221"/>
    <cellStyle name="Accent6 36" xfId="7222"/>
    <cellStyle name="Accent6 37" xfId="7223"/>
    <cellStyle name="Accent6 38" xfId="7224"/>
    <cellStyle name="Accent6 39" xfId="7225"/>
    <cellStyle name="Accent6 4" xfId="7226"/>
    <cellStyle name="Accent6 40" xfId="7227"/>
    <cellStyle name="Accent6 41" xfId="7228"/>
    <cellStyle name="Accent6 42" xfId="7229"/>
    <cellStyle name="Accent6 43" xfId="7230"/>
    <cellStyle name="Accent6 44" xfId="7231"/>
    <cellStyle name="Accent6 45" xfId="7232"/>
    <cellStyle name="Accent6 46" xfId="7233"/>
    <cellStyle name="Accent6 47" xfId="7234"/>
    <cellStyle name="Accent6 48" xfId="7235"/>
    <cellStyle name="Accent6 49" xfId="7236"/>
    <cellStyle name="Accent6 5" xfId="7237"/>
    <cellStyle name="Accent6 50" xfId="7238"/>
    <cellStyle name="Accent6 51" xfId="7239"/>
    <cellStyle name="Accent6 52" xfId="7240"/>
    <cellStyle name="Accent6 53" xfId="7241"/>
    <cellStyle name="Accent6 54" xfId="7242"/>
    <cellStyle name="Accent6 55" xfId="7243"/>
    <cellStyle name="Accent6 56" xfId="7244"/>
    <cellStyle name="Accent6 57" xfId="7245"/>
    <cellStyle name="Accent6 58" xfId="7246"/>
    <cellStyle name="Accent6 59" xfId="7247"/>
    <cellStyle name="Accent6 6" xfId="7248"/>
    <cellStyle name="Accent6 60" xfId="7249"/>
    <cellStyle name="Accent6 61" xfId="7250"/>
    <cellStyle name="Accent6 62" xfId="7251"/>
    <cellStyle name="Accent6 63" xfId="7252"/>
    <cellStyle name="Accent6 64" xfId="7253"/>
    <cellStyle name="Accent6 65" xfId="7254"/>
    <cellStyle name="Accent6 66" xfId="7255"/>
    <cellStyle name="Accent6 67" xfId="7256"/>
    <cellStyle name="Accent6 68" xfId="7257"/>
    <cellStyle name="Accent6 69" xfId="7258"/>
    <cellStyle name="Accent6 7" xfId="7259"/>
    <cellStyle name="Accent6 70" xfId="7260"/>
    <cellStyle name="Accent6 71" xfId="7261"/>
    <cellStyle name="Accent6 72" xfId="7262"/>
    <cellStyle name="Accent6 73" xfId="7263"/>
    <cellStyle name="Accent6 74" xfId="7264"/>
    <cellStyle name="Accent6 75" xfId="7265"/>
    <cellStyle name="Accent6 76" xfId="7266"/>
    <cellStyle name="Accent6 77" xfId="7267"/>
    <cellStyle name="Accent6 78" xfId="7268"/>
    <cellStyle name="Accent6 79" xfId="7269"/>
    <cellStyle name="Accent6 8" xfId="7270"/>
    <cellStyle name="Accent6 80" xfId="7271"/>
    <cellStyle name="Accent6 81" xfId="7272"/>
    <cellStyle name="Accent6 82" xfId="7273"/>
    <cellStyle name="Accent6 83" xfId="7274"/>
    <cellStyle name="Accent6 84" xfId="7275"/>
    <cellStyle name="Accent6 85" xfId="7276"/>
    <cellStyle name="Accent6 86" xfId="7277"/>
    <cellStyle name="Accent6 87" xfId="7278"/>
    <cellStyle name="Accent6 88" xfId="7279"/>
    <cellStyle name="Accent6 89" xfId="7280"/>
    <cellStyle name="Accent6 9" xfId="7281"/>
    <cellStyle name="Accent6 90" xfId="7282"/>
    <cellStyle name="Accent6 91" xfId="7283"/>
    <cellStyle name="Accent6 92" xfId="7284"/>
    <cellStyle name="Accent6 93" xfId="7285"/>
    <cellStyle name="Accent6 94" xfId="7286"/>
    <cellStyle name="Accent6 95" xfId="7287"/>
    <cellStyle name="Accent6 96" xfId="7288"/>
    <cellStyle name="Accent6 97" xfId="7289"/>
    <cellStyle name="Accent6 98" xfId="7290"/>
    <cellStyle name="Accent6 99" xfId="7291"/>
    <cellStyle name="Activity" xfId="4"/>
    <cellStyle name="Actual Date" xfId="5"/>
    <cellStyle name="AD.-" xfId="7292"/>
    <cellStyle name="AD.-.01" xfId="7293"/>
    <cellStyle name="AD.-.02" xfId="7294"/>
    <cellStyle name="AD.-.03" xfId="7295"/>
    <cellStyle name="AD.-.05" xfId="7296"/>
    <cellStyle name="AD.-.09" xfId="7297"/>
    <cellStyle name="AD.-_2009-01 Home Office Working Turk Budget ckd out by PR" xfId="7298"/>
    <cellStyle name="AE.-" xfId="7299"/>
    <cellStyle name="AE.-.01" xfId="7300"/>
    <cellStyle name="AE.-.02" xfId="7301"/>
    <cellStyle name="AE.-.03" xfId="7302"/>
    <cellStyle name="AE.-.05" xfId="7303"/>
    <cellStyle name="AE.-.09" xfId="7304"/>
    <cellStyle name="AE.-_123896 Const RGM 2009-03-31" xfId="7305"/>
    <cellStyle name="AI." xfId="7306"/>
    <cellStyle name="ard1" xfId="7307"/>
    <cellStyle name="Assumption" xfId="6"/>
    <cellStyle name="BackGround" xfId="7308"/>
    <cellStyle name="BackGround 2" xfId="7309"/>
    <cellStyle name="Bad 10" xfId="7310"/>
    <cellStyle name="Bad 100" xfId="7311"/>
    <cellStyle name="Bad 101" xfId="7312"/>
    <cellStyle name="Bad 102" xfId="7313"/>
    <cellStyle name="Bad 103" xfId="7314"/>
    <cellStyle name="Bad 104" xfId="7315"/>
    <cellStyle name="Bad 105" xfId="7316"/>
    <cellStyle name="Bad 106" xfId="7317"/>
    <cellStyle name="Bad 107" xfId="7318"/>
    <cellStyle name="Bad 108" xfId="7319"/>
    <cellStyle name="Bad 109" xfId="7320"/>
    <cellStyle name="Bad 11" xfId="7321"/>
    <cellStyle name="Bad 110" xfId="7322"/>
    <cellStyle name="Bad 111" xfId="7323"/>
    <cellStyle name="Bad 112" xfId="7324"/>
    <cellStyle name="Bad 113" xfId="7325"/>
    <cellStyle name="Bad 114" xfId="7326"/>
    <cellStyle name="Bad 115" xfId="7327"/>
    <cellStyle name="Bad 116" xfId="7328"/>
    <cellStyle name="Bad 117" xfId="7329"/>
    <cellStyle name="Bad 118" xfId="7330"/>
    <cellStyle name="Bad 119" xfId="7331"/>
    <cellStyle name="Bad 12" xfId="7332"/>
    <cellStyle name="Bad 120" xfId="7333"/>
    <cellStyle name="Bad 121" xfId="7334"/>
    <cellStyle name="Bad 122" xfId="7335"/>
    <cellStyle name="Bad 123" xfId="7336"/>
    <cellStyle name="Bad 124" xfId="7337"/>
    <cellStyle name="Bad 125" xfId="7338"/>
    <cellStyle name="Bad 126" xfId="7339"/>
    <cellStyle name="Bad 127" xfId="7340"/>
    <cellStyle name="Bad 128" xfId="7341"/>
    <cellStyle name="Bad 129" xfId="7342"/>
    <cellStyle name="Bad 13" xfId="7343"/>
    <cellStyle name="Bad 130" xfId="7344"/>
    <cellStyle name="Bad 131" xfId="7345"/>
    <cellStyle name="Bad 132" xfId="7346"/>
    <cellStyle name="Bad 133" xfId="7347"/>
    <cellStyle name="Bad 134" xfId="7348"/>
    <cellStyle name="Bad 135" xfId="7349"/>
    <cellStyle name="Bad 136" xfId="7350"/>
    <cellStyle name="Bad 137" xfId="7351"/>
    <cellStyle name="Bad 138" xfId="7352"/>
    <cellStyle name="Bad 139" xfId="7353"/>
    <cellStyle name="Bad 14" xfId="7354"/>
    <cellStyle name="Bad 140" xfId="7355"/>
    <cellStyle name="Bad 141" xfId="7356"/>
    <cellStyle name="Bad 142" xfId="7357"/>
    <cellStyle name="Bad 143" xfId="7358"/>
    <cellStyle name="Bad 144" xfId="7359"/>
    <cellStyle name="Bad 145" xfId="7360"/>
    <cellStyle name="Bad 146" xfId="7361"/>
    <cellStyle name="Bad 147" xfId="7362"/>
    <cellStyle name="Bad 148" xfId="7363"/>
    <cellStyle name="Bad 149" xfId="7364"/>
    <cellStyle name="Bad 15" xfId="7365"/>
    <cellStyle name="Bad 150" xfId="7366"/>
    <cellStyle name="Bad 151" xfId="7367"/>
    <cellStyle name="Bad 152" xfId="7368"/>
    <cellStyle name="Bad 153" xfId="7369"/>
    <cellStyle name="Bad 154" xfId="7370"/>
    <cellStyle name="Bad 155" xfId="7371"/>
    <cellStyle name="Bad 156" xfId="7372"/>
    <cellStyle name="Bad 157" xfId="7373"/>
    <cellStyle name="Bad 158" xfId="7374"/>
    <cellStyle name="Bad 159" xfId="7375"/>
    <cellStyle name="Bad 16" xfId="7376"/>
    <cellStyle name="Bad 160" xfId="7377"/>
    <cellStyle name="Bad 161" xfId="7378"/>
    <cellStyle name="Bad 162" xfId="7379"/>
    <cellStyle name="Bad 163" xfId="7380"/>
    <cellStyle name="Bad 164" xfId="7381"/>
    <cellStyle name="Bad 165" xfId="7382"/>
    <cellStyle name="Bad 166" xfId="7383"/>
    <cellStyle name="Bad 167" xfId="7384"/>
    <cellStyle name="Bad 168" xfId="7385"/>
    <cellStyle name="Bad 169" xfId="7386"/>
    <cellStyle name="Bad 17" xfId="7387"/>
    <cellStyle name="Bad 170" xfId="7388"/>
    <cellStyle name="Bad 171" xfId="7389"/>
    <cellStyle name="Bad 172" xfId="7390"/>
    <cellStyle name="Bad 173" xfId="7391"/>
    <cellStyle name="Bad 174" xfId="7392"/>
    <cellStyle name="Bad 175" xfId="7393"/>
    <cellStyle name="Bad 176" xfId="7394"/>
    <cellStyle name="Bad 177" xfId="7395"/>
    <cellStyle name="Bad 178" xfId="7396"/>
    <cellStyle name="Bad 179" xfId="7397"/>
    <cellStyle name="Bad 18" xfId="7398"/>
    <cellStyle name="Bad 180" xfId="7399"/>
    <cellStyle name="Bad 181" xfId="7400"/>
    <cellStyle name="Bad 182" xfId="7401"/>
    <cellStyle name="Bad 183" xfId="7402"/>
    <cellStyle name="Bad 184" xfId="7403"/>
    <cellStyle name="Bad 185" xfId="7404"/>
    <cellStyle name="Bad 186" xfId="7405"/>
    <cellStyle name="Bad 187" xfId="7406"/>
    <cellStyle name="Bad 188" xfId="7407"/>
    <cellStyle name="Bad 189" xfId="7408"/>
    <cellStyle name="Bad 19" xfId="7409"/>
    <cellStyle name="Bad 190" xfId="7410"/>
    <cellStyle name="Bad 191" xfId="7411"/>
    <cellStyle name="Bad 192" xfId="7412"/>
    <cellStyle name="Bad 193" xfId="7413"/>
    <cellStyle name="Bad 194" xfId="7414"/>
    <cellStyle name="Bad 195" xfId="7415"/>
    <cellStyle name="Bad 196" xfId="7416"/>
    <cellStyle name="Bad 197" xfId="7417"/>
    <cellStyle name="Bad 198" xfId="7418"/>
    <cellStyle name="Bad 199" xfId="7419"/>
    <cellStyle name="Bad 2" xfId="7420"/>
    <cellStyle name="Bad 2 2" xfId="7421"/>
    <cellStyle name="Bad 2 3" xfId="7422"/>
    <cellStyle name="Bad 2 4" xfId="7423"/>
    <cellStyle name="Bad 2 5" xfId="7424"/>
    <cellStyle name="Bad 20" xfId="7425"/>
    <cellStyle name="Bad 200" xfId="7426"/>
    <cellStyle name="Bad 201" xfId="7427"/>
    <cellStyle name="Bad 202" xfId="7428"/>
    <cellStyle name="Bad 203" xfId="7429"/>
    <cellStyle name="Bad 204" xfId="7430"/>
    <cellStyle name="Bad 205" xfId="7431"/>
    <cellStyle name="Bad 206" xfId="7432"/>
    <cellStyle name="Bad 207" xfId="7433"/>
    <cellStyle name="Bad 208" xfId="7434"/>
    <cellStyle name="Bad 209" xfId="7435"/>
    <cellStyle name="Bad 21" xfId="7436"/>
    <cellStyle name="Bad 210" xfId="7437"/>
    <cellStyle name="Bad 211" xfId="7438"/>
    <cellStyle name="Bad 212" xfId="7439"/>
    <cellStyle name="Bad 213" xfId="7440"/>
    <cellStyle name="Bad 214" xfId="7441"/>
    <cellStyle name="Bad 215" xfId="7442"/>
    <cellStyle name="Bad 216" xfId="7443"/>
    <cellStyle name="Bad 217" xfId="7444"/>
    <cellStyle name="Bad 218" xfId="7445"/>
    <cellStyle name="Bad 219" xfId="7446"/>
    <cellStyle name="Bad 22" xfId="7447"/>
    <cellStyle name="Bad 220" xfId="7448"/>
    <cellStyle name="Bad 221" xfId="7449"/>
    <cellStyle name="Bad 222" xfId="7450"/>
    <cellStyle name="Bad 223" xfId="7451"/>
    <cellStyle name="Bad 224" xfId="7452"/>
    <cellStyle name="Bad 225" xfId="7453"/>
    <cellStyle name="Bad 226" xfId="7454"/>
    <cellStyle name="Bad 227" xfId="7455"/>
    <cellStyle name="Bad 228" xfId="7456"/>
    <cellStyle name="Bad 229" xfId="7457"/>
    <cellStyle name="Bad 23" xfId="7458"/>
    <cellStyle name="Bad 230" xfId="7459"/>
    <cellStyle name="Bad 231" xfId="7460"/>
    <cellStyle name="Bad 232" xfId="7461"/>
    <cellStyle name="Bad 233" xfId="7462"/>
    <cellStyle name="Bad 234" xfId="7463"/>
    <cellStyle name="Bad 235" xfId="7464"/>
    <cellStyle name="Bad 236" xfId="7465"/>
    <cellStyle name="Bad 237" xfId="7466"/>
    <cellStyle name="Bad 238" xfId="7467"/>
    <cellStyle name="Bad 239" xfId="7468"/>
    <cellStyle name="Bad 24" xfId="7469"/>
    <cellStyle name="Bad 240" xfId="7470"/>
    <cellStyle name="Bad 241" xfId="7471"/>
    <cellStyle name="Bad 242" xfId="7472"/>
    <cellStyle name="Bad 243" xfId="7473"/>
    <cellStyle name="Bad 244" xfId="7474"/>
    <cellStyle name="Bad 245" xfId="7475"/>
    <cellStyle name="Bad 246" xfId="7476"/>
    <cellStyle name="Bad 247" xfId="7477"/>
    <cellStyle name="Bad 248" xfId="7478"/>
    <cellStyle name="Bad 249" xfId="7479"/>
    <cellStyle name="Bad 25" xfId="7480"/>
    <cellStyle name="Bad 250" xfId="7481"/>
    <cellStyle name="Bad 251" xfId="7482"/>
    <cellStyle name="Bad 252" xfId="7483"/>
    <cellStyle name="Bad 253" xfId="7484"/>
    <cellStyle name="Bad 254" xfId="7485"/>
    <cellStyle name="Bad 255" xfId="7486"/>
    <cellStyle name="Bad 26" xfId="7487"/>
    <cellStyle name="Bad 27" xfId="7488"/>
    <cellStyle name="Bad 28" xfId="7489"/>
    <cellStyle name="Bad 29" xfId="7490"/>
    <cellStyle name="Bad 3" xfId="7491"/>
    <cellStyle name="Bad 30" xfId="7492"/>
    <cellStyle name="Bad 31" xfId="7493"/>
    <cellStyle name="Bad 32" xfId="7494"/>
    <cellStyle name="Bad 33" xfId="7495"/>
    <cellStyle name="Bad 34" xfId="7496"/>
    <cellStyle name="Bad 35" xfId="7497"/>
    <cellStyle name="Bad 36" xfId="7498"/>
    <cellStyle name="Bad 37" xfId="7499"/>
    <cellStyle name="Bad 38" xfId="7500"/>
    <cellStyle name="Bad 39" xfId="7501"/>
    <cellStyle name="Bad 4" xfId="7502"/>
    <cellStyle name="Bad 40" xfId="7503"/>
    <cellStyle name="Bad 41" xfId="7504"/>
    <cellStyle name="Bad 42" xfId="7505"/>
    <cellStyle name="Bad 43" xfId="7506"/>
    <cellStyle name="Bad 44" xfId="7507"/>
    <cellStyle name="Bad 45" xfId="7508"/>
    <cellStyle name="Bad 46" xfId="7509"/>
    <cellStyle name="Bad 47" xfId="7510"/>
    <cellStyle name="Bad 48" xfId="7511"/>
    <cellStyle name="Bad 49" xfId="7512"/>
    <cellStyle name="Bad 5" xfId="7513"/>
    <cellStyle name="Bad 50" xfId="7514"/>
    <cellStyle name="Bad 51" xfId="7515"/>
    <cellStyle name="Bad 52" xfId="7516"/>
    <cellStyle name="Bad 53" xfId="7517"/>
    <cellStyle name="Bad 54" xfId="7518"/>
    <cellStyle name="Bad 55" xfId="7519"/>
    <cellStyle name="Bad 56" xfId="7520"/>
    <cellStyle name="Bad 57" xfId="7521"/>
    <cellStyle name="Bad 58" xfId="7522"/>
    <cellStyle name="Bad 59" xfId="7523"/>
    <cellStyle name="Bad 6" xfId="7524"/>
    <cellStyle name="Bad 60" xfId="7525"/>
    <cellStyle name="Bad 61" xfId="7526"/>
    <cellStyle name="Bad 62" xfId="7527"/>
    <cellStyle name="Bad 63" xfId="7528"/>
    <cellStyle name="Bad 64" xfId="7529"/>
    <cellStyle name="Bad 65" xfId="7530"/>
    <cellStyle name="Bad 66" xfId="7531"/>
    <cellStyle name="Bad 67" xfId="7532"/>
    <cellStyle name="Bad 68" xfId="7533"/>
    <cellStyle name="Bad 69" xfId="7534"/>
    <cellStyle name="Bad 7" xfId="7535"/>
    <cellStyle name="Bad 70" xfId="7536"/>
    <cellStyle name="Bad 71" xfId="7537"/>
    <cellStyle name="Bad 72" xfId="7538"/>
    <cellStyle name="Bad 73" xfId="7539"/>
    <cellStyle name="Bad 74" xfId="7540"/>
    <cellStyle name="Bad 75" xfId="7541"/>
    <cellStyle name="Bad 76" xfId="7542"/>
    <cellStyle name="Bad 77" xfId="7543"/>
    <cellStyle name="Bad 78" xfId="7544"/>
    <cellStyle name="Bad 79" xfId="7545"/>
    <cellStyle name="Bad 8" xfId="7546"/>
    <cellStyle name="Bad 80" xfId="7547"/>
    <cellStyle name="Bad 81" xfId="7548"/>
    <cellStyle name="Bad 82" xfId="7549"/>
    <cellStyle name="Bad 83" xfId="7550"/>
    <cellStyle name="Bad 84" xfId="7551"/>
    <cellStyle name="Bad 85" xfId="7552"/>
    <cellStyle name="Bad 86" xfId="7553"/>
    <cellStyle name="Bad 87" xfId="7554"/>
    <cellStyle name="Bad 88" xfId="7555"/>
    <cellStyle name="Bad 89" xfId="7556"/>
    <cellStyle name="Bad 9" xfId="7557"/>
    <cellStyle name="Bad 90" xfId="7558"/>
    <cellStyle name="Bad 91" xfId="7559"/>
    <cellStyle name="Bad 92" xfId="7560"/>
    <cellStyle name="Bad 93" xfId="7561"/>
    <cellStyle name="Bad 94" xfId="7562"/>
    <cellStyle name="Bad 95" xfId="7563"/>
    <cellStyle name="Bad 96" xfId="7564"/>
    <cellStyle name="Bad 97" xfId="7565"/>
    <cellStyle name="Bad 98" xfId="7566"/>
    <cellStyle name="Bad 99" xfId="7567"/>
    <cellStyle name="BegBal" xfId="7"/>
    <cellStyle name="BIM" xfId="8"/>
    <cellStyle name="BL" xfId="7568"/>
    <cellStyle name="Calc Currency (0)" xfId="7569"/>
    <cellStyle name="Calc Currency (0) 2" xfId="7570"/>
    <cellStyle name="Calculation 10" xfId="7571"/>
    <cellStyle name="Calculation 10 10" xfId="7572"/>
    <cellStyle name="Calculation 10 11" xfId="7573"/>
    <cellStyle name="Calculation 10 2" xfId="7574"/>
    <cellStyle name="Calculation 10 3" xfId="7575"/>
    <cellStyle name="Calculation 10 4" xfId="7576"/>
    <cellStyle name="Calculation 10 5" xfId="7577"/>
    <cellStyle name="Calculation 10 6" xfId="7578"/>
    <cellStyle name="Calculation 10 7" xfId="7579"/>
    <cellStyle name="Calculation 10 8" xfId="7580"/>
    <cellStyle name="Calculation 10 9" xfId="7581"/>
    <cellStyle name="Calculation 100" xfId="7582"/>
    <cellStyle name="Calculation 101" xfId="7583"/>
    <cellStyle name="Calculation 102" xfId="7584"/>
    <cellStyle name="Calculation 103" xfId="7585"/>
    <cellStyle name="Calculation 104" xfId="7586"/>
    <cellStyle name="Calculation 105" xfId="7587"/>
    <cellStyle name="Calculation 106" xfId="7588"/>
    <cellStyle name="Calculation 107" xfId="7589"/>
    <cellStyle name="Calculation 108" xfId="7590"/>
    <cellStyle name="Calculation 109" xfId="7591"/>
    <cellStyle name="Calculation 11" xfId="7592"/>
    <cellStyle name="Calculation 11 10" xfId="7593"/>
    <cellStyle name="Calculation 11 11" xfId="7594"/>
    <cellStyle name="Calculation 11 2" xfId="7595"/>
    <cellStyle name="Calculation 11 3" xfId="7596"/>
    <cellStyle name="Calculation 11 4" xfId="7597"/>
    <cellStyle name="Calculation 11 5" xfId="7598"/>
    <cellStyle name="Calculation 11 6" xfId="7599"/>
    <cellStyle name="Calculation 11 7" xfId="7600"/>
    <cellStyle name="Calculation 11 8" xfId="7601"/>
    <cellStyle name="Calculation 11 9" xfId="7602"/>
    <cellStyle name="Calculation 110" xfId="7603"/>
    <cellStyle name="Calculation 111" xfId="7604"/>
    <cellStyle name="Calculation 112" xfId="7605"/>
    <cellStyle name="Calculation 113" xfId="7606"/>
    <cellStyle name="Calculation 114" xfId="7607"/>
    <cellStyle name="Calculation 115" xfId="7608"/>
    <cellStyle name="Calculation 116" xfId="7609"/>
    <cellStyle name="Calculation 117" xfId="7610"/>
    <cellStyle name="Calculation 118" xfId="7611"/>
    <cellStyle name="Calculation 119" xfId="7612"/>
    <cellStyle name="Calculation 12" xfId="7613"/>
    <cellStyle name="Calculation 120" xfId="7614"/>
    <cellStyle name="Calculation 121" xfId="7615"/>
    <cellStyle name="Calculation 122" xfId="7616"/>
    <cellStyle name="Calculation 123" xfId="7617"/>
    <cellStyle name="Calculation 124" xfId="7618"/>
    <cellStyle name="Calculation 125" xfId="7619"/>
    <cellStyle name="Calculation 126" xfId="7620"/>
    <cellStyle name="Calculation 127" xfId="7621"/>
    <cellStyle name="Calculation 128" xfId="7622"/>
    <cellStyle name="Calculation 129" xfId="7623"/>
    <cellStyle name="Calculation 13" xfId="7624"/>
    <cellStyle name="Calculation 130" xfId="7625"/>
    <cellStyle name="Calculation 131" xfId="7626"/>
    <cellStyle name="Calculation 132" xfId="7627"/>
    <cellStyle name="Calculation 133" xfId="7628"/>
    <cellStyle name="Calculation 134" xfId="7629"/>
    <cellStyle name="Calculation 135" xfId="7630"/>
    <cellStyle name="Calculation 136" xfId="7631"/>
    <cellStyle name="Calculation 137" xfId="7632"/>
    <cellStyle name="Calculation 138" xfId="7633"/>
    <cellStyle name="Calculation 139" xfId="7634"/>
    <cellStyle name="Calculation 14" xfId="7635"/>
    <cellStyle name="Calculation 140" xfId="7636"/>
    <cellStyle name="Calculation 141" xfId="7637"/>
    <cellStyle name="Calculation 142" xfId="7638"/>
    <cellStyle name="Calculation 143" xfId="7639"/>
    <cellStyle name="Calculation 144" xfId="7640"/>
    <cellStyle name="Calculation 145" xfId="7641"/>
    <cellStyle name="Calculation 146" xfId="7642"/>
    <cellStyle name="Calculation 147" xfId="7643"/>
    <cellStyle name="Calculation 148" xfId="7644"/>
    <cellStyle name="Calculation 149" xfId="7645"/>
    <cellStyle name="Calculation 15" xfId="7646"/>
    <cellStyle name="Calculation 150" xfId="7647"/>
    <cellStyle name="Calculation 151" xfId="7648"/>
    <cellStyle name="Calculation 152" xfId="7649"/>
    <cellStyle name="Calculation 153" xfId="7650"/>
    <cellStyle name="Calculation 154" xfId="7651"/>
    <cellStyle name="Calculation 155" xfId="7652"/>
    <cellStyle name="Calculation 156" xfId="7653"/>
    <cellStyle name="Calculation 157" xfId="7654"/>
    <cellStyle name="Calculation 158" xfId="7655"/>
    <cellStyle name="Calculation 159" xfId="7656"/>
    <cellStyle name="Calculation 16" xfId="7657"/>
    <cellStyle name="Calculation 160" xfId="7658"/>
    <cellStyle name="Calculation 161" xfId="7659"/>
    <cellStyle name="Calculation 162" xfId="7660"/>
    <cellStyle name="Calculation 163" xfId="7661"/>
    <cellStyle name="Calculation 164" xfId="7662"/>
    <cellStyle name="Calculation 165" xfId="7663"/>
    <cellStyle name="Calculation 166" xfId="7664"/>
    <cellStyle name="Calculation 167" xfId="7665"/>
    <cellStyle name="Calculation 168" xfId="7666"/>
    <cellStyle name="Calculation 169" xfId="7667"/>
    <cellStyle name="Calculation 17" xfId="7668"/>
    <cellStyle name="Calculation 170" xfId="7669"/>
    <cellStyle name="Calculation 171" xfId="7670"/>
    <cellStyle name="Calculation 172" xfId="7671"/>
    <cellStyle name="Calculation 173" xfId="7672"/>
    <cellStyle name="Calculation 174" xfId="7673"/>
    <cellStyle name="Calculation 175" xfId="7674"/>
    <cellStyle name="Calculation 176" xfId="7675"/>
    <cellStyle name="Calculation 177" xfId="7676"/>
    <cellStyle name="Calculation 178" xfId="7677"/>
    <cellStyle name="Calculation 179" xfId="7678"/>
    <cellStyle name="Calculation 18" xfId="7679"/>
    <cellStyle name="Calculation 180" xfId="7680"/>
    <cellStyle name="Calculation 181" xfId="7681"/>
    <cellStyle name="Calculation 182" xfId="7682"/>
    <cellStyle name="Calculation 183" xfId="7683"/>
    <cellStyle name="Calculation 184" xfId="7684"/>
    <cellStyle name="Calculation 185" xfId="7685"/>
    <cellStyle name="Calculation 186" xfId="7686"/>
    <cellStyle name="Calculation 187" xfId="7687"/>
    <cellStyle name="Calculation 188" xfId="7688"/>
    <cellStyle name="Calculation 189" xfId="7689"/>
    <cellStyle name="Calculation 19" xfId="7690"/>
    <cellStyle name="Calculation 190" xfId="7691"/>
    <cellStyle name="Calculation 191" xfId="7692"/>
    <cellStyle name="Calculation 192" xfId="7693"/>
    <cellStyle name="Calculation 193" xfId="7694"/>
    <cellStyle name="Calculation 194" xfId="7695"/>
    <cellStyle name="Calculation 195" xfId="7696"/>
    <cellStyle name="Calculation 196" xfId="7697"/>
    <cellStyle name="Calculation 197" xfId="7698"/>
    <cellStyle name="Calculation 198" xfId="7699"/>
    <cellStyle name="Calculation 199" xfId="7700"/>
    <cellStyle name="Calculation 2" xfId="7701"/>
    <cellStyle name="Calculation 2 10" xfId="7702"/>
    <cellStyle name="Calculation 2 10 10" xfId="7703"/>
    <cellStyle name="Calculation 2 10 2" xfId="7704"/>
    <cellStyle name="Calculation 2 10 2 10" xfId="7705"/>
    <cellStyle name="Calculation 2 10 2 2" xfId="7706"/>
    <cellStyle name="Calculation 2 10 2 3" xfId="7707"/>
    <cellStyle name="Calculation 2 10 2 4" xfId="7708"/>
    <cellStyle name="Calculation 2 10 2 5" xfId="7709"/>
    <cellStyle name="Calculation 2 10 2 6" xfId="7710"/>
    <cellStyle name="Calculation 2 10 2 7" xfId="7711"/>
    <cellStyle name="Calculation 2 10 2 8" xfId="7712"/>
    <cellStyle name="Calculation 2 10 2 9" xfId="7713"/>
    <cellStyle name="Calculation 2 10 3" xfId="7714"/>
    <cellStyle name="Calculation 2 10 4" xfId="7715"/>
    <cellStyle name="Calculation 2 10 5" xfId="7716"/>
    <cellStyle name="Calculation 2 10 6" xfId="7717"/>
    <cellStyle name="Calculation 2 10 7" xfId="7718"/>
    <cellStyle name="Calculation 2 10 8" xfId="7719"/>
    <cellStyle name="Calculation 2 10 9" xfId="7720"/>
    <cellStyle name="Calculation 2 11" xfId="7721"/>
    <cellStyle name="Calculation 2 11 10" xfId="7722"/>
    <cellStyle name="Calculation 2 11 2" xfId="7723"/>
    <cellStyle name="Calculation 2 11 2 10" xfId="7724"/>
    <cellStyle name="Calculation 2 11 2 2" xfId="7725"/>
    <cellStyle name="Calculation 2 11 2 3" xfId="7726"/>
    <cellStyle name="Calculation 2 11 2 4" xfId="7727"/>
    <cellStyle name="Calculation 2 11 2 5" xfId="7728"/>
    <cellStyle name="Calculation 2 11 2 6" xfId="7729"/>
    <cellStyle name="Calculation 2 11 2 7" xfId="7730"/>
    <cellStyle name="Calculation 2 11 2 8" xfId="7731"/>
    <cellStyle name="Calculation 2 11 2 9" xfId="7732"/>
    <cellStyle name="Calculation 2 11 3" xfId="7733"/>
    <cellStyle name="Calculation 2 11 4" xfId="7734"/>
    <cellStyle name="Calculation 2 11 5" xfId="7735"/>
    <cellStyle name="Calculation 2 11 6" xfId="7736"/>
    <cellStyle name="Calculation 2 11 7" xfId="7737"/>
    <cellStyle name="Calculation 2 11 8" xfId="7738"/>
    <cellStyle name="Calculation 2 11 9" xfId="7739"/>
    <cellStyle name="Calculation 2 12" xfId="7740"/>
    <cellStyle name="Calculation 2 12 10" xfId="7741"/>
    <cellStyle name="Calculation 2 12 2" xfId="7742"/>
    <cellStyle name="Calculation 2 12 2 10" xfId="7743"/>
    <cellStyle name="Calculation 2 12 2 2" xfId="7744"/>
    <cellStyle name="Calculation 2 12 2 3" xfId="7745"/>
    <cellStyle name="Calculation 2 12 2 4" xfId="7746"/>
    <cellStyle name="Calculation 2 12 2 5" xfId="7747"/>
    <cellStyle name="Calculation 2 12 2 6" xfId="7748"/>
    <cellStyle name="Calculation 2 12 2 7" xfId="7749"/>
    <cellStyle name="Calculation 2 12 2 8" xfId="7750"/>
    <cellStyle name="Calculation 2 12 2 9" xfId="7751"/>
    <cellStyle name="Calculation 2 12 3" xfId="7752"/>
    <cellStyle name="Calculation 2 12 4" xfId="7753"/>
    <cellStyle name="Calculation 2 12 5" xfId="7754"/>
    <cellStyle name="Calculation 2 12 6" xfId="7755"/>
    <cellStyle name="Calculation 2 12 7" xfId="7756"/>
    <cellStyle name="Calculation 2 12 8" xfId="7757"/>
    <cellStyle name="Calculation 2 12 9" xfId="7758"/>
    <cellStyle name="Calculation 2 13" xfId="7759"/>
    <cellStyle name="Calculation 2 13 10" xfId="7760"/>
    <cellStyle name="Calculation 2 13 2" xfId="7761"/>
    <cellStyle name="Calculation 2 13 2 10" xfId="7762"/>
    <cellStyle name="Calculation 2 13 2 2" xfId="7763"/>
    <cellStyle name="Calculation 2 13 2 3" xfId="7764"/>
    <cellStyle name="Calculation 2 13 2 4" xfId="7765"/>
    <cellStyle name="Calculation 2 13 2 5" xfId="7766"/>
    <cellStyle name="Calculation 2 13 2 6" xfId="7767"/>
    <cellStyle name="Calculation 2 13 2 7" xfId="7768"/>
    <cellStyle name="Calculation 2 13 2 8" xfId="7769"/>
    <cellStyle name="Calculation 2 13 2 9" xfId="7770"/>
    <cellStyle name="Calculation 2 13 3" xfId="7771"/>
    <cellStyle name="Calculation 2 13 4" xfId="7772"/>
    <cellStyle name="Calculation 2 13 5" xfId="7773"/>
    <cellStyle name="Calculation 2 13 6" xfId="7774"/>
    <cellStyle name="Calculation 2 13 7" xfId="7775"/>
    <cellStyle name="Calculation 2 13 8" xfId="7776"/>
    <cellStyle name="Calculation 2 13 9" xfId="7777"/>
    <cellStyle name="Calculation 2 14" xfId="7778"/>
    <cellStyle name="Calculation 2 14 10" xfId="7779"/>
    <cellStyle name="Calculation 2 14 2" xfId="7780"/>
    <cellStyle name="Calculation 2 14 2 10" xfId="7781"/>
    <cellStyle name="Calculation 2 14 2 2" xfId="7782"/>
    <cellStyle name="Calculation 2 14 2 3" xfId="7783"/>
    <cellStyle name="Calculation 2 14 2 4" xfId="7784"/>
    <cellStyle name="Calculation 2 14 2 5" xfId="7785"/>
    <cellStyle name="Calculation 2 14 2 6" xfId="7786"/>
    <cellStyle name="Calculation 2 14 2 7" xfId="7787"/>
    <cellStyle name="Calculation 2 14 2 8" xfId="7788"/>
    <cellStyle name="Calculation 2 14 2 9" xfId="7789"/>
    <cellStyle name="Calculation 2 14 3" xfId="7790"/>
    <cellStyle name="Calculation 2 14 4" xfId="7791"/>
    <cellStyle name="Calculation 2 14 5" xfId="7792"/>
    <cellStyle name="Calculation 2 14 6" xfId="7793"/>
    <cellStyle name="Calculation 2 14 7" xfId="7794"/>
    <cellStyle name="Calculation 2 14 8" xfId="7795"/>
    <cellStyle name="Calculation 2 14 9" xfId="7796"/>
    <cellStyle name="Calculation 2 15" xfId="7797"/>
    <cellStyle name="Calculation 2 15 10" xfId="7798"/>
    <cellStyle name="Calculation 2 15 2" xfId="7799"/>
    <cellStyle name="Calculation 2 15 2 10" xfId="7800"/>
    <cellStyle name="Calculation 2 15 2 2" xfId="7801"/>
    <cellStyle name="Calculation 2 15 2 3" xfId="7802"/>
    <cellStyle name="Calculation 2 15 2 4" xfId="7803"/>
    <cellStyle name="Calculation 2 15 2 5" xfId="7804"/>
    <cellStyle name="Calculation 2 15 2 6" xfId="7805"/>
    <cellStyle name="Calculation 2 15 2 7" xfId="7806"/>
    <cellStyle name="Calculation 2 15 2 8" xfId="7807"/>
    <cellStyle name="Calculation 2 15 2 9" xfId="7808"/>
    <cellStyle name="Calculation 2 15 3" xfId="7809"/>
    <cellStyle name="Calculation 2 15 4" xfId="7810"/>
    <cellStyle name="Calculation 2 15 5" xfId="7811"/>
    <cellStyle name="Calculation 2 15 6" xfId="7812"/>
    <cellStyle name="Calculation 2 15 7" xfId="7813"/>
    <cellStyle name="Calculation 2 15 8" xfId="7814"/>
    <cellStyle name="Calculation 2 15 9" xfId="7815"/>
    <cellStyle name="Calculation 2 16" xfId="7816"/>
    <cellStyle name="Calculation 2 16 10" xfId="7817"/>
    <cellStyle name="Calculation 2 16 2" xfId="7818"/>
    <cellStyle name="Calculation 2 16 2 10" xfId="7819"/>
    <cellStyle name="Calculation 2 16 2 2" xfId="7820"/>
    <cellStyle name="Calculation 2 16 2 3" xfId="7821"/>
    <cellStyle name="Calculation 2 16 2 4" xfId="7822"/>
    <cellStyle name="Calculation 2 16 2 5" xfId="7823"/>
    <cellStyle name="Calculation 2 16 2 6" xfId="7824"/>
    <cellStyle name="Calculation 2 16 2 7" xfId="7825"/>
    <cellStyle name="Calculation 2 16 2 8" xfId="7826"/>
    <cellStyle name="Calculation 2 16 2 9" xfId="7827"/>
    <cellStyle name="Calculation 2 16 3" xfId="7828"/>
    <cellStyle name="Calculation 2 16 4" xfId="7829"/>
    <cellStyle name="Calculation 2 16 5" xfId="7830"/>
    <cellStyle name="Calculation 2 16 6" xfId="7831"/>
    <cellStyle name="Calculation 2 16 7" xfId="7832"/>
    <cellStyle name="Calculation 2 16 8" xfId="7833"/>
    <cellStyle name="Calculation 2 16 9" xfId="7834"/>
    <cellStyle name="Calculation 2 17" xfId="7835"/>
    <cellStyle name="Calculation 2 17 10" xfId="7836"/>
    <cellStyle name="Calculation 2 17 2" xfId="7837"/>
    <cellStyle name="Calculation 2 17 2 10" xfId="7838"/>
    <cellStyle name="Calculation 2 17 2 2" xfId="7839"/>
    <cellStyle name="Calculation 2 17 2 3" xfId="7840"/>
    <cellStyle name="Calculation 2 17 2 4" xfId="7841"/>
    <cellStyle name="Calculation 2 17 2 5" xfId="7842"/>
    <cellStyle name="Calculation 2 17 2 6" xfId="7843"/>
    <cellStyle name="Calculation 2 17 2 7" xfId="7844"/>
    <cellStyle name="Calculation 2 17 2 8" xfId="7845"/>
    <cellStyle name="Calculation 2 17 2 9" xfId="7846"/>
    <cellStyle name="Calculation 2 17 3" xfId="7847"/>
    <cellStyle name="Calculation 2 17 4" xfId="7848"/>
    <cellStyle name="Calculation 2 17 5" xfId="7849"/>
    <cellStyle name="Calculation 2 17 6" xfId="7850"/>
    <cellStyle name="Calculation 2 17 7" xfId="7851"/>
    <cellStyle name="Calculation 2 17 8" xfId="7852"/>
    <cellStyle name="Calculation 2 17 9" xfId="7853"/>
    <cellStyle name="Calculation 2 18" xfId="7854"/>
    <cellStyle name="Calculation 2 18 10" xfId="7855"/>
    <cellStyle name="Calculation 2 18 2" xfId="7856"/>
    <cellStyle name="Calculation 2 18 2 10" xfId="7857"/>
    <cellStyle name="Calculation 2 18 2 2" xfId="7858"/>
    <cellStyle name="Calculation 2 18 2 3" xfId="7859"/>
    <cellStyle name="Calculation 2 18 2 4" xfId="7860"/>
    <cellStyle name="Calculation 2 18 2 5" xfId="7861"/>
    <cellStyle name="Calculation 2 18 2 6" xfId="7862"/>
    <cellStyle name="Calculation 2 18 2 7" xfId="7863"/>
    <cellStyle name="Calculation 2 18 2 8" xfId="7864"/>
    <cellStyle name="Calculation 2 18 2 9" xfId="7865"/>
    <cellStyle name="Calculation 2 18 3" xfId="7866"/>
    <cellStyle name="Calculation 2 18 4" xfId="7867"/>
    <cellStyle name="Calculation 2 18 5" xfId="7868"/>
    <cellStyle name="Calculation 2 18 6" xfId="7869"/>
    <cellStyle name="Calculation 2 18 7" xfId="7870"/>
    <cellStyle name="Calculation 2 18 8" xfId="7871"/>
    <cellStyle name="Calculation 2 18 9" xfId="7872"/>
    <cellStyle name="Calculation 2 19" xfId="7873"/>
    <cellStyle name="Calculation 2 19 10" xfId="7874"/>
    <cellStyle name="Calculation 2 19 2" xfId="7875"/>
    <cellStyle name="Calculation 2 19 2 10" xfId="7876"/>
    <cellStyle name="Calculation 2 19 2 2" xfId="7877"/>
    <cellStyle name="Calculation 2 19 2 3" xfId="7878"/>
    <cellStyle name="Calculation 2 19 2 4" xfId="7879"/>
    <cellStyle name="Calculation 2 19 2 5" xfId="7880"/>
    <cellStyle name="Calculation 2 19 2 6" xfId="7881"/>
    <cellStyle name="Calculation 2 19 2 7" xfId="7882"/>
    <cellStyle name="Calculation 2 19 2 8" xfId="7883"/>
    <cellStyle name="Calculation 2 19 2 9" xfId="7884"/>
    <cellStyle name="Calculation 2 19 3" xfId="7885"/>
    <cellStyle name="Calculation 2 19 4" xfId="7886"/>
    <cellStyle name="Calculation 2 19 5" xfId="7887"/>
    <cellStyle name="Calculation 2 19 6" xfId="7888"/>
    <cellStyle name="Calculation 2 19 7" xfId="7889"/>
    <cellStyle name="Calculation 2 19 8" xfId="7890"/>
    <cellStyle name="Calculation 2 19 9" xfId="7891"/>
    <cellStyle name="Calculation 2 2" xfId="7892"/>
    <cellStyle name="Calculation 2 2 10" xfId="7893"/>
    <cellStyle name="Calculation 2 2 2" xfId="7894"/>
    <cellStyle name="Calculation 2 2 2 10" xfId="7895"/>
    <cellStyle name="Calculation 2 2 2 2" xfId="7896"/>
    <cellStyle name="Calculation 2 2 2 3" xfId="7897"/>
    <cellStyle name="Calculation 2 2 2 4" xfId="7898"/>
    <cellStyle name="Calculation 2 2 2 5" xfId="7899"/>
    <cellStyle name="Calculation 2 2 2 6" xfId="7900"/>
    <cellStyle name="Calculation 2 2 2 7" xfId="7901"/>
    <cellStyle name="Calculation 2 2 2 8" xfId="7902"/>
    <cellStyle name="Calculation 2 2 2 9" xfId="7903"/>
    <cellStyle name="Calculation 2 2 3" xfId="7904"/>
    <cellStyle name="Calculation 2 2 4" xfId="7905"/>
    <cellStyle name="Calculation 2 2 5" xfId="7906"/>
    <cellStyle name="Calculation 2 2 6" xfId="7907"/>
    <cellStyle name="Calculation 2 2 7" xfId="7908"/>
    <cellStyle name="Calculation 2 2 8" xfId="7909"/>
    <cellStyle name="Calculation 2 2 9" xfId="7910"/>
    <cellStyle name="Calculation 2 20" xfId="7911"/>
    <cellStyle name="Calculation 2 20 10" xfId="7912"/>
    <cellStyle name="Calculation 2 20 2" xfId="7913"/>
    <cellStyle name="Calculation 2 20 2 10" xfId="7914"/>
    <cellStyle name="Calculation 2 20 2 2" xfId="7915"/>
    <cellStyle name="Calculation 2 20 2 3" xfId="7916"/>
    <cellStyle name="Calculation 2 20 2 4" xfId="7917"/>
    <cellStyle name="Calculation 2 20 2 5" xfId="7918"/>
    <cellStyle name="Calculation 2 20 2 6" xfId="7919"/>
    <cellStyle name="Calculation 2 20 2 7" xfId="7920"/>
    <cellStyle name="Calculation 2 20 2 8" xfId="7921"/>
    <cellStyle name="Calculation 2 20 2 9" xfId="7922"/>
    <cellStyle name="Calculation 2 20 3" xfId="7923"/>
    <cellStyle name="Calculation 2 20 4" xfId="7924"/>
    <cellStyle name="Calculation 2 20 5" xfId="7925"/>
    <cellStyle name="Calculation 2 20 6" xfId="7926"/>
    <cellStyle name="Calculation 2 20 7" xfId="7927"/>
    <cellStyle name="Calculation 2 20 8" xfId="7928"/>
    <cellStyle name="Calculation 2 20 9" xfId="7929"/>
    <cellStyle name="Calculation 2 21" xfId="7930"/>
    <cellStyle name="Calculation 2 21 10" xfId="7931"/>
    <cellStyle name="Calculation 2 21 2" xfId="7932"/>
    <cellStyle name="Calculation 2 21 2 10" xfId="7933"/>
    <cellStyle name="Calculation 2 21 2 2" xfId="7934"/>
    <cellStyle name="Calculation 2 21 2 3" xfId="7935"/>
    <cellStyle name="Calculation 2 21 2 4" xfId="7936"/>
    <cellStyle name="Calculation 2 21 2 5" xfId="7937"/>
    <cellStyle name="Calculation 2 21 2 6" xfId="7938"/>
    <cellStyle name="Calculation 2 21 2 7" xfId="7939"/>
    <cellStyle name="Calculation 2 21 2 8" xfId="7940"/>
    <cellStyle name="Calculation 2 21 2 9" xfId="7941"/>
    <cellStyle name="Calculation 2 21 3" xfId="7942"/>
    <cellStyle name="Calculation 2 21 4" xfId="7943"/>
    <cellStyle name="Calculation 2 21 5" xfId="7944"/>
    <cellStyle name="Calculation 2 21 6" xfId="7945"/>
    <cellStyle name="Calculation 2 21 7" xfId="7946"/>
    <cellStyle name="Calculation 2 21 8" xfId="7947"/>
    <cellStyle name="Calculation 2 21 9" xfId="7948"/>
    <cellStyle name="Calculation 2 22" xfId="7949"/>
    <cellStyle name="Calculation 2 22 10" xfId="7950"/>
    <cellStyle name="Calculation 2 22 2" xfId="7951"/>
    <cellStyle name="Calculation 2 22 2 10" xfId="7952"/>
    <cellStyle name="Calculation 2 22 2 2" xfId="7953"/>
    <cellStyle name="Calculation 2 22 2 3" xfId="7954"/>
    <cellStyle name="Calculation 2 22 2 4" xfId="7955"/>
    <cellStyle name="Calculation 2 22 2 5" xfId="7956"/>
    <cellStyle name="Calculation 2 22 2 6" xfId="7957"/>
    <cellStyle name="Calculation 2 22 2 7" xfId="7958"/>
    <cellStyle name="Calculation 2 22 2 8" xfId="7959"/>
    <cellStyle name="Calculation 2 22 2 9" xfId="7960"/>
    <cellStyle name="Calculation 2 22 3" xfId="7961"/>
    <cellStyle name="Calculation 2 22 4" xfId="7962"/>
    <cellStyle name="Calculation 2 22 5" xfId="7963"/>
    <cellStyle name="Calculation 2 22 6" xfId="7964"/>
    <cellStyle name="Calculation 2 22 7" xfId="7965"/>
    <cellStyle name="Calculation 2 22 8" xfId="7966"/>
    <cellStyle name="Calculation 2 22 9" xfId="7967"/>
    <cellStyle name="Calculation 2 23" xfId="7968"/>
    <cellStyle name="Calculation 2 23 10" xfId="7969"/>
    <cellStyle name="Calculation 2 23 2" xfId="7970"/>
    <cellStyle name="Calculation 2 23 3" xfId="7971"/>
    <cellStyle name="Calculation 2 23 4" xfId="7972"/>
    <cellStyle name="Calculation 2 23 5" xfId="7973"/>
    <cellStyle name="Calculation 2 23 6" xfId="7974"/>
    <cellStyle name="Calculation 2 23 7" xfId="7975"/>
    <cellStyle name="Calculation 2 23 8" xfId="7976"/>
    <cellStyle name="Calculation 2 23 9" xfId="7977"/>
    <cellStyle name="Calculation 2 24" xfId="7978"/>
    <cellStyle name="Calculation 2 25" xfId="7979"/>
    <cellStyle name="Calculation 2 26" xfId="7980"/>
    <cellStyle name="Calculation 2 27" xfId="7981"/>
    <cellStyle name="Calculation 2 28" xfId="7982"/>
    <cellStyle name="Calculation 2 29" xfId="7983"/>
    <cellStyle name="Calculation 2 3" xfId="7984"/>
    <cellStyle name="Calculation 2 3 10" xfId="7985"/>
    <cellStyle name="Calculation 2 3 2" xfId="7986"/>
    <cellStyle name="Calculation 2 3 2 10" xfId="7987"/>
    <cellStyle name="Calculation 2 3 2 2" xfId="7988"/>
    <cellStyle name="Calculation 2 3 2 3" xfId="7989"/>
    <cellStyle name="Calculation 2 3 2 4" xfId="7990"/>
    <cellStyle name="Calculation 2 3 2 5" xfId="7991"/>
    <cellStyle name="Calculation 2 3 2 6" xfId="7992"/>
    <cellStyle name="Calculation 2 3 2 7" xfId="7993"/>
    <cellStyle name="Calculation 2 3 2 8" xfId="7994"/>
    <cellStyle name="Calculation 2 3 2 9" xfId="7995"/>
    <cellStyle name="Calculation 2 3 3" xfId="7996"/>
    <cellStyle name="Calculation 2 3 4" xfId="7997"/>
    <cellStyle name="Calculation 2 3 5" xfId="7998"/>
    <cellStyle name="Calculation 2 3 6" xfId="7999"/>
    <cellStyle name="Calculation 2 3 7" xfId="8000"/>
    <cellStyle name="Calculation 2 3 8" xfId="8001"/>
    <cellStyle name="Calculation 2 3 9" xfId="8002"/>
    <cellStyle name="Calculation 2 30" xfId="8003"/>
    <cellStyle name="Calculation 2 31" xfId="8004"/>
    <cellStyle name="Calculation 2 32" xfId="8005"/>
    <cellStyle name="Calculation 2 33" xfId="8006"/>
    <cellStyle name="Calculation 2 34" xfId="8007"/>
    <cellStyle name="Calculation 2 35" xfId="8008"/>
    <cellStyle name="Calculation 2 36" xfId="8009"/>
    <cellStyle name="Calculation 2 4" xfId="8010"/>
    <cellStyle name="Calculation 2 4 10" xfId="8011"/>
    <cellStyle name="Calculation 2 4 2" xfId="8012"/>
    <cellStyle name="Calculation 2 4 2 10" xfId="8013"/>
    <cellStyle name="Calculation 2 4 2 2" xfId="8014"/>
    <cellStyle name="Calculation 2 4 2 3" xfId="8015"/>
    <cellStyle name="Calculation 2 4 2 4" xfId="8016"/>
    <cellStyle name="Calculation 2 4 2 5" xfId="8017"/>
    <cellStyle name="Calculation 2 4 2 6" xfId="8018"/>
    <cellStyle name="Calculation 2 4 2 7" xfId="8019"/>
    <cellStyle name="Calculation 2 4 2 8" xfId="8020"/>
    <cellStyle name="Calculation 2 4 2 9" xfId="8021"/>
    <cellStyle name="Calculation 2 4 3" xfId="8022"/>
    <cellStyle name="Calculation 2 4 4" xfId="8023"/>
    <cellStyle name="Calculation 2 4 5" xfId="8024"/>
    <cellStyle name="Calculation 2 4 6" xfId="8025"/>
    <cellStyle name="Calculation 2 4 7" xfId="8026"/>
    <cellStyle name="Calculation 2 4 8" xfId="8027"/>
    <cellStyle name="Calculation 2 4 9" xfId="8028"/>
    <cellStyle name="Calculation 2 5" xfId="8029"/>
    <cellStyle name="Calculation 2 5 10" xfId="8030"/>
    <cellStyle name="Calculation 2 5 2" xfId="8031"/>
    <cellStyle name="Calculation 2 5 2 10" xfId="8032"/>
    <cellStyle name="Calculation 2 5 2 2" xfId="8033"/>
    <cellStyle name="Calculation 2 5 2 3" xfId="8034"/>
    <cellStyle name="Calculation 2 5 2 4" xfId="8035"/>
    <cellStyle name="Calculation 2 5 2 5" xfId="8036"/>
    <cellStyle name="Calculation 2 5 2 6" xfId="8037"/>
    <cellStyle name="Calculation 2 5 2 7" xfId="8038"/>
    <cellStyle name="Calculation 2 5 2 8" xfId="8039"/>
    <cellStyle name="Calculation 2 5 2 9" xfId="8040"/>
    <cellStyle name="Calculation 2 5 3" xfId="8041"/>
    <cellStyle name="Calculation 2 5 4" xfId="8042"/>
    <cellStyle name="Calculation 2 5 5" xfId="8043"/>
    <cellStyle name="Calculation 2 5 6" xfId="8044"/>
    <cellStyle name="Calculation 2 5 7" xfId="8045"/>
    <cellStyle name="Calculation 2 5 8" xfId="8046"/>
    <cellStyle name="Calculation 2 5 9" xfId="8047"/>
    <cellStyle name="Calculation 2 6" xfId="8048"/>
    <cellStyle name="Calculation 2 6 10" xfId="8049"/>
    <cellStyle name="Calculation 2 6 2" xfId="8050"/>
    <cellStyle name="Calculation 2 6 2 10" xfId="8051"/>
    <cellStyle name="Calculation 2 6 2 2" xfId="8052"/>
    <cellStyle name="Calculation 2 6 2 3" xfId="8053"/>
    <cellStyle name="Calculation 2 6 2 4" xfId="8054"/>
    <cellStyle name="Calculation 2 6 2 5" xfId="8055"/>
    <cellStyle name="Calculation 2 6 2 6" xfId="8056"/>
    <cellStyle name="Calculation 2 6 2 7" xfId="8057"/>
    <cellStyle name="Calculation 2 6 2 8" xfId="8058"/>
    <cellStyle name="Calculation 2 6 2 9" xfId="8059"/>
    <cellStyle name="Calculation 2 6 3" xfId="8060"/>
    <cellStyle name="Calculation 2 6 4" xfId="8061"/>
    <cellStyle name="Calculation 2 6 5" xfId="8062"/>
    <cellStyle name="Calculation 2 6 6" xfId="8063"/>
    <cellStyle name="Calculation 2 6 7" xfId="8064"/>
    <cellStyle name="Calculation 2 6 8" xfId="8065"/>
    <cellStyle name="Calculation 2 6 9" xfId="8066"/>
    <cellStyle name="Calculation 2 7" xfId="8067"/>
    <cellStyle name="Calculation 2 7 10" xfId="8068"/>
    <cellStyle name="Calculation 2 7 2" xfId="8069"/>
    <cellStyle name="Calculation 2 7 2 10" xfId="8070"/>
    <cellStyle name="Calculation 2 7 2 2" xfId="8071"/>
    <cellStyle name="Calculation 2 7 2 3" xfId="8072"/>
    <cellStyle name="Calculation 2 7 2 4" xfId="8073"/>
    <cellStyle name="Calculation 2 7 2 5" xfId="8074"/>
    <cellStyle name="Calculation 2 7 2 6" xfId="8075"/>
    <cellStyle name="Calculation 2 7 2 7" xfId="8076"/>
    <cellStyle name="Calculation 2 7 2 8" xfId="8077"/>
    <cellStyle name="Calculation 2 7 2 9" xfId="8078"/>
    <cellStyle name="Calculation 2 7 3" xfId="8079"/>
    <cellStyle name="Calculation 2 7 4" xfId="8080"/>
    <cellStyle name="Calculation 2 7 5" xfId="8081"/>
    <cellStyle name="Calculation 2 7 6" xfId="8082"/>
    <cellStyle name="Calculation 2 7 7" xfId="8083"/>
    <cellStyle name="Calculation 2 7 8" xfId="8084"/>
    <cellStyle name="Calculation 2 7 9" xfId="8085"/>
    <cellStyle name="Calculation 2 8" xfId="8086"/>
    <cellStyle name="Calculation 2 8 10" xfId="8087"/>
    <cellStyle name="Calculation 2 8 2" xfId="8088"/>
    <cellStyle name="Calculation 2 8 2 10" xfId="8089"/>
    <cellStyle name="Calculation 2 8 2 2" xfId="8090"/>
    <cellStyle name="Calculation 2 8 2 3" xfId="8091"/>
    <cellStyle name="Calculation 2 8 2 4" xfId="8092"/>
    <cellStyle name="Calculation 2 8 2 5" xfId="8093"/>
    <cellStyle name="Calculation 2 8 2 6" xfId="8094"/>
    <cellStyle name="Calculation 2 8 2 7" xfId="8095"/>
    <cellStyle name="Calculation 2 8 2 8" xfId="8096"/>
    <cellStyle name="Calculation 2 8 2 9" xfId="8097"/>
    <cellStyle name="Calculation 2 8 3" xfId="8098"/>
    <cellStyle name="Calculation 2 8 4" xfId="8099"/>
    <cellStyle name="Calculation 2 8 5" xfId="8100"/>
    <cellStyle name="Calculation 2 8 6" xfId="8101"/>
    <cellStyle name="Calculation 2 8 7" xfId="8102"/>
    <cellStyle name="Calculation 2 8 8" xfId="8103"/>
    <cellStyle name="Calculation 2 8 9" xfId="8104"/>
    <cellStyle name="Calculation 2 9" xfId="8105"/>
    <cellStyle name="Calculation 2 9 10" xfId="8106"/>
    <cellStyle name="Calculation 2 9 2" xfId="8107"/>
    <cellStyle name="Calculation 2 9 2 10" xfId="8108"/>
    <cellStyle name="Calculation 2 9 2 2" xfId="8109"/>
    <cellStyle name="Calculation 2 9 2 3" xfId="8110"/>
    <cellStyle name="Calculation 2 9 2 4" xfId="8111"/>
    <cellStyle name="Calculation 2 9 2 5" xfId="8112"/>
    <cellStyle name="Calculation 2 9 2 6" xfId="8113"/>
    <cellStyle name="Calculation 2 9 2 7" xfId="8114"/>
    <cellStyle name="Calculation 2 9 2 8" xfId="8115"/>
    <cellStyle name="Calculation 2 9 2 9" xfId="8116"/>
    <cellStyle name="Calculation 2 9 3" xfId="8117"/>
    <cellStyle name="Calculation 2 9 4" xfId="8118"/>
    <cellStyle name="Calculation 2 9 5" xfId="8119"/>
    <cellStyle name="Calculation 2 9 6" xfId="8120"/>
    <cellStyle name="Calculation 2 9 7" xfId="8121"/>
    <cellStyle name="Calculation 2 9 8" xfId="8122"/>
    <cellStyle name="Calculation 2 9 9" xfId="8123"/>
    <cellStyle name="Calculation 20" xfId="8124"/>
    <cellStyle name="Calculation 200" xfId="8125"/>
    <cellStyle name="Calculation 201" xfId="8126"/>
    <cellStyle name="Calculation 202" xfId="8127"/>
    <cellStyle name="Calculation 203" xfId="8128"/>
    <cellStyle name="Calculation 204" xfId="8129"/>
    <cellStyle name="Calculation 205" xfId="8130"/>
    <cellStyle name="Calculation 206" xfId="8131"/>
    <cellStyle name="Calculation 207" xfId="8132"/>
    <cellStyle name="Calculation 208" xfId="8133"/>
    <cellStyle name="Calculation 209" xfId="8134"/>
    <cellStyle name="Calculation 21" xfId="8135"/>
    <cellStyle name="Calculation 210" xfId="8136"/>
    <cellStyle name="Calculation 211" xfId="8137"/>
    <cellStyle name="Calculation 212" xfId="8138"/>
    <cellStyle name="Calculation 213" xfId="8139"/>
    <cellStyle name="Calculation 214" xfId="8140"/>
    <cellStyle name="Calculation 215" xfId="8141"/>
    <cellStyle name="Calculation 216" xfId="8142"/>
    <cellStyle name="Calculation 217" xfId="8143"/>
    <cellStyle name="Calculation 218" xfId="8144"/>
    <cellStyle name="Calculation 219" xfId="8145"/>
    <cellStyle name="Calculation 22" xfId="8146"/>
    <cellStyle name="Calculation 220" xfId="8147"/>
    <cellStyle name="Calculation 221" xfId="8148"/>
    <cellStyle name="Calculation 222" xfId="8149"/>
    <cellStyle name="Calculation 223" xfId="8150"/>
    <cellStyle name="Calculation 224" xfId="8151"/>
    <cellStyle name="Calculation 225" xfId="8152"/>
    <cellStyle name="Calculation 226" xfId="8153"/>
    <cellStyle name="Calculation 227" xfId="8154"/>
    <cellStyle name="Calculation 228" xfId="8155"/>
    <cellStyle name="Calculation 229" xfId="8156"/>
    <cellStyle name="Calculation 23" xfId="8157"/>
    <cellStyle name="Calculation 230" xfId="8158"/>
    <cellStyle name="Calculation 231" xfId="8159"/>
    <cellStyle name="Calculation 232" xfId="8160"/>
    <cellStyle name="Calculation 233" xfId="8161"/>
    <cellStyle name="Calculation 234" xfId="8162"/>
    <cellStyle name="Calculation 235" xfId="8163"/>
    <cellStyle name="Calculation 236" xfId="8164"/>
    <cellStyle name="Calculation 237" xfId="8165"/>
    <cellStyle name="Calculation 238" xfId="8166"/>
    <cellStyle name="Calculation 239" xfId="8167"/>
    <cellStyle name="Calculation 24" xfId="8168"/>
    <cellStyle name="Calculation 240" xfId="8169"/>
    <cellStyle name="Calculation 241" xfId="8170"/>
    <cellStyle name="Calculation 242" xfId="8171"/>
    <cellStyle name="Calculation 243" xfId="8172"/>
    <cellStyle name="Calculation 244" xfId="8173"/>
    <cellStyle name="Calculation 245" xfId="8174"/>
    <cellStyle name="Calculation 246" xfId="8175"/>
    <cellStyle name="Calculation 247" xfId="8176"/>
    <cellStyle name="Calculation 248" xfId="8177"/>
    <cellStyle name="Calculation 249" xfId="8178"/>
    <cellStyle name="Calculation 25" xfId="8179"/>
    <cellStyle name="Calculation 250" xfId="8180"/>
    <cellStyle name="Calculation 251" xfId="8181"/>
    <cellStyle name="Calculation 252" xfId="8182"/>
    <cellStyle name="Calculation 253" xfId="8183"/>
    <cellStyle name="Calculation 254" xfId="8184"/>
    <cellStyle name="Calculation 255" xfId="8185"/>
    <cellStyle name="Calculation 26" xfId="8186"/>
    <cellStyle name="Calculation 27" xfId="8187"/>
    <cellStyle name="Calculation 28" xfId="8188"/>
    <cellStyle name="Calculation 29" xfId="8189"/>
    <cellStyle name="Calculation 3" xfId="8190"/>
    <cellStyle name="Calculation 3 10" xfId="8191"/>
    <cellStyle name="Calculation 3 10 10" xfId="8192"/>
    <cellStyle name="Calculation 3 10 2" xfId="8193"/>
    <cellStyle name="Calculation 3 10 2 10" xfId="8194"/>
    <cellStyle name="Calculation 3 10 2 2" xfId="8195"/>
    <cellStyle name="Calculation 3 10 2 3" xfId="8196"/>
    <cellStyle name="Calculation 3 10 2 4" xfId="8197"/>
    <cellStyle name="Calculation 3 10 2 5" xfId="8198"/>
    <cellStyle name="Calculation 3 10 2 6" xfId="8199"/>
    <cellStyle name="Calculation 3 10 2 7" xfId="8200"/>
    <cellStyle name="Calculation 3 10 2 8" xfId="8201"/>
    <cellStyle name="Calculation 3 10 2 9" xfId="8202"/>
    <cellStyle name="Calculation 3 10 3" xfId="8203"/>
    <cellStyle name="Calculation 3 10 4" xfId="8204"/>
    <cellStyle name="Calculation 3 10 5" xfId="8205"/>
    <cellStyle name="Calculation 3 10 6" xfId="8206"/>
    <cellStyle name="Calculation 3 10 7" xfId="8207"/>
    <cellStyle name="Calculation 3 10 8" xfId="8208"/>
    <cellStyle name="Calculation 3 10 9" xfId="8209"/>
    <cellStyle name="Calculation 3 11" xfId="8210"/>
    <cellStyle name="Calculation 3 11 10" xfId="8211"/>
    <cellStyle name="Calculation 3 11 2" xfId="8212"/>
    <cellStyle name="Calculation 3 11 2 10" xfId="8213"/>
    <cellStyle name="Calculation 3 11 2 2" xfId="8214"/>
    <cellStyle name="Calculation 3 11 2 3" xfId="8215"/>
    <cellStyle name="Calculation 3 11 2 4" xfId="8216"/>
    <cellStyle name="Calculation 3 11 2 5" xfId="8217"/>
    <cellStyle name="Calculation 3 11 2 6" xfId="8218"/>
    <cellStyle name="Calculation 3 11 2 7" xfId="8219"/>
    <cellStyle name="Calculation 3 11 2 8" xfId="8220"/>
    <cellStyle name="Calculation 3 11 2 9" xfId="8221"/>
    <cellStyle name="Calculation 3 11 3" xfId="8222"/>
    <cellStyle name="Calculation 3 11 4" xfId="8223"/>
    <cellStyle name="Calculation 3 11 5" xfId="8224"/>
    <cellStyle name="Calculation 3 11 6" xfId="8225"/>
    <cellStyle name="Calculation 3 11 7" xfId="8226"/>
    <cellStyle name="Calculation 3 11 8" xfId="8227"/>
    <cellStyle name="Calculation 3 11 9" xfId="8228"/>
    <cellStyle name="Calculation 3 12" xfId="8229"/>
    <cellStyle name="Calculation 3 12 10" xfId="8230"/>
    <cellStyle name="Calculation 3 12 2" xfId="8231"/>
    <cellStyle name="Calculation 3 12 2 10" xfId="8232"/>
    <cellStyle name="Calculation 3 12 2 2" xfId="8233"/>
    <cellStyle name="Calculation 3 12 2 3" xfId="8234"/>
    <cellStyle name="Calculation 3 12 2 4" xfId="8235"/>
    <cellStyle name="Calculation 3 12 2 5" xfId="8236"/>
    <cellStyle name="Calculation 3 12 2 6" xfId="8237"/>
    <cellStyle name="Calculation 3 12 2 7" xfId="8238"/>
    <cellStyle name="Calculation 3 12 2 8" xfId="8239"/>
    <cellStyle name="Calculation 3 12 2 9" xfId="8240"/>
    <cellStyle name="Calculation 3 12 3" xfId="8241"/>
    <cellStyle name="Calculation 3 12 4" xfId="8242"/>
    <cellStyle name="Calculation 3 12 5" xfId="8243"/>
    <cellStyle name="Calculation 3 12 6" xfId="8244"/>
    <cellStyle name="Calculation 3 12 7" xfId="8245"/>
    <cellStyle name="Calculation 3 12 8" xfId="8246"/>
    <cellStyle name="Calculation 3 12 9" xfId="8247"/>
    <cellStyle name="Calculation 3 13" xfId="8248"/>
    <cellStyle name="Calculation 3 13 10" xfId="8249"/>
    <cellStyle name="Calculation 3 13 2" xfId="8250"/>
    <cellStyle name="Calculation 3 13 2 10" xfId="8251"/>
    <cellStyle name="Calculation 3 13 2 2" xfId="8252"/>
    <cellStyle name="Calculation 3 13 2 3" xfId="8253"/>
    <cellStyle name="Calculation 3 13 2 4" xfId="8254"/>
    <cellStyle name="Calculation 3 13 2 5" xfId="8255"/>
    <cellStyle name="Calculation 3 13 2 6" xfId="8256"/>
    <cellStyle name="Calculation 3 13 2 7" xfId="8257"/>
    <cellStyle name="Calculation 3 13 2 8" xfId="8258"/>
    <cellStyle name="Calculation 3 13 2 9" xfId="8259"/>
    <cellStyle name="Calculation 3 13 3" xfId="8260"/>
    <cellStyle name="Calculation 3 13 4" xfId="8261"/>
    <cellStyle name="Calculation 3 13 5" xfId="8262"/>
    <cellStyle name="Calculation 3 13 6" xfId="8263"/>
    <cellStyle name="Calculation 3 13 7" xfId="8264"/>
    <cellStyle name="Calculation 3 13 8" xfId="8265"/>
    <cellStyle name="Calculation 3 13 9" xfId="8266"/>
    <cellStyle name="Calculation 3 14" xfId="8267"/>
    <cellStyle name="Calculation 3 14 10" xfId="8268"/>
    <cellStyle name="Calculation 3 14 2" xfId="8269"/>
    <cellStyle name="Calculation 3 14 2 10" xfId="8270"/>
    <cellStyle name="Calculation 3 14 2 2" xfId="8271"/>
    <cellStyle name="Calculation 3 14 2 3" xfId="8272"/>
    <cellStyle name="Calculation 3 14 2 4" xfId="8273"/>
    <cellStyle name="Calculation 3 14 2 5" xfId="8274"/>
    <cellStyle name="Calculation 3 14 2 6" xfId="8275"/>
    <cellStyle name="Calculation 3 14 2 7" xfId="8276"/>
    <cellStyle name="Calculation 3 14 2 8" xfId="8277"/>
    <cellStyle name="Calculation 3 14 2 9" xfId="8278"/>
    <cellStyle name="Calculation 3 14 3" xfId="8279"/>
    <cellStyle name="Calculation 3 14 4" xfId="8280"/>
    <cellStyle name="Calculation 3 14 5" xfId="8281"/>
    <cellStyle name="Calculation 3 14 6" xfId="8282"/>
    <cellStyle name="Calculation 3 14 7" xfId="8283"/>
    <cellStyle name="Calculation 3 14 8" xfId="8284"/>
    <cellStyle name="Calculation 3 14 9" xfId="8285"/>
    <cellStyle name="Calculation 3 15" xfId="8286"/>
    <cellStyle name="Calculation 3 15 10" xfId="8287"/>
    <cellStyle name="Calculation 3 15 2" xfId="8288"/>
    <cellStyle name="Calculation 3 15 2 10" xfId="8289"/>
    <cellStyle name="Calculation 3 15 2 2" xfId="8290"/>
    <cellStyle name="Calculation 3 15 2 3" xfId="8291"/>
    <cellStyle name="Calculation 3 15 2 4" xfId="8292"/>
    <cellStyle name="Calculation 3 15 2 5" xfId="8293"/>
    <cellStyle name="Calculation 3 15 2 6" xfId="8294"/>
    <cellStyle name="Calculation 3 15 2 7" xfId="8295"/>
    <cellStyle name="Calculation 3 15 2 8" xfId="8296"/>
    <cellStyle name="Calculation 3 15 2 9" xfId="8297"/>
    <cellStyle name="Calculation 3 15 3" xfId="8298"/>
    <cellStyle name="Calculation 3 15 4" xfId="8299"/>
    <cellStyle name="Calculation 3 15 5" xfId="8300"/>
    <cellStyle name="Calculation 3 15 6" xfId="8301"/>
    <cellStyle name="Calculation 3 15 7" xfId="8302"/>
    <cellStyle name="Calculation 3 15 8" xfId="8303"/>
    <cellStyle name="Calculation 3 15 9" xfId="8304"/>
    <cellStyle name="Calculation 3 16" xfId="8305"/>
    <cellStyle name="Calculation 3 16 10" xfId="8306"/>
    <cellStyle name="Calculation 3 16 2" xfId="8307"/>
    <cellStyle name="Calculation 3 16 2 10" xfId="8308"/>
    <cellStyle name="Calculation 3 16 2 2" xfId="8309"/>
    <cellStyle name="Calculation 3 16 2 3" xfId="8310"/>
    <cellStyle name="Calculation 3 16 2 4" xfId="8311"/>
    <cellStyle name="Calculation 3 16 2 5" xfId="8312"/>
    <cellStyle name="Calculation 3 16 2 6" xfId="8313"/>
    <cellStyle name="Calculation 3 16 2 7" xfId="8314"/>
    <cellStyle name="Calculation 3 16 2 8" xfId="8315"/>
    <cellStyle name="Calculation 3 16 2 9" xfId="8316"/>
    <cellStyle name="Calculation 3 16 3" xfId="8317"/>
    <cellStyle name="Calculation 3 16 4" xfId="8318"/>
    <cellStyle name="Calculation 3 16 5" xfId="8319"/>
    <cellStyle name="Calculation 3 16 6" xfId="8320"/>
    <cellStyle name="Calculation 3 16 7" xfId="8321"/>
    <cellStyle name="Calculation 3 16 8" xfId="8322"/>
    <cellStyle name="Calculation 3 16 9" xfId="8323"/>
    <cellStyle name="Calculation 3 17" xfId="8324"/>
    <cellStyle name="Calculation 3 17 10" xfId="8325"/>
    <cellStyle name="Calculation 3 17 2" xfId="8326"/>
    <cellStyle name="Calculation 3 17 2 10" xfId="8327"/>
    <cellStyle name="Calculation 3 17 2 2" xfId="8328"/>
    <cellStyle name="Calculation 3 17 2 3" xfId="8329"/>
    <cellStyle name="Calculation 3 17 2 4" xfId="8330"/>
    <cellStyle name="Calculation 3 17 2 5" xfId="8331"/>
    <cellStyle name="Calculation 3 17 2 6" xfId="8332"/>
    <cellStyle name="Calculation 3 17 2 7" xfId="8333"/>
    <cellStyle name="Calculation 3 17 2 8" xfId="8334"/>
    <cellStyle name="Calculation 3 17 2 9" xfId="8335"/>
    <cellStyle name="Calculation 3 17 3" xfId="8336"/>
    <cellStyle name="Calculation 3 17 4" xfId="8337"/>
    <cellStyle name="Calculation 3 17 5" xfId="8338"/>
    <cellStyle name="Calculation 3 17 6" xfId="8339"/>
    <cellStyle name="Calculation 3 17 7" xfId="8340"/>
    <cellStyle name="Calculation 3 17 8" xfId="8341"/>
    <cellStyle name="Calculation 3 17 9" xfId="8342"/>
    <cellStyle name="Calculation 3 18" xfId="8343"/>
    <cellStyle name="Calculation 3 18 10" xfId="8344"/>
    <cellStyle name="Calculation 3 18 2" xfId="8345"/>
    <cellStyle name="Calculation 3 18 2 10" xfId="8346"/>
    <cellStyle name="Calculation 3 18 2 2" xfId="8347"/>
    <cellStyle name="Calculation 3 18 2 3" xfId="8348"/>
    <cellStyle name="Calculation 3 18 2 4" xfId="8349"/>
    <cellStyle name="Calculation 3 18 2 5" xfId="8350"/>
    <cellStyle name="Calculation 3 18 2 6" xfId="8351"/>
    <cellStyle name="Calculation 3 18 2 7" xfId="8352"/>
    <cellStyle name="Calculation 3 18 2 8" xfId="8353"/>
    <cellStyle name="Calculation 3 18 2 9" xfId="8354"/>
    <cellStyle name="Calculation 3 18 3" xfId="8355"/>
    <cellStyle name="Calculation 3 18 4" xfId="8356"/>
    <cellStyle name="Calculation 3 18 5" xfId="8357"/>
    <cellStyle name="Calculation 3 18 6" xfId="8358"/>
    <cellStyle name="Calculation 3 18 7" xfId="8359"/>
    <cellStyle name="Calculation 3 18 8" xfId="8360"/>
    <cellStyle name="Calculation 3 18 9" xfId="8361"/>
    <cellStyle name="Calculation 3 19" xfId="8362"/>
    <cellStyle name="Calculation 3 19 10" xfId="8363"/>
    <cellStyle name="Calculation 3 19 2" xfId="8364"/>
    <cellStyle name="Calculation 3 19 2 10" xfId="8365"/>
    <cellStyle name="Calculation 3 19 2 2" xfId="8366"/>
    <cellStyle name="Calculation 3 19 2 3" xfId="8367"/>
    <cellStyle name="Calculation 3 19 2 4" xfId="8368"/>
    <cellStyle name="Calculation 3 19 2 5" xfId="8369"/>
    <cellStyle name="Calculation 3 19 2 6" xfId="8370"/>
    <cellStyle name="Calculation 3 19 2 7" xfId="8371"/>
    <cellStyle name="Calculation 3 19 2 8" xfId="8372"/>
    <cellStyle name="Calculation 3 19 2 9" xfId="8373"/>
    <cellStyle name="Calculation 3 19 3" xfId="8374"/>
    <cellStyle name="Calculation 3 19 4" xfId="8375"/>
    <cellStyle name="Calculation 3 19 5" xfId="8376"/>
    <cellStyle name="Calculation 3 19 6" xfId="8377"/>
    <cellStyle name="Calculation 3 19 7" xfId="8378"/>
    <cellStyle name="Calculation 3 19 8" xfId="8379"/>
    <cellStyle name="Calculation 3 19 9" xfId="8380"/>
    <cellStyle name="Calculation 3 2" xfId="8381"/>
    <cellStyle name="Calculation 3 2 10" xfId="8382"/>
    <cellStyle name="Calculation 3 2 2" xfId="8383"/>
    <cellStyle name="Calculation 3 2 2 10" xfId="8384"/>
    <cellStyle name="Calculation 3 2 2 2" xfId="8385"/>
    <cellStyle name="Calculation 3 2 2 3" xfId="8386"/>
    <cellStyle name="Calculation 3 2 2 4" xfId="8387"/>
    <cellStyle name="Calculation 3 2 2 5" xfId="8388"/>
    <cellStyle name="Calculation 3 2 2 6" xfId="8389"/>
    <cellStyle name="Calculation 3 2 2 7" xfId="8390"/>
    <cellStyle name="Calculation 3 2 2 8" xfId="8391"/>
    <cellStyle name="Calculation 3 2 2 9" xfId="8392"/>
    <cellStyle name="Calculation 3 2 3" xfId="8393"/>
    <cellStyle name="Calculation 3 2 4" xfId="8394"/>
    <cellStyle name="Calculation 3 2 5" xfId="8395"/>
    <cellStyle name="Calculation 3 2 6" xfId="8396"/>
    <cellStyle name="Calculation 3 2 7" xfId="8397"/>
    <cellStyle name="Calculation 3 2 8" xfId="8398"/>
    <cellStyle name="Calculation 3 2 9" xfId="8399"/>
    <cellStyle name="Calculation 3 20" xfId="8400"/>
    <cellStyle name="Calculation 3 20 10" xfId="8401"/>
    <cellStyle name="Calculation 3 20 2" xfId="8402"/>
    <cellStyle name="Calculation 3 20 2 10" xfId="8403"/>
    <cellStyle name="Calculation 3 20 2 2" xfId="8404"/>
    <cellStyle name="Calculation 3 20 2 3" xfId="8405"/>
    <cellStyle name="Calculation 3 20 2 4" xfId="8406"/>
    <cellStyle name="Calculation 3 20 2 5" xfId="8407"/>
    <cellStyle name="Calculation 3 20 2 6" xfId="8408"/>
    <cellStyle name="Calculation 3 20 2 7" xfId="8409"/>
    <cellStyle name="Calculation 3 20 2 8" xfId="8410"/>
    <cellStyle name="Calculation 3 20 2 9" xfId="8411"/>
    <cellStyle name="Calculation 3 20 3" xfId="8412"/>
    <cellStyle name="Calculation 3 20 4" xfId="8413"/>
    <cellStyle name="Calculation 3 20 5" xfId="8414"/>
    <cellStyle name="Calculation 3 20 6" xfId="8415"/>
    <cellStyle name="Calculation 3 20 7" xfId="8416"/>
    <cellStyle name="Calculation 3 20 8" xfId="8417"/>
    <cellStyle name="Calculation 3 20 9" xfId="8418"/>
    <cellStyle name="Calculation 3 21" xfId="8419"/>
    <cellStyle name="Calculation 3 21 10" xfId="8420"/>
    <cellStyle name="Calculation 3 21 2" xfId="8421"/>
    <cellStyle name="Calculation 3 21 2 10" xfId="8422"/>
    <cellStyle name="Calculation 3 21 2 2" xfId="8423"/>
    <cellStyle name="Calculation 3 21 2 3" xfId="8424"/>
    <cellStyle name="Calculation 3 21 2 4" xfId="8425"/>
    <cellStyle name="Calculation 3 21 2 5" xfId="8426"/>
    <cellStyle name="Calculation 3 21 2 6" xfId="8427"/>
    <cellStyle name="Calculation 3 21 2 7" xfId="8428"/>
    <cellStyle name="Calculation 3 21 2 8" xfId="8429"/>
    <cellStyle name="Calculation 3 21 2 9" xfId="8430"/>
    <cellStyle name="Calculation 3 21 3" xfId="8431"/>
    <cellStyle name="Calculation 3 21 4" xfId="8432"/>
    <cellStyle name="Calculation 3 21 5" xfId="8433"/>
    <cellStyle name="Calculation 3 21 6" xfId="8434"/>
    <cellStyle name="Calculation 3 21 7" xfId="8435"/>
    <cellStyle name="Calculation 3 21 8" xfId="8436"/>
    <cellStyle name="Calculation 3 21 9" xfId="8437"/>
    <cellStyle name="Calculation 3 22" xfId="8438"/>
    <cellStyle name="Calculation 3 22 10" xfId="8439"/>
    <cellStyle name="Calculation 3 22 2" xfId="8440"/>
    <cellStyle name="Calculation 3 22 2 10" xfId="8441"/>
    <cellStyle name="Calculation 3 22 2 2" xfId="8442"/>
    <cellStyle name="Calculation 3 22 2 3" xfId="8443"/>
    <cellStyle name="Calculation 3 22 2 4" xfId="8444"/>
    <cellStyle name="Calculation 3 22 2 5" xfId="8445"/>
    <cellStyle name="Calculation 3 22 2 6" xfId="8446"/>
    <cellStyle name="Calculation 3 22 2 7" xfId="8447"/>
    <cellStyle name="Calculation 3 22 2 8" xfId="8448"/>
    <cellStyle name="Calculation 3 22 2 9" xfId="8449"/>
    <cellStyle name="Calculation 3 22 3" xfId="8450"/>
    <cellStyle name="Calculation 3 22 4" xfId="8451"/>
    <cellStyle name="Calculation 3 22 5" xfId="8452"/>
    <cellStyle name="Calculation 3 22 6" xfId="8453"/>
    <cellStyle name="Calculation 3 22 7" xfId="8454"/>
    <cellStyle name="Calculation 3 22 8" xfId="8455"/>
    <cellStyle name="Calculation 3 22 9" xfId="8456"/>
    <cellStyle name="Calculation 3 23" xfId="8457"/>
    <cellStyle name="Calculation 3 23 10" xfId="8458"/>
    <cellStyle name="Calculation 3 23 2" xfId="8459"/>
    <cellStyle name="Calculation 3 23 3" xfId="8460"/>
    <cellStyle name="Calculation 3 23 4" xfId="8461"/>
    <cellStyle name="Calculation 3 23 5" xfId="8462"/>
    <cellStyle name="Calculation 3 23 6" xfId="8463"/>
    <cellStyle name="Calculation 3 23 7" xfId="8464"/>
    <cellStyle name="Calculation 3 23 8" xfId="8465"/>
    <cellStyle name="Calculation 3 23 9" xfId="8466"/>
    <cellStyle name="Calculation 3 24" xfId="8467"/>
    <cellStyle name="Calculation 3 25" xfId="8468"/>
    <cellStyle name="Calculation 3 26" xfId="8469"/>
    <cellStyle name="Calculation 3 27" xfId="8470"/>
    <cellStyle name="Calculation 3 28" xfId="8471"/>
    <cellStyle name="Calculation 3 29" xfId="8472"/>
    <cellStyle name="Calculation 3 3" xfId="8473"/>
    <cellStyle name="Calculation 3 3 10" xfId="8474"/>
    <cellStyle name="Calculation 3 3 2" xfId="8475"/>
    <cellStyle name="Calculation 3 3 2 10" xfId="8476"/>
    <cellStyle name="Calculation 3 3 2 2" xfId="8477"/>
    <cellStyle name="Calculation 3 3 2 3" xfId="8478"/>
    <cellStyle name="Calculation 3 3 2 4" xfId="8479"/>
    <cellStyle name="Calculation 3 3 2 5" xfId="8480"/>
    <cellStyle name="Calculation 3 3 2 6" xfId="8481"/>
    <cellStyle name="Calculation 3 3 2 7" xfId="8482"/>
    <cellStyle name="Calculation 3 3 2 8" xfId="8483"/>
    <cellStyle name="Calculation 3 3 2 9" xfId="8484"/>
    <cellStyle name="Calculation 3 3 3" xfId="8485"/>
    <cellStyle name="Calculation 3 3 4" xfId="8486"/>
    <cellStyle name="Calculation 3 3 5" xfId="8487"/>
    <cellStyle name="Calculation 3 3 6" xfId="8488"/>
    <cellStyle name="Calculation 3 3 7" xfId="8489"/>
    <cellStyle name="Calculation 3 3 8" xfId="8490"/>
    <cellStyle name="Calculation 3 3 9" xfId="8491"/>
    <cellStyle name="Calculation 3 30" xfId="8492"/>
    <cellStyle name="Calculation 3 31" xfId="8493"/>
    <cellStyle name="Calculation 3 32" xfId="8494"/>
    <cellStyle name="Calculation 3 33" xfId="8495"/>
    <cellStyle name="Calculation 3 34" xfId="8496"/>
    <cellStyle name="Calculation 3 35" xfId="8497"/>
    <cellStyle name="Calculation 3 36" xfId="8498"/>
    <cellStyle name="Calculation 3 4" xfId="8499"/>
    <cellStyle name="Calculation 3 4 10" xfId="8500"/>
    <cellStyle name="Calculation 3 4 2" xfId="8501"/>
    <cellStyle name="Calculation 3 4 2 10" xfId="8502"/>
    <cellStyle name="Calculation 3 4 2 2" xfId="8503"/>
    <cellStyle name="Calculation 3 4 2 3" xfId="8504"/>
    <cellStyle name="Calculation 3 4 2 4" xfId="8505"/>
    <cellStyle name="Calculation 3 4 2 5" xfId="8506"/>
    <cellStyle name="Calculation 3 4 2 6" xfId="8507"/>
    <cellStyle name="Calculation 3 4 2 7" xfId="8508"/>
    <cellStyle name="Calculation 3 4 2 8" xfId="8509"/>
    <cellStyle name="Calculation 3 4 2 9" xfId="8510"/>
    <cellStyle name="Calculation 3 4 3" xfId="8511"/>
    <cellStyle name="Calculation 3 4 4" xfId="8512"/>
    <cellStyle name="Calculation 3 4 5" xfId="8513"/>
    <cellStyle name="Calculation 3 4 6" xfId="8514"/>
    <cellStyle name="Calculation 3 4 7" xfId="8515"/>
    <cellStyle name="Calculation 3 4 8" xfId="8516"/>
    <cellStyle name="Calculation 3 4 9" xfId="8517"/>
    <cellStyle name="Calculation 3 5" xfId="8518"/>
    <cellStyle name="Calculation 3 5 10" xfId="8519"/>
    <cellStyle name="Calculation 3 5 2" xfId="8520"/>
    <cellStyle name="Calculation 3 5 2 10" xfId="8521"/>
    <cellStyle name="Calculation 3 5 2 2" xfId="8522"/>
    <cellStyle name="Calculation 3 5 2 3" xfId="8523"/>
    <cellStyle name="Calculation 3 5 2 4" xfId="8524"/>
    <cellStyle name="Calculation 3 5 2 5" xfId="8525"/>
    <cellStyle name="Calculation 3 5 2 6" xfId="8526"/>
    <cellStyle name="Calculation 3 5 2 7" xfId="8527"/>
    <cellStyle name="Calculation 3 5 2 8" xfId="8528"/>
    <cellStyle name="Calculation 3 5 2 9" xfId="8529"/>
    <cellStyle name="Calculation 3 5 3" xfId="8530"/>
    <cellStyle name="Calculation 3 5 4" xfId="8531"/>
    <cellStyle name="Calculation 3 5 5" xfId="8532"/>
    <cellStyle name="Calculation 3 5 6" xfId="8533"/>
    <cellStyle name="Calculation 3 5 7" xfId="8534"/>
    <cellStyle name="Calculation 3 5 8" xfId="8535"/>
    <cellStyle name="Calculation 3 5 9" xfId="8536"/>
    <cellStyle name="Calculation 3 6" xfId="8537"/>
    <cellStyle name="Calculation 3 6 10" xfId="8538"/>
    <cellStyle name="Calculation 3 6 2" xfId="8539"/>
    <cellStyle name="Calculation 3 6 2 10" xfId="8540"/>
    <cellStyle name="Calculation 3 6 2 2" xfId="8541"/>
    <cellStyle name="Calculation 3 6 2 3" xfId="8542"/>
    <cellStyle name="Calculation 3 6 2 4" xfId="8543"/>
    <cellStyle name="Calculation 3 6 2 5" xfId="8544"/>
    <cellStyle name="Calculation 3 6 2 6" xfId="8545"/>
    <cellStyle name="Calculation 3 6 2 7" xfId="8546"/>
    <cellStyle name="Calculation 3 6 2 8" xfId="8547"/>
    <cellStyle name="Calculation 3 6 2 9" xfId="8548"/>
    <cellStyle name="Calculation 3 6 3" xfId="8549"/>
    <cellStyle name="Calculation 3 6 4" xfId="8550"/>
    <cellStyle name="Calculation 3 6 5" xfId="8551"/>
    <cellStyle name="Calculation 3 6 6" xfId="8552"/>
    <cellStyle name="Calculation 3 6 7" xfId="8553"/>
    <cellStyle name="Calculation 3 6 8" xfId="8554"/>
    <cellStyle name="Calculation 3 6 9" xfId="8555"/>
    <cellStyle name="Calculation 3 7" xfId="8556"/>
    <cellStyle name="Calculation 3 7 10" xfId="8557"/>
    <cellStyle name="Calculation 3 7 2" xfId="8558"/>
    <cellStyle name="Calculation 3 7 2 10" xfId="8559"/>
    <cellStyle name="Calculation 3 7 2 2" xfId="8560"/>
    <cellStyle name="Calculation 3 7 2 3" xfId="8561"/>
    <cellStyle name="Calculation 3 7 2 4" xfId="8562"/>
    <cellStyle name="Calculation 3 7 2 5" xfId="8563"/>
    <cellStyle name="Calculation 3 7 2 6" xfId="8564"/>
    <cellStyle name="Calculation 3 7 2 7" xfId="8565"/>
    <cellStyle name="Calculation 3 7 2 8" xfId="8566"/>
    <cellStyle name="Calculation 3 7 2 9" xfId="8567"/>
    <cellStyle name="Calculation 3 7 3" xfId="8568"/>
    <cellStyle name="Calculation 3 7 4" xfId="8569"/>
    <cellStyle name="Calculation 3 7 5" xfId="8570"/>
    <cellStyle name="Calculation 3 7 6" xfId="8571"/>
    <cellStyle name="Calculation 3 7 7" xfId="8572"/>
    <cellStyle name="Calculation 3 7 8" xfId="8573"/>
    <cellStyle name="Calculation 3 7 9" xfId="8574"/>
    <cellStyle name="Calculation 3 8" xfId="8575"/>
    <cellStyle name="Calculation 3 8 10" xfId="8576"/>
    <cellStyle name="Calculation 3 8 2" xfId="8577"/>
    <cellStyle name="Calculation 3 8 2 10" xfId="8578"/>
    <cellStyle name="Calculation 3 8 2 2" xfId="8579"/>
    <cellStyle name="Calculation 3 8 2 3" xfId="8580"/>
    <cellStyle name="Calculation 3 8 2 4" xfId="8581"/>
    <cellStyle name="Calculation 3 8 2 5" xfId="8582"/>
    <cellStyle name="Calculation 3 8 2 6" xfId="8583"/>
    <cellStyle name="Calculation 3 8 2 7" xfId="8584"/>
    <cellStyle name="Calculation 3 8 2 8" xfId="8585"/>
    <cellStyle name="Calculation 3 8 2 9" xfId="8586"/>
    <cellStyle name="Calculation 3 8 3" xfId="8587"/>
    <cellStyle name="Calculation 3 8 4" xfId="8588"/>
    <cellStyle name="Calculation 3 8 5" xfId="8589"/>
    <cellStyle name="Calculation 3 8 6" xfId="8590"/>
    <cellStyle name="Calculation 3 8 7" xfId="8591"/>
    <cellStyle name="Calculation 3 8 8" xfId="8592"/>
    <cellStyle name="Calculation 3 8 9" xfId="8593"/>
    <cellStyle name="Calculation 3 9" xfId="8594"/>
    <cellStyle name="Calculation 3 9 10" xfId="8595"/>
    <cellStyle name="Calculation 3 9 2" xfId="8596"/>
    <cellStyle name="Calculation 3 9 2 10" xfId="8597"/>
    <cellStyle name="Calculation 3 9 2 2" xfId="8598"/>
    <cellStyle name="Calculation 3 9 2 3" xfId="8599"/>
    <cellStyle name="Calculation 3 9 2 4" xfId="8600"/>
    <cellStyle name="Calculation 3 9 2 5" xfId="8601"/>
    <cellStyle name="Calculation 3 9 2 6" xfId="8602"/>
    <cellStyle name="Calculation 3 9 2 7" xfId="8603"/>
    <cellStyle name="Calculation 3 9 2 8" xfId="8604"/>
    <cellStyle name="Calculation 3 9 2 9" xfId="8605"/>
    <cellStyle name="Calculation 3 9 3" xfId="8606"/>
    <cellStyle name="Calculation 3 9 4" xfId="8607"/>
    <cellStyle name="Calculation 3 9 5" xfId="8608"/>
    <cellStyle name="Calculation 3 9 6" xfId="8609"/>
    <cellStyle name="Calculation 3 9 7" xfId="8610"/>
    <cellStyle name="Calculation 3 9 8" xfId="8611"/>
    <cellStyle name="Calculation 3 9 9" xfId="8612"/>
    <cellStyle name="Calculation 30" xfId="8613"/>
    <cellStyle name="Calculation 31" xfId="8614"/>
    <cellStyle name="Calculation 32" xfId="8615"/>
    <cellStyle name="Calculation 33" xfId="8616"/>
    <cellStyle name="Calculation 34" xfId="8617"/>
    <cellStyle name="Calculation 35" xfId="8618"/>
    <cellStyle name="Calculation 36" xfId="8619"/>
    <cellStyle name="Calculation 37" xfId="8620"/>
    <cellStyle name="Calculation 38" xfId="8621"/>
    <cellStyle name="Calculation 39" xfId="8622"/>
    <cellStyle name="Calculation 4" xfId="8623"/>
    <cellStyle name="Calculation 4 10" xfId="8624"/>
    <cellStyle name="Calculation 4 10 10" xfId="8625"/>
    <cellStyle name="Calculation 4 10 2" xfId="8626"/>
    <cellStyle name="Calculation 4 10 2 10" xfId="8627"/>
    <cellStyle name="Calculation 4 10 2 2" xfId="8628"/>
    <cellStyle name="Calculation 4 10 2 3" xfId="8629"/>
    <cellStyle name="Calculation 4 10 2 4" xfId="8630"/>
    <cellStyle name="Calculation 4 10 2 5" xfId="8631"/>
    <cellStyle name="Calculation 4 10 2 6" xfId="8632"/>
    <cellStyle name="Calculation 4 10 2 7" xfId="8633"/>
    <cellStyle name="Calculation 4 10 2 8" xfId="8634"/>
    <cellStyle name="Calculation 4 10 2 9" xfId="8635"/>
    <cellStyle name="Calculation 4 10 3" xfId="8636"/>
    <cellStyle name="Calculation 4 10 4" xfId="8637"/>
    <cellStyle name="Calculation 4 10 5" xfId="8638"/>
    <cellStyle name="Calculation 4 10 6" xfId="8639"/>
    <cellStyle name="Calculation 4 10 7" xfId="8640"/>
    <cellStyle name="Calculation 4 10 8" xfId="8641"/>
    <cellStyle name="Calculation 4 10 9" xfId="8642"/>
    <cellStyle name="Calculation 4 11" xfId="8643"/>
    <cellStyle name="Calculation 4 11 10" xfId="8644"/>
    <cellStyle name="Calculation 4 11 2" xfId="8645"/>
    <cellStyle name="Calculation 4 11 2 10" xfId="8646"/>
    <cellStyle name="Calculation 4 11 2 2" xfId="8647"/>
    <cellStyle name="Calculation 4 11 2 3" xfId="8648"/>
    <cellStyle name="Calculation 4 11 2 4" xfId="8649"/>
    <cellStyle name="Calculation 4 11 2 5" xfId="8650"/>
    <cellStyle name="Calculation 4 11 2 6" xfId="8651"/>
    <cellStyle name="Calculation 4 11 2 7" xfId="8652"/>
    <cellStyle name="Calculation 4 11 2 8" xfId="8653"/>
    <cellStyle name="Calculation 4 11 2 9" xfId="8654"/>
    <cellStyle name="Calculation 4 11 3" xfId="8655"/>
    <cellStyle name="Calculation 4 11 4" xfId="8656"/>
    <cellStyle name="Calculation 4 11 5" xfId="8657"/>
    <cellStyle name="Calculation 4 11 6" xfId="8658"/>
    <cellStyle name="Calculation 4 11 7" xfId="8659"/>
    <cellStyle name="Calculation 4 11 8" xfId="8660"/>
    <cellStyle name="Calculation 4 11 9" xfId="8661"/>
    <cellStyle name="Calculation 4 12" xfId="8662"/>
    <cellStyle name="Calculation 4 12 10" xfId="8663"/>
    <cellStyle name="Calculation 4 12 2" xfId="8664"/>
    <cellStyle name="Calculation 4 12 2 10" xfId="8665"/>
    <cellStyle name="Calculation 4 12 2 2" xfId="8666"/>
    <cellStyle name="Calculation 4 12 2 3" xfId="8667"/>
    <cellStyle name="Calculation 4 12 2 4" xfId="8668"/>
    <cellStyle name="Calculation 4 12 2 5" xfId="8669"/>
    <cellStyle name="Calculation 4 12 2 6" xfId="8670"/>
    <cellStyle name="Calculation 4 12 2 7" xfId="8671"/>
    <cellStyle name="Calculation 4 12 2 8" xfId="8672"/>
    <cellStyle name="Calculation 4 12 2 9" xfId="8673"/>
    <cellStyle name="Calculation 4 12 3" xfId="8674"/>
    <cellStyle name="Calculation 4 12 4" xfId="8675"/>
    <cellStyle name="Calculation 4 12 5" xfId="8676"/>
    <cellStyle name="Calculation 4 12 6" xfId="8677"/>
    <cellStyle name="Calculation 4 12 7" xfId="8678"/>
    <cellStyle name="Calculation 4 12 8" xfId="8679"/>
    <cellStyle name="Calculation 4 12 9" xfId="8680"/>
    <cellStyle name="Calculation 4 13" xfId="8681"/>
    <cellStyle name="Calculation 4 13 10" xfId="8682"/>
    <cellStyle name="Calculation 4 13 2" xfId="8683"/>
    <cellStyle name="Calculation 4 13 2 10" xfId="8684"/>
    <cellStyle name="Calculation 4 13 2 2" xfId="8685"/>
    <cellStyle name="Calculation 4 13 2 3" xfId="8686"/>
    <cellStyle name="Calculation 4 13 2 4" xfId="8687"/>
    <cellStyle name="Calculation 4 13 2 5" xfId="8688"/>
    <cellStyle name="Calculation 4 13 2 6" xfId="8689"/>
    <cellStyle name="Calculation 4 13 2 7" xfId="8690"/>
    <cellStyle name="Calculation 4 13 2 8" xfId="8691"/>
    <cellStyle name="Calculation 4 13 2 9" xfId="8692"/>
    <cellStyle name="Calculation 4 13 3" xfId="8693"/>
    <cellStyle name="Calculation 4 13 4" xfId="8694"/>
    <cellStyle name="Calculation 4 13 5" xfId="8695"/>
    <cellStyle name="Calculation 4 13 6" xfId="8696"/>
    <cellStyle name="Calculation 4 13 7" xfId="8697"/>
    <cellStyle name="Calculation 4 13 8" xfId="8698"/>
    <cellStyle name="Calculation 4 13 9" xfId="8699"/>
    <cellStyle name="Calculation 4 14" xfId="8700"/>
    <cellStyle name="Calculation 4 14 10" xfId="8701"/>
    <cellStyle name="Calculation 4 14 2" xfId="8702"/>
    <cellStyle name="Calculation 4 14 2 10" xfId="8703"/>
    <cellStyle name="Calculation 4 14 2 2" xfId="8704"/>
    <cellStyle name="Calculation 4 14 2 3" xfId="8705"/>
    <cellStyle name="Calculation 4 14 2 4" xfId="8706"/>
    <cellStyle name="Calculation 4 14 2 5" xfId="8707"/>
    <cellStyle name="Calculation 4 14 2 6" xfId="8708"/>
    <cellStyle name="Calculation 4 14 2 7" xfId="8709"/>
    <cellStyle name="Calculation 4 14 2 8" xfId="8710"/>
    <cellStyle name="Calculation 4 14 2 9" xfId="8711"/>
    <cellStyle name="Calculation 4 14 3" xfId="8712"/>
    <cellStyle name="Calculation 4 14 4" xfId="8713"/>
    <cellStyle name="Calculation 4 14 5" xfId="8714"/>
    <cellStyle name="Calculation 4 14 6" xfId="8715"/>
    <cellStyle name="Calculation 4 14 7" xfId="8716"/>
    <cellStyle name="Calculation 4 14 8" xfId="8717"/>
    <cellStyle name="Calculation 4 14 9" xfId="8718"/>
    <cellStyle name="Calculation 4 15" xfId="8719"/>
    <cellStyle name="Calculation 4 15 10" xfId="8720"/>
    <cellStyle name="Calculation 4 15 2" xfId="8721"/>
    <cellStyle name="Calculation 4 15 2 10" xfId="8722"/>
    <cellStyle name="Calculation 4 15 2 2" xfId="8723"/>
    <cellStyle name="Calculation 4 15 2 3" xfId="8724"/>
    <cellStyle name="Calculation 4 15 2 4" xfId="8725"/>
    <cellStyle name="Calculation 4 15 2 5" xfId="8726"/>
    <cellStyle name="Calculation 4 15 2 6" xfId="8727"/>
    <cellStyle name="Calculation 4 15 2 7" xfId="8728"/>
    <cellStyle name="Calculation 4 15 2 8" xfId="8729"/>
    <cellStyle name="Calculation 4 15 2 9" xfId="8730"/>
    <cellStyle name="Calculation 4 15 3" xfId="8731"/>
    <cellStyle name="Calculation 4 15 4" xfId="8732"/>
    <cellStyle name="Calculation 4 15 5" xfId="8733"/>
    <cellStyle name="Calculation 4 15 6" xfId="8734"/>
    <cellStyle name="Calculation 4 15 7" xfId="8735"/>
    <cellStyle name="Calculation 4 15 8" xfId="8736"/>
    <cellStyle name="Calculation 4 15 9" xfId="8737"/>
    <cellStyle name="Calculation 4 16" xfId="8738"/>
    <cellStyle name="Calculation 4 16 10" xfId="8739"/>
    <cellStyle name="Calculation 4 16 2" xfId="8740"/>
    <cellStyle name="Calculation 4 16 2 10" xfId="8741"/>
    <cellStyle name="Calculation 4 16 2 2" xfId="8742"/>
    <cellStyle name="Calculation 4 16 2 3" xfId="8743"/>
    <cellStyle name="Calculation 4 16 2 4" xfId="8744"/>
    <cellStyle name="Calculation 4 16 2 5" xfId="8745"/>
    <cellStyle name="Calculation 4 16 2 6" xfId="8746"/>
    <cellStyle name="Calculation 4 16 2 7" xfId="8747"/>
    <cellStyle name="Calculation 4 16 2 8" xfId="8748"/>
    <cellStyle name="Calculation 4 16 2 9" xfId="8749"/>
    <cellStyle name="Calculation 4 16 3" xfId="8750"/>
    <cellStyle name="Calculation 4 16 4" xfId="8751"/>
    <cellStyle name="Calculation 4 16 5" xfId="8752"/>
    <cellStyle name="Calculation 4 16 6" xfId="8753"/>
    <cellStyle name="Calculation 4 16 7" xfId="8754"/>
    <cellStyle name="Calculation 4 16 8" xfId="8755"/>
    <cellStyle name="Calculation 4 16 9" xfId="8756"/>
    <cellStyle name="Calculation 4 17" xfId="8757"/>
    <cellStyle name="Calculation 4 17 10" xfId="8758"/>
    <cellStyle name="Calculation 4 17 2" xfId="8759"/>
    <cellStyle name="Calculation 4 17 2 10" xfId="8760"/>
    <cellStyle name="Calculation 4 17 2 2" xfId="8761"/>
    <cellStyle name="Calculation 4 17 2 3" xfId="8762"/>
    <cellStyle name="Calculation 4 17 2 4" xfId="8763"/>
    <cellStyle name="Calculation 4 17 2 5" xfId="8764"/>
    <cellStyle name="Calculation 4 17 2 6" xfId="8765"/>
    <cellStyle name="Calculation 4 17 2 7" xfId="8766"/>
    <cellStyle name="Calculation 4 17 2 8" xfId="8767"/>
    <cellStyle name="Calculation 4 17 2 9" xfId="8768"/>
    <cellStyle name="Calculation 4 17 3" xfId="8769"/>
    <cellStyle name="Calculation 4 17 4" xfId="8770"/>
    <cellStyle name="Calculation 4 17 5" xfId="8771"/>
    <cellStyle name="Calculation 4 17 6" xfId="8772"/>
    <cellStyle name="Calculation 4 17 7" xfId="8773"/>
    <cellStyle name="Calculation 4 17 8" xfId="8774"/>
    <cellStyle name="Calculation 4 17 9" xfId="8775"/>
    <cellStyle name="Calculation 4 18" xfId="8776"/>
    <cellStyle name="Calculation 4 18 10" xfId="8777"/>
    <cellStyle name="Calculation 4 18 2" xfId="8778"/>
    <cellStyle name="Calculation 4 18 2 10" xfId="8779"/>
    <cellStyle name="Calculation 4 18 2 2" xfId="8780"/>
    <cellStyle name="Calculation 4 18 2 3" xfId="8781"/>
    <cellStyle name="Calculation 4 18 2 4" xfId="8782"/>
    <cellStyle name="Calculation 4 18 2 5" xfId="8783"/>
    <cellStyle name="Calculation 4 18 2 6" xfId="8784"/>
    <cellStyle name="Calculation 4 18 2 7" xfId="8785"/>
    <cellStyle name="Calculation 4 18 2 8" xfId="8786"/>
    <cellStyle name="Calculation 4 18 2 9" xfId="8787"/>
    <cellStyle name="Calculation 4 18 3" xfId="8788"/>
    <cellStyle name="Calculation 4 18 4" xfId="8789"/>
    <cellStyle name="Calculation 4 18 5" xfId="8790"/>
    <cellStyle name="Calculation 4 18 6" xfId="8791"/>
    <cellStyle name="Calculation 4 18 7" xfId="8792"/>
    <cellStyle name="Calculation 4 18 8" xfId="8793"/>
    <cellStyle name="Calculation 4 18 9" xfId="8794"/>
    <cellStyle name="Calculation 4 19" xfId="8795"/>
    <cellStyle name="Calculation 4 19 10" xfId="8796"/>
    <cellStyle name="Calculation 4 19 2" xfId="8797"/>
    <cellStyle name="Calculation 4 19 2 10" xfId="8798"/>
    <cellStyle name="Calculation 4 19 2 2" xfId="8799"/>
    <cellStyle name="Calculation 4 19 2 3" xfId="8800"/>
    <cellStyle name="Calculation 4 19 2 4" xfId="8801"/>
    <cellStyle name="Calculation 4 19 2 5" xfId="8802"/>
    <cellStyle name="Calculation 4 19 2 6" xfId="8803"/>
    <cellStyle name="Calculation 4 19 2 7" xfId="8804"/>
    <cellStyle name="Calculation 4 19 2 8" xfId="8805"/>
    <cellStyle name="Calculation 4 19 2 9" xfId="8806"/>
    <cellStyle name="Calculation 4 19 3" xfId="8807"/>
    <cellStyle name="Calculation 4 19 4" xfId="8808"/>
    <cellStyle name="Calculation 4 19 5" xfId="8809"/>
    <cellStyle name="Calculation 4 19 6" xfId="8810"/>
    <cellStyle name="Calculation 4 19 7" xfId="8811"/>
    <cellStyle name="Calculation 4 19 8" xfId="8812"/>
    <cellStyle name="Calculation 4 19 9" xfId="8813"/>
    <cellStyle name="Calculation 4 2" xfId="8814"/>
    <cellStyle name="Calculation 4 2 10" xfId="8815"/>
    <cellStyle name="Calculation 4 2 2" xfId="8816"/>
    <cellStyle name="Calculation 4 2 2 10" xfId="8817"/>
    <cellStyle name="Calculation 4 2 2 2" xfId="8818"/>
    <cellStyle name="Calculation 4 2 2 3" xfId="8819"/>
    <cellStyle name="Calculation 4 2 2 4" xfId="8820"/>
    <cellStyle name="Calculation 4 2 2 5" xfId="8821"/>
    <cellStyle name="Calculation 4 2 2 6" xfId="8822"/>
    <cellStyle name="Calculation 4 2 2 7" xfId="8823"/>
    <cellStyle name="Calculation 4 2 2 8" xfId="8824"/>
    <cellStyle name="Calculation 4 2 2 9" xfId="8825"/>
    <cellStyle name="Calculation 4 2 3" xfId="8826"/>
    <cellStyle name="Calculation 4 2 4" xfId="8827"/>
    <cellStyle name="Calculation 4 2 5" xfId="8828"/>
    <cellStyle name="Calculation 4 2 6" xfId="8829"/>
    <cellStyle name="Calculation 4 2 7" xfId="8830"/>
    <cellStyle name="Calculation 4 2 8" xfId="8831"/>
    <cellStyle name="Calculation 4 2 9" xfId="8832"/>
    <cellStyle name="Calculation 4 20" xfId="8833"/>
    <cellStyle name="Calculation 4 20 10" xfId="8834"/>
    <cellStyle name="Calculation 4 20 2" xfId="8835"/>
    <cellStyle name="Calculation 4 20 2 10" xfId="8836"/>
    <cellStyle name="Calculation 4 20 2 2" xfId="8837"/>
    <cellStyle name="Calculation 4 20 2 3" xfId="8838"/>
    <cellStyle name="Calculation 4 20 2 4" xfId="8839"/>
    <cellStyle name="Calculation 4 20 2 5" xfId="8840"/>
    <cellStyle name="Calculation 4 20 2 6" xfId="8841"/>
    <cellStyle name="Calculation 4 20 2 7" xfId="8842"/>
    <cellStyle name="Calculation 4 20 2 8" xfId="8843"/>
    <cellStyle name="Calculation 4 20 2 9" xfId="8844"/>
    <cellStyle name="Calculation 4 20 3" xfId="8845"/>
    <cellStyle name="Calculation 4 20 4" xfId="8846"/>
    <cellStyle name="Calculation 4 20 5" xfId="8847"/>
    <cellStyle name="Calculation 4 20 6" xfId="8848"/>
    <cellStyle name="Calculation 4 20 7" xfId="8849"/>
    <cellStyle name="Calculation 4 20 8" xfId="8850"/>
    <cellStyle name="Calculation 4 20 9" xfId="8851"/>
    <cellStyle name="Calculation 4 21" xfId="8852"/>
    <cellStyle name="Calculation 4 21 10" xfId="8853"/>
    <cellStyle name="Calculation 4 21 2" xfId="8854"/>
    <cellStyle name="Calculation 4 21 2 10" xfId="8855"/>
    <cellStyle name="Calculation 4 21 2 2" xfId="8856"/>
    <cellStyle name="Calculation 4 21 2 3" xfId="8857"/>
    <cellStyle name="Calculation 4 21 2 4" xfId="8858"/>
    <cellStyle name="Calculation 4 21 2 5" xfId="8859"/>
    <cellStyle name="Calculation 4 21 2 6" xfId="8860"/>
    <cellStyle name="Calculation 4 21 2 7" xfId="8861"/>
    <cellStyle name="Calculation 4 21 2 8" xfId="8862"/>
    <cellStyle name="Calculation 4 21 2 9" xfId="8863"/>
    <cellStyle name="Calculation 4 21 3" xfId="8864"/>
    <cellStyle name="Calculation 4 21 4" xfId="8865"/>
    <cellStyle name="Calculation 4 21 5" xfId="8866"/>
    <cellStyle name="Calculation 4 21 6" xfId="8867"/>
    <cellStyle name="Calculation 4 21 7" xfId="8868"/>
    <cellStyle name="Calculation 4 21 8" xfId="8869"/>
    <cellStyle name="Calculation 4 21 9" xfId="8870"/>
    <cellStyle name="Calculation 4 22" xfId="8871"/>
    <cellStyle name="Calculation 4 22 10" xfId="8872"/>
    <cellStyle name="Calculation 4 22 2" xfId="8873"/>
    <cellStyle name="Calculation 4 22 2 10" xfId="8874"/>
    <cellStyle name="Calculation 4 22 2 2" xfId="8875"/>
    <cellStyle name="Calculation 4 22 2 3" xfId="8876"/>
    <cellStyle name="Calculation 4 22 2 4" xfId="8877"/>
    <cellStyle name="Calculation 4 22 2 5" xfId="8878"/>
    <cellStyle name="Calculation 4 22 2 6" xfId="8879"/>
    <cellStyle name="Calculation 4 22 2 7" xfId="8880"/>
    <cellStyle name="Calculation 4 22 2 8" xfId="8881"/>
    <cellStyle name="Calculation 4 22 2 9" xfId="8882"/>
    <cellStyle name="Calculation 4 22 3" xfId="8883"/>
    <cellStyle name="Calculation 4 22 4" xfId="8884"/>
    <cellStyle name="Calculation 4 22 5" xfId="8885"/>
    <cellStyle name="Calculation 4 22 6" xfId="8886"/>
    <cellStyle name="Calculation 4 22 7" xfId="8887"/>
    <cellStyle name="Calculation 4 22 8" xfId="8888"/>
    <cellStyle name="Calculation 4 22 9" xfId="8889"/>
    <cellStyle name="Calculation 4 23" xfId="8890"/>
    <cellStyle name="Calculation 4 23 10" xfId="8891"/>
    <cellStyle name="Calculation 4 23 2" xfId="8892"/>
    <cellStyle name="Calculation 4 23 3" xfId="8893"/>
    <cellStyle name="Calculation 4 23 4" xfId="8894"/>
    <cellStyle name="Calculation 4 23 5" xfId="8895"/>
    <cellStyle name="Calculation 4 23 6" xfId="8896"/>
    <cellStyle name="Calculation 4 23 7" xfId="8897"/>
    <cellStyle name="Calculation 4 23 8" xfId="8898"/>
    <cellStyle name="Calculation 4 23 9" xfId="8899"/>
    <cellStyle name="Calculation 4 24" xfId="8900"/>
    <cellStyle name="Calculation 4 25" xfId="8901"/>
    <cellStyle name="Calculation 4 26" xfId="8902"/>
    <cellStyle name="Calculation 4 27" xfId="8903"/>
    <cellStyle name="Calculation 4 28" xfId="8904"/>
    <cellStyle name="Calculation 4 29" xfId="8905"/>
    <cellStyle name="Calculation 4 3" xfId="8906"/>
    <cellStyle name="Calculation 4 3 10" xfId="8907"/>
    <cellStyle name="Calculation 4 3 2" xfId="8908"/>
    <cellStyle name="Calculation 4 3 2 10" xfId="8909"/>
    <cellStyle name="Calculation 4 3 2 2" xfId="8910"/>
    <cellStyle name="Calculation 4 3 2 3" xfId="8911"/>
    <cellStyle name="Calculation 4 3 2 4" xfId="8912"/>
    <cellStyle name="Calculation 4 3 2 5" xfId="8913"/>
    <cellStyle name="Calculation 4 3 2 6" xfId="8914"/>
    <cellStyle name="Calculation 4 3 2 7" xfId="8915"/>
    <cellStyle name="Calculation 4 3 2 8" xfId="8916"/>
    <cellStyle name="Calculation 4 3 2 9" xfId="8917"/>
    <cellStyle name="Calculation 4 3 3" xfId="8918"/>
    <cellStyle name="Calculation 4 3 4" xfId="8919"/>
    <cellStyle name="Calculation 4 3 5" xfId="8920"/>
    <cellStyle name="Calculation 4 3 6" xfId="8921"/>
    <cellStyle name="Calculation 4 3 7" xfId="8922"/>
    <cellStyle name="Calculation 4 3 8" xfId="8923"/>
    <cellStyle name="Calculation 4 3 9" xfId="8924"/>
    <cellStyle name="Calculation 4 30" xfId="8925"/>
    <cellStyle name="Calculation 4 31" xfId="8926"/>
    <cellStyle name="Calculation 4 32" xfId="8927"/>
    <cellStyle name="Calculation 4 33" xfId="8928"/>
    <cellStyle name="Calculation 4 34" xfId="8929"/>
    <cellStyle name="Calculation 4 35" xfId="8930"/>
    <cellStyle name="Calculation 4 36" xfId="8931"/>
    <cellStyle name="Calculation 4 4" xfId="8932"/>
    <cellStyle name="Calculation 4 4 10" xfId="8933"/>
    <cellStyle name="Calculation 4 4 2" xfId="8934"/>
    <cellStyle name="Calculation 4 4 2 10" xfId="8935"/>
    <cellStyle name="Calculation 4 4 2 2" xfId="8936"/>
    <cellStyle name="Calculation 4 4 2 3" xfId="8937"/>
    <cellStyle name="Calculation 4 4 2 4" xfId="8938"/>
    <cellStyle name="Calculation 4 4 2 5" xfId="8939"/>
    <cellStyle name="Calculation 4 4 2 6" xfId="8940"/>
    <cellStyle name="Calculation 4 4 2 7" xfId="8941"/>
    <cellStyle name="Calculation 4 4 2 8" xfId="8942"/>
    <cellStyle name="Calculation 4 4 2 9" xfId="8943"/>
    <cellStyle name="Calculation 4 4 3" xfId="8944"/>
    <cellStyle name="Calculation 4 4 4" xfId="8945"/>
    <cellStyle name="Calculation 4 4 5" xfId="8946"/>
    <cellStyle name="Calculation 4 4 6" xfId="8947"/>
    <cellStyle name="Calculation 4 4 7" xfId="8948"/>
    <cellStyle name="Calculation 4 4 8" xfId="8949"/>
    <cellStyle name="Calculation 4 4 9" xfId="8950"/>
    <cellStyle name="Calculation 4 5" xfId="8951"/>
    <cellStyle name="Calculation 4 5 10" xfId="8952"/>
    <cellStyle name="Calculation 4 5 2" xfId="8953"/>
    <cellStyle name="Calculation 4 5 2 10" xfId="8954"/>
    <cellStyle name="Calculation 4 5 2 2" xfId="8955"/>
    <cellStyle name="Calculation 4 5 2 3" xfId="8956"/>
    <cellStyle name="Calculation 4 5 2 4" xfId="8957"/>
    <cellStyle name="Calculation 4 5 2 5" xfId="8958"/>
    <cellStyle name="Calculation 4 5 2 6" xfId="8959"/>
    <cellStyle name="Calculation 4 5 2 7" xfId="8960"/>
    <cellStyle name="Calculation 4 5 2 8" xfId="8961"/>
    <cellStyle name="Calculation 4 5 2 9" xfId="8962"/>
    <cellStyle name="Calculation 4 5 3" xfId="8963"/>
    <cellStyle name="Calculation 4 5 4" xfId="8964"/>
    <cellStyle name="Calculation 4 5 5" xfId="8965"/>
    <cellStyle name="Calculation 4 5 6" xfId="8966"/>
    <cellStyle name="Calculation 4 5 7" xfId="8967"/>
    <cellStyle name="Calculation 4 5 8" xfId="8968"/>
    <cellStyle name="Calculation 4 5 9" xfId="8969"/>
    <cellStyle name="Calculation 4 6" xfId="8970"/>
    <cellStyle name="Calculation 4 6 10" xfId="8971"/>
    <cellStyle name="Calculation 4 6 2" xfId="8972"/>
    <cellStyle name="Calculation 4 6 2 10" xfId="8973"/>
    <cellStyle name="Calculation 4 6 2 2" xfId="8974"/>
    <cellStyle name="Calculation 4 6 2 3" xfId="8975"/>
    <cellStyle name="Calculation 4 6 2 4" xfId="8976"/>
    <cellStyle name="Calculation 4 6 2 5" xfId="8977"/>
    <cellStyle name="Calculation 4 6 2 6" xfId="8978"/>
    <cellStyle name="Calculation 4 6 2 7" xfId="8979"/>
    <cellStyle name="Calculation 4 6 2 8" xfId="8980"/>
    <cellStyle name="Calculation 4 6 2 9" xfId="8981"/>
    <cellStyle name="Calculation 4 6 3" xfId="8982"/>
    <cellStyle name="Calculation 4 6 4" xfId="8983"/>
    <cellStyle name="Calculation 4 6 5" xfId="8984"/>
    <cellStyle name="Calculation 4 6 6" xfId="8985"/>
    <cellStyle name="Calculation 4 6 7" xfId="8986"/>
    <cellStyle name="Calculation 4 6 8" xfId="8987"/>
    <cellStyle name="Calculation 4 6 9" xfId="8988"/>
    <cellStyle name="Calculation 4 7" xfId="8989"/>
    <cellStyle name="Calculation 4 7 10" xfId="8990"/>
    <cellStyle name="Calculation 4 7 2" xfId="8991"/>
    <cellStyle name="Calculation 4 7 2 10" xfId="8992"/>
    <cellStyle name="Calculation 4 7 2 2" xfId="8993"/>
    <cellStyle name="Calculation 4 7 2 3" xfId="8994"/>
    <cellStyle name="Calculation 4 7 2 4" xfId="8995"/>
    <cellStyle name="Calculation 4 7 2 5" xfId="8996"/>
    <cellStyle name="Calculation 4 7 2 6" xfId="8997"/>
    <cellStyle name="Calculation 4 7 2 7" xfId="8998"/>
    <cellStyle name="Calculation 4 7 2 8" xfId="8999"/>
    <cellStyle name="Calculation 4 7 2 9" xfId="9000"/>
    <cellStyle name="Calculation 4 7 3" xfId="9001"/>
    <cellStyle name="Calculation 4 7 4" xfId="9002"/>
    <cellStyle name="Calculation 4 7 5" xfId="9003"/>
    <cellStyle name="Calculation 4 7 6" xfId="9004"/>
    <cellStyle name="Calculation 4 7 7" xfId="9005"/>
    <cellStyle name="Calculation 4 7 8" xfId="9006"/>
    <cellStyle name="Calculation 4 7 9" xfId="9007"/>
    <cellStyle name="Calculation 4 8" xfId="9008"/>
    <cellStyle name="Calculation 4 8 10" xfId="9009"/>
    <cellStyle name="Calculation 4 8 2" xfId="9010"/>
    <cellStyle name="Calculation 4 8 2 10" xfId="9011"/>
    <cellStyle name="Calculation 4 8 2 2" xfId="9012"/>
    <cellStyle name="Calculation 4 8 2 3" xfId="9013"/>
    <cellStyle name="Calculation 4 8 2 4" xfId="9014"/>
    <cellStyle name="Calculation 4 8 2 5" xfId="9015"/>
    <cellStyle name="Calculation 4 8 2 6" xfId="9016"/>
    <cellStyle name="Calculation 4 8 2 7" xfId="9017"/>
    <cellStyle name="Calculation 4 8 2 8" xfId="9018"/>
    <cellStyle name="Calculation 4 8 2 9" xfId="9019"/>
    <cellStyle name="Calculation 4 8 3" xfId="9020"/>
    <cellStyle name="Calculation 4 8 4" xfId="9021"/>
    <cellStyle name="Calculation 4 8 5" xfId="9022"/>
    <cellStyle name="Calculation 4 8 6" xfId="9023"/>
    <cellStyle name="Calculation 4 8 7" xfId="9024"/>
    <cellStyle name="Calculation 4 8 8" xfId="9025"/>
    <cellStyle name="Calculation 4 8 9" xfId="9026"/>
    <cellStyle name="Calculation 4 9" xfId="9027"/>
    <cellStyle name="Calculation 4 9 10" xfId="9028"/>
    <cellStyle name="Calculation 4 9 2" xfId="9029"/>
    <cellStyle name="Calculation 4 9 2 10" xfId="9030"/>
    <cellStyle name="Calculation 4 9 2 2" xfId="9031"/>
    <cellStyle name="Calculation 4 9 2 3" xfId="9032"/>
    <cellStyle name="Calculation 4 9 2 4" xfId="9033"/>
    <cellStyle name="Calculation 4 9 2 5" xfId="9034"/>
    <cellStyle name="Calculation 4 9 2 6" xfId="9035"/>
    <cellStyle name="Calculation 4 9 2 7" xfId="9036"/>
    <cellStyle name="Calculation 4 9 2 8" xfId="9037"/>
    <cellStyle name="Calculation 4 9 2 9" xfId="9038"/>
    <cellStyle name="Calculation 4 9 3" xfId="9039"/>
    <cellStyle name="Calculation 4 9 4" xfId="9040"/>
    <cellStyle name="Calculation 4 9 5" xfId="9041"/>
    <cellStyle name="Calculation 4 9 6" xfId="9042"/>
    <cellStyle name="Calculation 4 9 7" xfId="9043"/>
    <cellStyle name="Calculation 4 9 8" xfId="9044"/>
    <cellStyle name="Calculation 4 9 9" xfId="9045"/>
    <cellStyle name="Calculation 40" xfId="9046"/>
    <cellStyle name="Calculation 41" xfId="9047"/>
    <cellStyle name="Calculation 42" xfId="9048"/>
    <cellStyle name="Calculation 43" xfId="9049"/>
    <cellStyle name="Calculation 44" xfId="9050"/>
    <cellStyle name="Calculation 45" xfId="9051"/>
    <cellStyle name="Calculation 46" xfId="9052"/>
    <cellStyle name="Calculation 47" xfId="9053"/>
    <cellStyle name="Calculation 48" xfId="9054"/>
    <cellStyle name="Calculation 49" xfId="9055"/>
    <cellStyle name="Calculation 5" xfId="9056"/>
    <cellStyle name="Calculation 5 10" xfId="9057"/>
    <cellStyle name="Calculation 5 10 10" xfId="9058"/>
    <cellStyle name="Calculation 5 10 2" xfId="9059"/>
    <cellStyle name="Calculation 5 10 2 10" xfId="9060"/>
    <cellStyle name="Calculation 5 10 2 2" xfId="9061"/>
    <cellStyle name="Calculation 5 10 2 3" xfId="9062"/>
    <cellStyle name="Calculation 5 10 2 4" xfId="9063"/>
    <cellStyle name="Calculation 5 10 2 5" xfId="9064"/>
    <cellStyle name="Calculation 5 10 2 6" xfId="9065"/>
    <cellStyle name="Calculation 5 10 2 7" xfId="9066"/>
    <cellStyle name="Calculation 5 10 2 8" xfId="9067"/>
    <cellStyle name="Calculation 5 10 2 9" xfId="9068"/>
    <cellStyle name="Calculation 5 10 3" xfId="9069"/>
    <cellStyle name="Calculation 5 10 4" xfId="9070"/>
    <cellStyle name="Calculation 5 10 5" xfId="9071"/>
    <cellStyle name="Calculation 5 10 6" xfId="9072"/>
    <cellStyle name="Calculation 5 10 7" xfId="9073"/>
    <cellStyle name="Calculation 5 10 8" xfId="9074"/>
    <cellStyle name="Calculation 5 10 9" xfId="9075"/>
    <cellStyle name="Calculation 5 11" xfId="9076"/>
    <cellStyle name="Calculation 5 11 10" xfId="9077"/>
    <cellStyle name="Calculation 5 11 2" xfId="9078"/>
    <cellStyle name="Calculation 5 11 2 10" xfId="9079"/>
    <cellStyle name="Calculation 5 11 2 2" xfId="9080"/>
    <cellStyle name="Calculation 5 11 2 3" xfId="9081"/>
    <cellStyle name="Calculation 5 11 2 4" xfId="9082"/>
    <cellStyle name="Calculation 5 11 2 5" xfId="9083"/>
    <cellStyle name="Calculation 5 11 2 6" xfId="9084"/>
    <cellStyle name="Calculation 5 11 2 7" xfId="9085"/>
    <cellStyle name="Calculation 5 11 2 8" xfId="9086"/>
    <cellStyle name="Calculation 5 11 2 9" xfId="9087"/>
    <cellStyle name="Calculation 5 11 3" xfId="9088"/>
    <cellStyle name="Calculation 5 11 4" xfId="9089"/>
    <cellStyle name="Calculation 5 11 5" xfId="9090"/>
    <cellStyle name="Calculation 5 11 6" xfId="9091"/>
    <cellStyle name="Calculation 5 11 7" xfId="9092"/>
    <cellStyle name="Calculation 5 11 8" xfId="9093"/>
    <cellStyle name="Calculation 5 11 9" xfId="9094"/>
    <cellStyle name="Calculation 5 12" xfId="9095"/>
    <cellStyle name="Calculation 5 12 10" xfId="9096"/>
    <cellStyle name="Calculation 5 12 2" xfId="9097"/>
    <cellStyle name="Calculation 5 12 2 10" xfId="9098"/>
    <cellStyle name="Calculation 5 12 2 2" xfId="9099"/>
    <cellStyle name="Calculation 5 12 2 3" xfId="9100"/>
    <cellStyle name="Calculation 5 12 2 4" xfId="9101"/>
    <cellStyle name="Calculation 5 12 2 5" xfId="9102"/>
    <cellStyle name="Calculation 5 12 2 6" xfId="9103"/>
    <cellStyle name="Calculation 5 12 2 7" xfId="9104"/>
    <cellStyle name="Calculation 5 12 2 8" xfId="9105"/>
    <cellStyle name="Calculation 5 12 2 9" xfId="9106"/>
    <cellStyle name="Calculation 5 12 3" xfId="9107"/>
    <cellStyle name="Calculation 5 12 4" xfId="9108"/>
    <cellStyle name="Calculation 5 12 5" xfId="9109"/>
    <cellStyle name="Calculation 5 12 6" xfId="9110"/>
    <cellStyle name="Calculation 5 12 7" xfId="9111"/>
    <cellStyle name="Calculation 5 12 8" xfId="9112"/>
    <cellStyle name="Calculation 5 12 9" xfId="9113"/>
    <cellStyle name="Calculation 5 13" xfId="9114"/>
    <cellStyle name="Calculation 5 13 10" xfId="9115"/>
    <cellStyle name="Calculation 5 13 2" xfId="9116"/>
    <cellStyle name="Calculation 5 13 2 10" xfId="9117"/>
    <cellStyle name="Calculation 5 13 2 2" xfId="9118"/>
    <cellStyle name="Calculation 5 13 2 3" xfId="9119"/>
    <cellStyle name="Calculation 5 13 2 4" xfId="9120"/>
    <cellStyle name="Calculation 5 13 2 5" xfId="9121"/>
    <cellStyle name="Calculation 5 13 2 6" xfId="9122"/>
    <cellStyle name="Calculation 5 13 2 7" xfId="9123"/>
    <cellStyle name="Calculation 5 13 2 8" xfId="9124"/>
    <cellStyle name="Calculation 5 13 2 9" xfId="9125"/>
    <cellStyle name="Calculation 5 13 3" xfId="9126"/>
    <cellStyle name="Calculation 5 13 4" xfId="9127"/>
    <cellStyle name="Calculation 5 13 5" xfId="9128"/>
    <cellStyle name="Calculation 5 13 6" xfId="9129"/>
    <cellStyle name="Calculation 5 13 7" xfId="9130"/>
    <cellStyle name="Calculation 5 13 8" xfId="9131"/>
    <cellStyle name="Calculation 5 13 9" xfId="9132"/>
    <cellStyle name="Calculation 5 14" xfId="9133"/>
    <cellStyle name="Calculation 5 14 10" xfId="9134"/>
    <cellStyle name="Calculation 5 14 2" xfId="9135"/>
    <cellStyle name="Calculation 5 14 2 10" xfId="9136"/>
    <cellStyle name="Calculation 5 14 2 2" xfId="9137"/>
    <cellStyle name="Calculation 5 14 2 3" xfId="9138"/>
    <cellStyle name="Calculation 5 14 2 4" xfId="9139"/>
    <cellStyle name="Calculation 5 14 2 5" xfId="9140"/>
    <cellStyle name="Calculation 5 14 2 6" xfId="9141"/>
    <cellStyle name="Calculation 5 14 2 7" xfId="9142"/>
    <cellStyle name="Calculation 5 14 2 8" xfId="9143"/>
    <cellStyle name="Calculation 5 14 2 9" xfId="9144"/>
    <cellStyle name="Calculation 5 14 3" xfId="9145"/>
    <cellStyle name="Calculation 5 14 4" xfId="9146"/>
    <cellStyle name="Calculation 5 14 5" xfId="9147"/>
    <cellStyle name="Calculation 5 14 6" xfId="9148"/>
    <cellStyle name="Calculation 5 14 7" xfId="9149"/>
    <cellStyle name="Calculation 5 14 8" xfId="9150"/>
    <cellStyle name="Calculation 5 14 9" xfId="9151"/>
    <cellStyle name="Calculation 5 15" xfId="9152"/>
    <cellStyle name="Calculation 5 15 10" xfId="9153"/>
    <cellStyle name="Calculation 5 15 2" xfId="9154"/>
    <cellStyle name="Calculation 5 15 2 10" xfId="9155"/>
    <cellStyle name="Calculation 5 15 2 2" xfId="9156"/>
    <cellStyle name="Calculation 5 15 2 3" xfId="9157"/>
    <cellStyle name="Calculation 5 15 2 4" xfId="9158"/>
    <cellStyle name="Calculation 5 15 2 5" xfId="9159"/>
    <cellStyle name="Calculation 5 15 2 6" xfId="9160"/>
    <cellStyle name="Calculation 5 15 2 7" xfId="9161"/>
    <cellStyle name="Calculation 5 15 2 8" xfId="9162"/>
    <cellStyle name="Calculation 5 15 2 9" xfId="9163"/>
    <cellStyle name="Calculation 5 15 3" xfId="9164"/>
    <cellStyle name="Calculation 5 15 4" xfId="9165"/>
    <cellStyle name="Calculation 5 15 5" xfId="9166"/>
    <cellStyle name="Calculation 5 15 6" xfId="9167"/>
    <cellStyle name="Calculation 5 15 7" xfId="9168"/>
    <cellStyle name="Calculation 5 15 8" xfId="9169"/>
    <cellStyle name="Calculation 5 15 9" xfId="9170"/>
    <cellStyle name="Calculation 5 16" xfId="9171"/>
    <cellStyle name="Calculation 5 16 10" xfId="9172"/>
    <cellStyle name="Calculation 5 16 2" xfId="9173"/>
    <cellStyle name="Calculation 5 16 2 10" xfId="9174"/>
    <cellStyle name="Calculation 5 16 2 2" xfId="9175"/>
    <cellStyle name="Calculation 5 16 2 3" xfId="9176"/>
    <cellStyle name="Calculation 5 16 2 4" xfId="9177"/>
    <cellStyle name="Calculation 5 16 2 5" xfId="9178"/>
    <cellStyle name="Calculation 5 16 2 6" xfId="9179"/>
    <cellStyle name="Calculation 5 16 2 7" xfId="9180"/>
    <cellStyle name="Calculation 5 16 2 8" xfId="9181"/>
    <cellStyle name="Calculation 5 16 2 9" xfId="9182"/>
    <cellStyle name="Calculation 5 16 3" xfId="9183"/>
    <cellStyle name="Calculation 5 16 4" xfId="9184"/>
    <cellStyle name="Calculation 5 16 5" xfId="9185"/>
    <cellStyle name="Calculation 5 16 6" xfId="9186"/>
    <cellStyle name="Calculation 5 16 7" xfId="9187"/>
    <cellStyle name="Calculation 5 16 8" xfId="9188"/>
    <cellStyle name="Calculation 5 16 9" xfId="9189"/>
    <cellStyle name="Calculation 5 17" xfId="9190"/>
    <cellStyle name="Calculation 5 17 10" xfId="9191"/>
    <cellStyle name="Calculation 5 17 2" xfId="9192"/>
    <cellStyle name="Calculation 5 17 2 10" xfId="9193"/>
    <cellStyle name="Calculation 5 17 2 2" xfId="9194"/>
    <cellStyle name="Calculation 5 17 2 3" xfId="9195"/>
    <cellStyle name="Calculation 5 17 2 4" xfId="9196"/>
    <cellStyle name="Calculation 5 17 2 5" xfId="9197"/>
    <cellStyle name="Calculation 5 17 2 6" xfId="9198"/>
    <cellStyle name="Calculation 5 17 2 7" xfId="9199"/>
    <cellStyle name="Calculation 5 17 2 8" xfId="9200"/>
    <cellStyle name="Calculation 5 17 2 9" xfId="9201"/>
    <cellStyle name="Calculation 5 17 3" xfId="9202"/>
    <cellStyle name="Calculation 5 17 4" xfId="9203"/>
    <cellStyle name="Calculation 5 17 5" xfId="9204"/>
    <cellStyle name="Calculation 5 17 6" xfId="9205"/>
    <cellStyle name="Calculation 5 17 7" xfId="9206"/>
    <cellStyle name="Calculation 5 17 8" xfId="9207"/>
    <cellStyle name="Calculation 5 17 9" xfId="9208"/>
    <cellStyle name="Calculation 5 18" xfId="9209"/>
    <cellStyle name="Calculation 5 18 10" xfId="9210"/>
    <cellStyle name="Calculation 5 18 2" xfId="9211"/>
    <cellStyle name="Calculation 5 18 2 10" xfId="9212"/>
    <cellStyle name="Calculation 5 18 2 2" xfId="9213"/>
    <cellStyle name="Calculation 5 18 2 3" xfId="9214"/>
    <cellStyle name="Calculation 5 18 2 4" xfId="9215"/>
    <cellStyle name="Calculation 5 18 2 5" xfId="9216"/>
    <cellStyle name="Calculation 5 18 2 6" xfId="9217"/>
    <cellStyle name="Calculation 5 18 2 7" xfId="9218"/>
    <cellStyle name="Calculation 5 18 2 8" xfId="9219"/>
    <cellStyle name="Calculation 5 18 2 9" xfId="9220"/>
    <cellStyle name="Calculation 5 18 3" xfId="9221"/>
    <cellStyle name="Calculation 5 18 4" xfId="9222"/>
    <cellStyle name="Calculation 5 18 5" xfId="9223"/>
    <cellStyle name="Calculation 5 18 6" xfId="9224"/>
    <cellStyle name="Calculation 5 18 7" xfId="9225"/>
    <cellStyle name="Calculation 5 18 8" xfId="9226"/>
    <cellStyle name="Calculation 5 18 9" xfId="9227"/>
    <cellStyle name="Calculation 5 19" xfId="9228"/>
    <cellStyle name="Calculation 5 19 10" xfId="9229"/>
    <cellStyle name="Calculation 5 19 2" xfId="9230"/>
    <cellStyle name="Calculation 5 19 2 10" xfId="9231"/>
    <cellStyle name="Calculation 5 19 2 2" xfId="9232"/>
    <cellStyle name="Calculation 5 19 2 3" xfId="9233"/>
    <cellStyle name="Calculation 5 19 2 4" xfId="9234"/>
    <cellStyle name="Calculation 5 19 2 5" xfId="9235"/>
    <cellStyle name="Calculation 5 19 2 6" xfId="9236"/>
    <cellStyle name="Calculation 5 19 2 7" xfId="9237"/>
    <cellStyle name="Calculation 5 19 2 8" xfId="9238"/>
    <cellStyle name="Calculation 5 19 2 9" xfId="9239"/>
    <cellStyle name="Calculation 5 19 3" xfId="9240"/>
    <cellStyle name="Calculation 5 19 4" xfId="9241"/>
    <cellStyle name="Calculation 5 19 5" xfId="9242"/>
    <cellStyle name="Calculation 5 19 6" xfId="9243"/>
    <cellStyle name="Calculation 5 19 7" xfId="9244"/>
    <cellStyle name="Calculation 5 19 8" xfId="9245"/>
    <cellStyle name="Calculation 5 19 9" xfId="9246"/>
    <cellStyle name="Calculation 5 2" xfId="9247"/>
    <cellStyle name="Calculation 5 2 10" xfId="9248"/>
    <cellStyle name="Calculation 5 2 2" xfId="9249"/>
    <cellStyle name="Calculation 5 2 2 10" xfId="9250"/>
    <cellStyle name="Calculation 5 2 2 2" xfId="9251"/>
    <cellStyle name="Calculation 5 2 2 3" xfId="9252"/>
    <cellStyle name="Calculation 5 2 2 4" xfId="9253"/>
    <cellStyle name="Calculation 5 2 2 5" xfId="9254"/>
    <cellStyle name="Calculation 5 2 2 6" xfId="9255"/>
    <cellStyle name="Calculation 5 2 2 7" xfId="9256"/>
    <cellStyle name="Calculation 5 2 2 8" xfId="9257"/>
    <cellStyle name="Calculation 5 2 2 9" xfId="9258"/>
    <cellStyle name="Calculation 5 2 3" xfId="9259"/>
    <cellStyle name="Calculation 5 2 4" xfId="9260"/>
    <cellStyle name="Calculation 5 2 5" xfId="9261"/>
    <cellStyle name="Calculation 5 2 6" xfId="9262"/>
    <cellStyle name="Calculation 5 2 7" xfId="9263"/>
    <cellStyle name="Calculation 5 2 8" xfId="9264"/>
    <cellStyle name="Calculation 5 2 9" xfId="9265"/>
    <cellStyle name="Calculation 5 20" xfId="9266"/>
    <cellStyle name="Calculation 5 20 10" xfId="9267"/>
    <cellStyle name="Calculation 5 20 2" xfId="9268"/>
    <cellStyle name="Calculation 5 20 2 10" xfId="9269"/>
    <cellStyle name="Calculation 5 20 2 2" xfId="9270"/>
    <cellStyle name="Calculation 5 20 2 3" xfId="9271"/>
    <cellStyle name="Calculation 5 20 2 4" xfId="9272"/>
    <cellStyle name="Calculation 5 20 2 5" xfId="9273"/>
    <cellStyle name="Calculation 5 20 2 6" xfId="9274"/>
    <cellStyle name="Calculation 5 20 2 7" xfId="9275"/>
    <cellStyle name="Calculation 5 20 2 8" xfId="9276"/>
    <cellStyle name="Calculation 5 20 2 9" xfId="9277"/>
    <cellStyle name="Calculation 5 20 3" xfId="9278"/>
    <cellStyle name="Calculation 5 20 4" xfId="9279"/>
    <cellStyle name="Calculation 5 20 5" xfId="9280"/>
    <cellStyle name="Calculation 5 20 6" xfId="9281"/>
    <cellStyle name="Calculation 5 20 7" xfId="9282"/>
    <cellStyle name="Calculation 5 20 8" xfId="9283"/>
    <cellStyle name="Calculation 5 20 9" xfId="9284"/>
    <cellStyle name="Calculation 5 21" xfId="9285"/>
    <cellStyle name="Calculation 5 21 10" xfId="9286"/>
    <cellStyle name="Calculation 5 21 2" xfId="9287"/>
    <cellStyle name="Calculation 5 21 2 10" xfId="9288"/>
    <cellStyle name="Calculation 5 21 2 2" xfId="9289"/>
    <cellStyle name="Calculation 5 21 2 3" xfId="9290"/>
    <cellStyle name="Calculation 5 21 2 4" xfId="9291"/>
    <cellStyle name="Calculation 5 21 2 5" xfId="9292"/>
    <cellStyle name="Calculation 5 21 2 6" xfId="9293"/>
    <cellStyle name="Calculation 5 21 2 7" xfId="9294"/>
    <cellStyle name="Calculation 5 21 2 8" xfId="9295"/>
    <cellStyle name="Calculation 5 21 2 9" xfId="9296"/>
    <cellStyle name="Calculation 5 21 3" xfId="9297"/>
    <cellStyle name="Calculation 5 21 4" xfId="9298"/>
    <cellStyle name="Calculation 5 21 5" xfId="9299"/>
    <cellStyle name="Calculation 5 21 6" xfId="9300"/>
    <cellStyle name="Calculation 5 21 7" xfId="9301"/>
    <cellStyle name="Calculation 5 21 8" xfId="9302"/>
    <cellStyle name="Calculation 5 21 9" xfId="9303"/>
    <cellStyle name="Calculation 5 22" xfId="9304"/>
    <cellStyle name="Calculation 5 22 10" xfId="9305"/>
    <cellStyle name="Calculation 5 22 2" xfId="9306"/>
    <cellStyle name="Calculation 5 22 2 10" xfId="9307"/>
    <cellStyle name="Calculation 5 22 2 2" xfId="9308"/>
    <cellStyle name="Calculation 5 22 2 3" xfId="9309"/>
    <cellStyle name="Calculation 5 22 2 4" xfId="9310"/>
    <cellStyle name="Calculation 5 22 2 5" xfId="9311"/>
    <cellStyle name="Calculation 5 22 2 6" xfId="9312"/>
    <cellStyle name="Calculation 5 22 2 7" xfId="9313"/>
    <cellStyle name="Calculation 5 22 2 8" xfId="9314"/>
    <cellStyle name="Calculation 5 22 2 9" xfId="9315"/>
    <cellStyle name="Calculation 5 22 3" xfId="9316"/>
    <cellStyle name="Calculation 5 22 4" xfId="9317"/>
    <cellStyle name="Calculation 5 22 5" xfId="9318"/>
    <cellStyle name="Calculation 5 22 6" xfId="9319"/>
    <cellStyle name="Calculation 5 22 7" xfId="9320"/>
    <cellStyle name="Calculation 5 22 8" xfId="9321"/>
    <cellStyle name="Calculation 5 22 9" xfId="9322"/>
    <cellStyle name="Calculation 5 23" xfId="9323"/>
    <cellStyle name="Calculation 5 23 10" xfId="9324"/>
    <cellStyle name="Calculation 5 23 2" xfId="9325"/>
    <cellStyle name="Calculation 5 23 3" xfId="9326"/>
    <cellStyle name="Calculation 5 23 4" xfId="9327"/>
    <cellStyle name="Calculation 5 23 5" xfId="9328"/>
    <cellStyle name="Calculation 5 23 6" xfId="9329"/>
    <cellStyle name="Calculation 5 23 7" xfId="9330"/>
    <cellStyle name="Calculation 5 23 8" xfId="9331"/>
    <cellStyle name="Calculation 5 23 9" xfId="9332"/>
    <cellStyle name="Calculation 5 24" xfId="9333"/>
    <cellStyle name="Calculation 5 25" xfId="9334"/>
    <cellStyle name="Calculation 5 26" xfId="9335"/>
    <cellStyle name="Calculation 5 27" xfId="9336"/>
    <cellStyle name="Calculation 5 28" xfId="9337"/>
    <cellStyle name="Calculation 5 29" xfId="9338"/>
    <cellStyle name="Calculation 5 3" xfId="9339"/>
    <cellStyle name="Calculation 5 3 10" xfId="9340"/>
    <cellStyle name="Calculation 5 3 2" xfId="9341"/>
    <cellStyle name="Calculation 5 3 2 10" xfId="9342"/>
    <cellStyle name="Calculation 5 3 2 2" xfId="9343"/>
    <cellStyle name="Calculation 5 3 2 3" xfId="9344"/>
    <cellStyle name="Calculation 5 3 2 4" xfId="9345"/>
    <cellStyle name="Calculation 5 3 2 5" xfId="9346"/>
    <cellStyle name="Calculation 5 3 2 6" xfId="9347"/>
    <cellStyle name="Calculation 5 3 2 7" xfId="9348"/>
    <cellStyle name="Calculation 5 3 2 8" xfId="9349"/>
    <cellStyle name="Calculation 5 3 2 9" xfId="9350"/>
    <cellStyle name="Calculation 5 3 3" xfId="9351"/>
    <cellStyle name="Calculation 5 3 4" xfId="9352"/>
    <cellStyle name="Calculation 5 3 5" xfId="9353"/>
    <cellStyle name="Calculation 5 3 6" xfId="9354"/>
    <cellStyle name="Calculation 5 3 7" xfId="9355"/>
    <cellStyle name="Calculation 5 3 8" xfId="9356"/>
    <cellStyle name="Calculation 5 3 9" xfId="9357"/>
    <cellStyle name="Calculation 5 30" xfId="9358"/>
    <cellStyle name="Calculation 5 31" xfId="9359"/>
    <cellStyle name="Calculation 5 32" xfId="9360"/>
    <cellStyle name="Calculation 5 33" xfId="9361"/>
    <cellStyle name="Calculation 5 34" xfId="9362"/>
    <cellStyle name="Calculation 5 35" xfId="9363"/>
    <cellStyle name="Calculation 5 36" xfId="9364"/>
    <cellStyle name="Calculation 5 4" xfId="9365"/>
    <cellStyle name="Calculation 5 4 10" xfId="9366"/>
    <cellStyle name="Calculation 5 4 2" xfId="9367"/>
    <cellStyle name="Calculation 5 4 2 10" xfId="9368"/>
    <cellStyle name="Calculation 5 4 2 2" xfId="9369"/>
    <cellStyle name="Calculation 5 4 2 3" xfId="9370"/>
    <cellStyle name="Calculation 5 4 2 4" xfId="9371"/>
    <cellStyle name="Calculation 5 4 2 5" xfId="9372"/>
    <cellStyle name="Calculation 5 4 2 6" xfId="9373"/>
    <cellStyle name="Calculation 5 4 2 7" xfId="9374"/>
    <cellStyle name="Calculation 5 4 2 8" xfId="9375"/>
    <cellStyle name="Calculation 5 4 2 9" xfId="9376"/>
    <cellStyle name="Calculation 5 4 3" xfId="9377"/>
    <cellStyle name="Calculation 5 4 4" xfId="9378"/>
    <cellStyle name="Calculation 5 4 5" xfId="9379"/>
    <cellStyle name="Calculation 5 4 6" xfId="9380"/>
    <cellStyle name="Calculation 5 4 7" xfId="9381"/>
    <cellStyle name="Calculation 5 4 8" xfId="9382"/>
    <cellStyle name="Calculation 5 4 9" xfId="9383"/>
    <cellStyle name="Calculation 5 5" xfId="9384"/>
    <cellStyle name="Calculation 5 5 10" xfId="9385"/>
    <cellStyle name="Calculation 5 5 2" xfId="9386"/>
    <cellStyle name="Calculation 5 5 2 10" xfId="9387"/>
    <cellStyle name="Calculation 5 5 2 2" xfId="9388"/>
    <cellStyle name="Calculation 5 5 2 3" xfId="9389"/>
    <cellStyle name="Calculation 5 5 2 4" xfId="9390"/>
    <cellStyle name="Calculation 5 5 2 5" xfId="9391"/>
    <cellStyle name="Calculation 5 5 2 6" xfId="9392"/>
    <cellStyle name="Calculation 5 5 2 7" xfId="9393"/>
    <cellStyle name="Calculation 5 5 2 8" xfId="9394"/>
    <cellStyle name="Calculation 5 5 2 9" xfId="9395"/>
    <cellStyle name="Calculation 5 5 3" xfId="9396"/>
    <cellStyle name="Calculation 5 5 4" xfId="9397"/>
    <cellStyle name="Calculation 5 5 5" xfId="9398"/>
    <cellStyle name="Calculation 5 5 6" xfId="9399"/>
    <cellStyle name="Calculation 5 5 7" xfId="9400"/>
    <cellStyle name="Calculation 5 5 8" xfId="9401"/>
    <cellStyle name="Calculation 5 5 9" xfId="9402"/>
    <cellStyle name="Calculation 5 6" xfId="9403"/>
    <cellStyle name="Calculation 5 6 10" xfId="9404"/>
    <cellStyle name="Calculation 5 6 2" xfId="9405"/>
    <cellStyle name="Calculation 5 6 2 10" xfId="9406"/>
    <cellStyle name="Calculation 5 6 2 2" xfId="9407"/>
    <cellStyle name="Calculation 5 6 2 3" xfId="9408"/>
    <cellStyle name="Calculation 5 6 2 4" xfId="9409"/>
    <cellStyle name="Calculation 5 6 2 5" xfId="9410"/>
    <cellStyle name="Calculation 5 6 2 6" xfId="9411"/>
    <cellStyle name="Calculation 5 6 2 7" xfId="9412"/>
    <cellStyle name="Calculation 5 6 2 8" xfId="9413"/>
    <cellStyle name="Calculation 5 6 2 9" xfId="9414"/>
    <cellStyle name="Calculation 5 6 3" xfId="9415"/>
    <cellStyle name="Calculation 5 6 4" xfId="9416"/>
    <cellStyle name="Calculation 5 6 5" xfId="9417"/>
    <cellStyle name="Calculation 5 6 6" xfId="9418"/>
    <cellStyle name="Calculation 5 6 7" xfId="9419"/>
    <cellStyle name="Calculation 5 6 8" xfId="9420"/>
    <cellStyle name="Calculation 5 6 9" xfId="9421"/>
    <cellStyle name="Calculation 5 7" xfId="9422"/>
    <cellStyle name="Calculation 5 7 10" xfId="9423"/>
    <cellStyle name="Calculation 5 7 2" xfId="9424"/>
    <cellStyle name="Calculation 5 7 2 10" xfId="9425"/>
    <cellStyle name="Calculation 5 7 2 2" xfId="9426"/>
    <cellStyle name="Calculation 5 7 2 3" xfId="9427"/>
    <cellStyle name="Calculation 5 7 2 4" xfId="9428"/>
    <cellStyle name="Calculation 5 7 2 5" xfId="9429"/>
    <cellStyle name="Calculation 5 7 2 6" xfId="9430"/>
    <cellStyle name="Calculation 5 7 2 7" xfId="9431"/>
    <cellStyle name="Calculation 5 7 2 8" xfId="9432"/>
    <cellStyle name="Calculation 5 7 2 9" xfId="9433"/>
    <cellStyle name="Calculation 5 7 3" xfId="9434"/>
    <cellStyle name="Calculation 5 7 4" xfId="9435"/>
    <cellStyle name="Calculation 5 7 5" xfId="9436"/>
    <cellStyle name="Calculation 5 7 6" xfId="9437"/>
    <cellStyle name="Calculation 5 7 7" xfId="9438"/>
    <cellStyle name="Calculation 5 7 8" xfId="9439"/>
    <cellStyle name="Calculation 5 7 9" xfId="9440"/>
    <cellStyle name="Calculation 5 8" xfId="9441"/>
    <cellStyle name="Calculation 5 8 10" xfId="9442"/>
    <cellStyle name="Calculation 5 8 2" xfId="9443"/>
    <cellStyle name="Calculation 5 8 2 10" xfId="9444"/>
    <cellStyle name="Calculation 5 8 2 2" xfId="9445"/>
    <cellStyle name="Calculation 5 8 2 3" xfId="9446"/>
    <cellStyle name="Calculation 5 8 2 4" xfId="9447"/>
    <cellStyle name="Calculation 5 8 2 5" xfId="9448"/>
    <cellStyle name="Calculation 5 8 2 6" xfId="9449"/>
    <cellStyle name="Calculation 5 8 2 7" xfId="9450"/>
    <cellStyle name="Calculation 5 8 2 8" xfId="9451"/>
    <cellStyle name="Calculation 5 8 2 9" xfId="9452"/>
    <cellStyle name="Calculation 5 8 3" xfId="9453"/>
    <cellStyle name="Calculation 5 8 4" xfId="9454"/>
    <cellStyle name="Calculation 5 8 5" xfId="9455"/>
    <cellStyle name="Calculation 5 8 6" xfId="9456"/>
    <cellStyle name="Calculation 5 8 7" xfId="9457"/>
    <cellStyle name="Calculation 5 8 8" xfId="9458"/>
    <cellStyle name="Calculation 5 8 9" xfId="9459"/>
    <cellStyle name="Calculation 5 9" xfId="9460"/>
    <cellStyle name="Calculation 5 9 10" xfId="9461"/>
    <cellStyle name="Calculation 5 9 2" xfId="9462"/>
    <cellStyle name="Calculation 5 9 2 10" xfId="9463"/>
    <cellStyle name="Calculation 5 9 2 2" xfId="9464"/>
    <cellStyle name="Calculation 5 9 2 3" xfId="9465"/>
    <cellStyle name="Calculation 5 9 2 4" xfId="9466"/>
    <cellStyle name="Calculation 5 9 2 5" xfId="9467"/>
    <cellStyle name="Calculation 5 9 2 6" xfId="9468"/>
    <cellStyle name="Calculation 5 9 2 7" xfId="9469"/>
    <cellStyle name="Calculation 5 9 2 8" xfId="9470"/>
    <cellStyle name="Calculation 5 9 2 9" xfId="9471"/>
    <cellStyle name="Calculation 5 9 3" xfId="9472"/>
    <cellStyle name="Calculation 5 9 4" xfId="9473"/>
    <cellStyle name="Calculation 5 9 5" xfId="9474"/>
    <cellStyle name="Calculation 5 9 6" xfId="9475"/>
    <cellStyle name="Calculation 5 9 7" xfId="9476"/>
    <cellStyle name="Calculation 5 9 8" xfId="9477"/>
    <cellStyle name="Calculation 5 9 9" xfId="9478"/>
    <cellStyle name="Calculation 50" xfId="9479"/>
    <cellStyle name="Calculation 51" xfId="9480"/>
    <cellStyle name="Calculation 52" xfId="9481"/>
    <cellStyle name="Calculation 53" xfId="9482"/>
    <cellStyle name="Calculation 54" xfId="9483"/>
    <cellStyle name="Calculation 55" xfId="9484"/>
    <cellStyle name="Calculation 56" xfId="9485"/>
    <cellStyle name="Calculation 57" xfId="9486"/>
    <cellStyle name="Calculation 58" xfId="9487"/>
    <cellStyle name="Calculation 59" xfId="9488"/>
    <cellStyle name="Calculation 6" xfId="9489"/>
    <cellStyle name="Calculation 6 10" xfId="9490"/>
    <cellStyle name="Calculation 6 11" xfId="9491"/>
    <cellStyle name="Calculation 6 12" xfId="9492"/>
    <cellStyle name="Calculation 6 13" xfId="9493"/>
    <cellStyle name="Calculation 6 14" xfId="9494"/>
    <cellStyle name="Calculation 6 15" xfId="9495"/>
    <cellStyle name="Calculation 6 2" xfId="9496"/>
    <cellStyle name="Calculation 6 2 10" xfId="9497"/>
    <cellStyle name="Calculation 6 2 2" xfId="9498"/>
    <cellStyle name="Calculation 6 2 3" xfId="9499"/>
    <cellStyle name="Calculation 6 2 4" xfId="9500"/>
    <cellStyle name="Calculation 6 2 5" xfId="9501"/>
    <cellStyle name="Calculation 6 2 6" xfId="9502"/>
    <cellStyle name="Calculation 6 2 7" xfId="9503"/>
    <cellStyle name="Calculation 6 2 8" xfId="9504"/>
    <cellStyle name="Calculation 6 2 9" xfId="9505"/>
    <cellStyle name="Calculation 6 3" xfId="9506"/>
    <cellStyle name="Calculation 6 4" xfId="9507"/>
    <cellStyle name="Calculation 6 5" xfId="9508"/>
    <cellStyle name="Calculation 6 6" xfId="9509"/>
    <cellStyle name="Calculation 6 7" xfId="9510"/>
    <cellStyle name="Calculation 6 8" xfId="9511"/>
    <cellStyle name="Calculation 6 9" xfId="9512"/>
    <cellStyle name="Calculation 60" xfId="9513"/>
    <cellStyle name="Calculation 61" xfId="9514"/>
    <cellStyle name="Calculation 62" xfId="9515"/>
    <cellStyle name="Calculation 63" xfId="9516"/>
    <cellStyle name="Calculation 64" xfId="9517"/>
    <cellStyle name="Calculation 65" xfId="9518"/>
    <cellStyle name="Calculation 66" xfId="9519"/>
    <cellStyle name="Calculation 67" xfId="9520"/>
    <cellStyle name="Calculation 68" xfId="9521"/>
    <cellStyle name="Calculation 69" xfId="9522"/>
    <cellStyle name="Calculation 7" xfId="9523"/>
    <cellStyle name="Calculation 7 10" xfId="9524"/>
    <cellStyle name="Calculation 7 11" xfId="9525"/>
    <cellStyle name="Calculation 7 12" xfId="9526"/>
    <cellStyle name="Calculation 7 13" xfId="9527"/>
    <cellStyle name="Calculation 7 14" xfId="9528"/>
    <cellStyle name="Calculation 7 15" xfId="9529"/>
    <cellStyle name="Calculation 7 2" xfId="9530"/>
    <cellStyle name="Calculation 7 2 10" xfId="9531"/>
    <cellStyle name="Calculation 7 2 2" xfId="9532"/>
    <cellStyle name="Calculation 7 2 3" xfId="9533"/>
    <cellStyle name="Calculation 7 2 4" xfId="9534"/>
    <cellStyle name="Calculation 7 2 5" xfId="9535"/>
    <cellStyle name="Calculation 7 2 6" xfId="9536"/>
    <cellStyle name="Calculation 7 2 7" xfId="9537"/>
    <cellStyle name="Calculation 7 2 8" xfId="9538"/>
    <cellStyle name="Calculation 7 2 9" xfId="9539"/>
    <cellStyle name="Calculation 7 3" xfId="9540"/>
    <cellStyle name="Calculation 7 4" xfId="9541"/>
    <cellStyle name="Calculation 7 5" xfId="9542"/>
    <cellStyle name="Calculation 7 6" xfId="9543"/>
    <cellStyle name="Calculation 7 7" xfId="9544"/>
    <cellStyle name="Calculation 7 8" xfId="9545"/>
    <cellStyle name="Calculation 7 9" xfId="9546"/>
    <cellStyle name="Calculation 70" xfId="9547"/>
    <cellStyle name="Calculation 71" xfId="9548"/>
    <cellStyle name="Calculation 72" xfId="9549"/>
    <cellStyle name="Calculation 73" xfId="9550"/>
    <cellStyle name="Calculation 74" xfId="9551"/>
    <cellStyle name="Calculation 75" xfId="9552"/>
    <cellStyle name="Calculation 76" xfId="9553"/>
    <cellStyle name="Calculation 77" xfId="9554"/>
    <cellStyle name="Calculation 78" xfId="9555"/>
    <cellStyle name="Calculation 79" xfId="9556"/>
    <cellStyle name="Calculation 8" xfId="9557"/>
    <cellStyle name="Calculation 8 10" xfId="9558"/>
    <cellStyle name="Calculation 8 11" xfId="9559"/>
    <cellStyle name="Calculation 8 12" xfId="9560"/>
    <cellStyle name="Calculation 8 13" xfId="9561"/>
    <cellStyle name="Calculation 8 14" xfId="9562"/>
    <cellStyle name="Calculation 8 2" xfId="9563"/>
    <cellStyle name="Calculation 8 2 10" xfId="9564"/>
    <cellStyle name="Calculation 8 2 2" xfId="9565"/>
    <cellStyle name="Calculation 8 2 3" xfId="9566"/>
    <cellStyle name="Calculation 8 2 4" xfId="9567"/>
    <cellStyle name="Calculation 8 2 5" xfId="9568"/>
    <cellStyle name="Calculation 8 2 6" xfId="9569"/>
    <cellStyle name="Calculation 8 2 7" xfId="9570"/>
    <cellStyle name="Calculation 8 2 8" xfId="9571"/>
    <cellStyle name="Calculation 8 2 9" xfId="9572"/>
    <cellStyle name="Calculation 8 3" xfId="9573"/>
    <cellStyle name="Calculation 8 4" xfId="9574"/>
    <cellStyle name="Calculation 8 5" xfId="9575"/>
    <cellStyle name="Calculation 8 6" xfId="9576"/>
    <cellStyle name="Calculation 8 7" xfId="9577"/>
    <cellStyle name="Calculation 8 8" xfId="9578"/>
    <cellStyle name="Calculation 8 9" xfId="9579"/>
    <cellStyle name="Calculation 80" xfId="9580"/>
    <cellStyle name="Calculation 81" xfId="9581"/>
    <cellStyle name="Calculation 82" xfId="9582"/>
    <cellStyle name="Calculation 83" xfId="9583"/>
    <cellStyle name="Calculation 84" xfId="9584"/>
    <cellStyle name="Calculation 85" xfId="9585"/>
    <cellStyle name="Calculation 86" xfId="9586"/>
    <cellStyle name="Calculation 87" xfId="9587"/>
    <cellStyle name="Calculation 88" xfId="9588"/>
    <cellStyle name="Calculation 89" xfId="9589"/>
    <cellStyle name="Calculation 9" xfId="9590"/>
    <cellStyle name="Calculation 9 10" xfId="9591"/>
    <cellStyle name="Calculation 9 11" xfId="9592"/>
    <cellStyle name="Calculation 9 2" xfId="9593"/>
    <cellStyle name="Calculation 9 3" xfId="9594"/>
    <cellStyle name="Calculation 9 4" xfId="9595"/>
    <cellStyle name="Calculation 9 5" xfId="9596"/>
    <cellStyle name="Calculation 9 6" xfId="9597"/>
    <cellStyle name="Calculation 9 7" xfId="9598"/>
    <cellStyle name="Calculation 9 8" xfId="9599"/>
    <cellStyle name="Calculation 9 9" xfId="9600"/>
    <cellStyle name="Calculation 90" xfId="9601"/>
    <cellStyle name="Calculation 91" xfId="9602"/>
    <cellStyle name="Calculation 92" xfId="9603"/>
    <cellStyle name="Calculation 93" xfId="9604"/>
    <cellStyle name="Calculation 94" xfId="9605"/>
    <cellStyle name="Calculation 95" xfId="9606"/>
    <cellStyle name="Calculation 96" xfId="9607"/>
    <cellStyle name="Calculation 97" xfId="9608"/>
    <cellStyle name="Calculation 98" xfId="9609"/>
    <cellStyle name="Calculation 99" xfId="9610"/>
    <cellStyle name="Calculation in Model" xfId="9"/>
    <cellStyle name="Check Cell 10" xfId="9611"/>
    <cellStyle name="Check Cell 10 2" xfId="9612"/>
    <cellStyle name="Check Cell 100" xfId="9613"/>
    <cellStyle name="Check Cell 101" xfId="9614"/>
    <cellStyle name="Check Cell 102" xfId="9615"/>
    <cellStyle name="Check Cell 103" xfId="9616"/>
    <cellStyle name="Check Cell 104" xfId="9617"/>
    <cellStyle name="Check Cell 105" xfId="9618"/>
    <cellStyle name="Check Cell 106" xfId="9619"/>
    <cellStyle name="Check Cell 107" xfId="9620"/>
    <cellStyle name="Check Cell 108" xfId="9621"/>
    <cellStyle name="Check Cell 109" xfId="9622"/>
    <cellStyle name="Check Cell 11" xfId="9623"/>
    <cellStyle name="Check Cell 11 2" xfId="9624"/>
    <cellStyle name="Check Cell 110" xfId="9625"/>
    <cellStyle name="Check Cell 111" xfId="9626"/>
    <cellStyle name="Check Cell 112" xfId="9627"/>
    <cellStyle name="Check Cell 113" xfId="9628"/>
    <cellStyle name="Check Cell 114" xfId="9629"/>
    <cellStyle name="Check Cell 115" xfId="9630"/>
    <cellStyle name="Check Cell 116" xfId="9631"/>
    <cellStyle name="Check Cell 117" xfId="9632"/>
    <cellStyle name="Check Cell 118" xfId="9633"/>
    <cellStyle name="Check Cell 119" xfId="9634"/>
    <cellStyle name="Check Cell 12" xfId="9635"/>
    <cellStyle name="Check Cell 120" xfId="9636"/>
    <cellStyle name="Check Cell 121" xfId="9637"/>
    <cellStyle name="Check Cell 122" xfId="9638"/>
    <cellStyle name="Check Cell 123" xfId="9639"/>
    <cellStyle name="Check Cell 124" xfId="9640"/>
    <cellStyle name="Check Cell 125" xfId="9641"/>
    <cellStyle name="Check Cell 126" xfId="9642"/>
    <cellStyle name="Check Cell 127" xfId="9643"/>
    <cellStyle name="Check Cell 128" xfId="9644"/>
    <cellStyle name="Check Cell 129" xfId="9645"/>
    <cellStyle name="Check Cell 13" xfId="9646"/>
    <cellStyle name="Check Cell 130" xfId="9647"/>
    <cellStyle name="Check Cell 131" xfId="9648"/>
    <cellStyle name="Check Cell 132" xfId="9649"/>
    <cellStyle name="Check Cell 133" xfId="9650"/>
    <cellStyle name="Check Cell 134" xfId="9651"/>
    <cellStyle name="Check Cell 135" xfId="9652"/>
    <cellStyle name="Check Cell 136" xfId="9653"/>
    <cellStyle name="Check Cell 137" xfId="9654"/>
    <cellStyle name="Check Cell 138" xfId="9655"/>
    <cellStyle name="Check Cell 139" xfId="9656"/>
    <cellStyle name="Check Cell 14" xfId="9657"/>
    <cellStyle name="Check Cell 140" xfId="9658"/>
    <cellStyle name="Check Cell 141" xfId="9659"/>
    <cellStyle name="Check Cell 142" xfId="9660"/>
    <cellStyle name="Check Cell 143" xfId="9661"/>
    <cellStyle name="Check Cell 144" xfId="9662"/>
    <cellStyle name="Check Cell 145" xfId="9663"/>
    <cellStyle name="Check Cell 146" xfId="9664"/>
    <cellStyle name="Check Cell 147" xfId="9665"/>
    <cellStyle name="Check Cell 148" xfId="9666"/>
    <cellStyle name="Check Cell 149" xfId="9667"/>
    <cellStyle name="Check Cell 15" xfId="9668"/>
    <cellStyle name="Check Cell 150" xfId="9669"/>
    <cellStyle name="Check Cell 151" xfId="9670"/>
    <cellStyle name="Check Cell 152" xfId="9671"/>
    <cellStyle name="Check Cell 153" xfId="9672"/>
    <cellStyle name="Check Cell 154" xfId="9673"/>
    <cellStyle name="Check Cell 155" xfId="9674"/>
    <cellStyle name="Check Cell 156" xfId="9675"/>
    <cellStyle name="Check Cell 157" xfId="9676"/>
    <cellStyle name="Check Cell 158" xfId="9677"/>
    <cellStyle name="Check Cell 159" xfId="9678"/>
    <cellStyle name="Check Cell 16" xfId="9679"/>
    <cellStyle name="Check Cell 160" xfId="9680"/>
    <cellStyle name="Check Cell 161" xfId="9681"/>
    <cellStyle name="Check Cell 162" xfId="9682"/>
    <cellStyle name="Check Cell 163" xfId="9683"/>
    <cellStyle name="Check Cell 164" xfId="9684"/>
    <cellStyle name="Check Cell 165" xfId="9685"/>
    <cellStyle name="Check Cell 166" xfId="9686"/>
    <cellStyle name="Check Cell 167" xfId="9687"/>
    <cellStyle name="Check Cell 168" xfId="9688"/>
    <cellStyle name="Check Cell 169" xfId="9689"/>
    <cellStyle name="Check Cell 17" xfId="9690"/>
    <cellStyle name="Check Cell 170" xfId="9691"/>
    <cellStyle name="Check Cell 171" xfId="9692"/>
    <cellStyle name="Check Cell 172" xfId="9693"/>
    <cellStyle name="Check Cell 173" xfId="9694"/>
    <cellStyle name="Check Cell 174" xfId="9695"/>
    <cellStyle name="Check Cell 175" xfId="9696"/>
    <cellStyle name="Check Cell 176" xfId="9697"/>
    <cellStyle name="Check Cell 177" xfId="9698"/>
    <cellStyle name="Check Cell 178" xfId="9699"/>
    <cellStyle name="Check Cell 179" xfId="9700"/>
    <cellStyle name="Check Cell 18" xfId="9701"/>
    <cellStyle name="Check Cell 180" xfId="9702"/>
    <cellStyle name="Check Cell 181" xfId="9703"/>
    <cellStyle name="Check Cell 182" xfId="9704"/>
    <cellStyle name="Check Cell 183" xfId="9705"/>
    <cellStyle name="Check Cell 184" xfId="9706"/>
    <cellStyle name="Check Cell 185" xfId="9707"/>
    <cellStyle name="Check Cell 186" xfId="9708"/>
    <cellStyle name="Check Cell 187" xfId="9709"/>
    <cellStyle name="Check Cell 188" xfId="9710"/>
    <cellStyle name="Check Cell 189" xfId="9711"/>
    <cellStyle name="Check Cell 19" xfId="9712"/>
    <cellStyle name="Check Cell 190" xfId="9713"/>
    <cellStyle name="Check Cell 191" xfId="9714"/>
    <cellStyle name="Check Cell 192" xfId="9715"/>
    <cellStyle name="Check Cell 193" xfId="9716"/>
    <cellStyle name="Check Cell 194" xfId="9717"/>
    <cellStyle name="Check Cell 195" xfId="9718"/>
    <cellStyle name="Check Cell 196" xfId="9719"/>
    <cellStyle name="Check Cell 197" xfId="9720"/>
    <cellStyle name="Check Cell 198" xfId="9721"/>
    <cellStyle name="Check Cell 199" xfId="9722"/>
    <cellStyle name="Check Cell 2" xfId="9723"/>
    <cellStyle name="Check Cell 2 10" xfId="9724"/>
    <cellStyle name="Check Cell 2 11" xfId="9725"/>
    <cellStyle name="Check Cell 2 12" xfId="9726"/>
    <cellStyle name="Check Cell 2 13" xfId="9727"/>
    <cellStyle name="Check Cell 2 14" xfId="9728"/>
    <cellStyle name="Check Cell 2 15" xfId="9729"/>
    <cellStyle name="Check Cell 2 16" xfId="9730"/>
    <cellStyle name="Check Cell 2 17" xfId="9731"/>
    <cellStyle name="Check Cell 2 18" xfId="9732"/>
    <cellStyle name="Check Cell 2 19" xfId="9733"/>
    <cellStyle name="Check Cell 2 2" xfId="9734"/>
    <cellStyle name="Check Cell 2 20" xfId="9735"/>
    <cellStyle name="Check Cell 2 21" xfId="9736"/>
    <cellStyle name="Check Cell 2 22" xfId="9737"/>
    <cellStyle name="Check Cell 2 23" xfId="9738"/>
    <cellStyle name="Check Cell 2 3" xfId="9739"/>
    <cellStyle name="Check Cell 2 4" xfId="9740"/>
    <cellStyle name="Check Cell 2 5" xfId="9741"/>
    <cellStyle name="Check Cell 2 6" xfId="9742"/>
    <cellStyle name="Check Cell 2 7" xfId="9743"/>
    <cellStyle name="Check Cell 2 8" xfId="9744"/>
    <cellStyle name="Check Cell 2 9" xfId="9745"/>
    <cellStyle name="Check Cell 20" xfId="9746"/>
    <cellStyle name="Check Cell 200" xfId="9747"/>
    <cellStyle name="Check Cell 201" xfId="9748"/>
    <cellStyle name="Check Cell 202" xfId="9749"/>
    <cellStyle name="Check Cell 203" xfId="9750"/>
    <cellStyle name="Check Cell 204" xfId="9751"/>
    <cellStyle name="Check Cell 205" xfId="9752"/>
    <cellStyle name="Check Cell 206" xfId="9753"/>
    <cellStyle name="Check Cell 207" xfId="9754"/>
    <cellStyle name="Check Cell 208" xfId="9755"/>
    <cellStyle name="Check Cell 209" xfId="9756"/>
    <cellStyle name="Check Cell 21" xfId="9757"/>
    <cellStyle name="Check Cell 210" xfId="9758"/>
    <cellStyle name="Check Cell 211" xfId="9759"/>
    <cellStyle name="Check Cell 212" xfId="9760"/>
    <cellStyle name="Check Cell 213" xfId="9761"/>
    <cellStyle name="Check Cell 214" xfId="9762"/>
    <cellStyle name="Check Cell 215" xfId="9763"/>
    <cellStyle name="Check Cell 216" xfId="9764"/>
    <cellStyle name="Check Cell 217" xfId="9765"/>
    <cellStyle name="Check Cell 218" xfId="9766"/>
    <cellStyle name="Check Cell 219" xfId="9767"/>
    <cellStyle name="Check Cell 22" xfId="9768"/>
    <cellStyle name="Check Cell 220" xfId="9769"/>
    <cellStyle name="Check Cell 221" xfId="9770"/>
    <cellStyle name="Check Cell 222" xfId="9771"/>
    <cellStyle name="Check Cell 223" xfId="9772"/>
    <cellStyle name="Check Cell 224" xfId="9773"/>
    <cellStyle name="Check Cell 225" xfId="9774"/>
    <cellStyle name="Check Cell 226" xfId="9775"/>
    <cellStyle name="Check Cell 227" xfId="9776"/>
    <cellStyle name="Check Cell 228" xfId="9777"/>
    <cellStyle name="Check Cell 229" xfId="9778"/>
    <cellStyle name="Check Cell 23" xfId="9779"/>
    <cellStyle name="Check Cell 230" xfId="9780"/>
    <cellStyle name="Check Cell 231" xfId="9781"/>
    <cellStyle name="Check Cell 232" xfId="9782"/>
    <cellStyle name="Check Cell 233" xfId="9783"/>
    <cellStyle name="Check Cell 234" xfId="9784"/>
    <cellStyle name="Check Cell 235" xfId="9785"/>
    <cellStyle name="Check Cell 236" xfId="9786"/>
    <cellStyle name="Check Cell 237" xfId="9787"/>
    <cellStyle name="Check Cell 238" xfId="9788"/>
    <cellStyle name="Check Cell 239" xfId="9789"/>
    <cellStyle name="Check Cell 24" xfId="9790"/>
    <cellStyle name="Check Cell 240" xfId="9791"/>
    <cellStyle name="Check Cell 241" xfId="9792"/>
    <cellStyle name="Check Cell 242" xfId="9793"/>
    <cellStyle name="Check Cell 243" xfId="9794"/>
    <cellStyle name="Check Cell 244" xfId="9795"/>
    <cellStyle name="Check Cell 245" xfId="9796"/>
    <cellStyle name="Check Cell 246" xfId="9797"/>
    <cellStyle name="Check Cell 247" xfId="9798"/>
    <cellStyle name="Check Cell 248" xfId="9799"/>
    <cellStyle name="Check Cell 249" xfId="9800"/>
    <cellStyle name="Check Cell 25" xfId="9801"/>
    <cellStyle name="Check Cell 250" xfId="9802"/>
    <cellStyle name="Check Cell 251" xfId="9803"/>
    <cellStyle name="Check Cell 252" xfId="9804"/>
    <cellStyle name="Check Cell 253" xfId="9805"/>
    <cellStyle name="Check Cell 254" xfId="9806"/>
    <cellStyle name="Check Cell 255" xfId="9807"/>
    <cellStyle name="Check Cell 26" xfId="9808"/>
    <cellStyle name="Check Cell 27" xfId="9809"/>
    <cellStyle name="Check Cell 28" xfId="9810"/>
    <cellStyle name="Check Cell 29" xfId="9811"/>
    <cellStyle name="Check Cell 3" xfId="9812"/>
    <cellStyle name="Check Cell 3 10" xfId="9813"/>
    <cellStyle name="Check Cell 3 11" xfId="9814"/>
    <cellStyle name="Check Cell 3 12" xfId="9815"/>
    <cellStyle name="Check Cell 3 13" xfId="9816"/>
    <cellStyle name="Check Cell 3 14" xfId="9817"/>
    <cellStyle name="Check Cell 3 15" xfId="9818"/>
    <cellStyle name="Check Cell 3 16" xfId="9819"/>
    <cellStyle name="Check Cell 3 17" xfId="9820"/>
    <cellStyle name="Check Cell 3 18" xfId="9821"/>
    <cellStyle name="Check Cell 3 19" xfId="9822"/>
    <cellStyle name="Check Cell 3 2" xfId="9823"/>
    <cellStyle name="Check Cell 3 20" xfId="9824"/>
    <cellStyle name="Check Cell 3 21" xfId="9825"/>
    <cellStyle name="Check Cell 3 22" xfId="9826"/>
    <cellStyle name="Check Cell 3 23" xfId="9827"/>
    <cellStyle name="Check Cell 3 3" xfId="9828"/>
    <cellStyle name="Check Cell 3 4" xfId="9829"/>
    <cellStyle name="Check Cell 3 5" xfId="9830"/>
    <cellStyle name="Check Cell 3 6" xfId="9831"/>
    <cellStyle name="Check Cell 3 7" xfId="9832"/>
    <cellStyle name="Check Cell 3 8" xfId="9833"/>
    <cellStyle name="Check Cell 3 9" xfId="9834"/>
    <cellStyle name="Check Cell 30" xfId="9835"/>
    <cellStyle name="Check Cell 31" xfId="9836"/>
    <cellStyle name="Check Cell 32" xfId="9837"/>
    <cellStyle name="Check Cell 33" xfId="9838"/>
    <cellStyle name="Check Cell 34" xfId="9839"/>
    <cellStyle name="Check Cell 35" xfId="9840"/>
    <cellStyle name="Check Cell 36" xfId="9841"/>
    <cellStyle name="Check Cell 37" xfId="9842"/>
    <cellStyle name="Check Cell 38" xfId="9843"/>
    <cellStyle name="Check Cell 39" xfId="9844"/>
    <cellStyle name="Check Cell 4" xfId="9845"/>
    <cellStyle name="Check Cell 4 10" xfId="9846"/>
    <cellStyle name="Check Cell 4 11" xfId="9847"/>
    <cellStyle name="Check Cell 4 12" xfId="9848"/>
    <cellStyle name="Check Cell 4 13" xfId="9849"/>
    <cellStyle name="Check Cell 4 14" xfId="9850"/>
    <cellStyle name="Check Cell 4 15" xfId="9851"/>
    <cellStyle name="Check Cell 4 16" xfId="9852"/>
    <cellStyle name="Check Cell 4 17" xfId="9853"/>
    <cellStyle name="Check Cell 4 18" xfId="9854"/>
    <cellStyle name="Check Cell 4 19" xfId="9855"/>
    <cellStyle name="Check Cell 4 2" xfId="9856"/>
    <cellStyle name="Check Cell 4 20" xfId="9857"/>
    <cellStyle name="Check Cell 4 21" xfId="9858"/>
    <cellStyle name="Check Cell 4 22" xfId="9859"/>
    <cellStyle name="Check Cell 4 23" xfId="9860"/>
    <cellStyle name="Check Cell 4 3" xfId="9861"/>
    <cellStyle name="Check Cell 4 4" xfId="9862"/>
    <cellStyle name="Check Cell 4 5" xfId="9863"/>
    <cellStyle name="Check Cell 4 6" xfId="9864"/>
    <cellStyle name="Check Cell 4 7" xfId="9865"/>
    <cellStyle name="Check Cell 4 8" xfId="9866"/>
    <cellStyle name="Check Cell 4 9" xfId="9867"/>
    <cellStyle name="Check Cell 40" xfId="9868"/>
    <cellStyle name="Check Cell 41" xfId="9869"/>
    <cellStyle name="Check Cell 42" xfId="9870"/>
    <cellStyle name="Check Cell 43" xfId="9871"/>
    <cellStyle name="Check Cell 44" xfId="9872"/>
    <cellStyle name="Check Cell 45" xfId="9873"/>
    <cellStyle name="Check Cell 46" xfId="9874"/>
    <cellStyle name="Check Cell 47" xfId="9875"/>
    <cellStyle name="Check Cell 48" xfId="9876"/>
    <cellStyle name="Check Cell 49" xfId="9877"/>
    <cellStyle name="Check Cell 5" xfId="9878"/>
    <cellStyle name="Check Cell 5 10" xfId="9879"/>
    <cellStyle name="Check Cell 5 11" xfId="9880"/>
    <cellStyle name="Check Cell 5 12" xfId="9881"/>
    <cellStyle name="Check Cell 5 13" xfId="9882"/>
    <cellStyle name="Check Cell 5 14" xfId="9883"/>
    <cellStyle name="Check Cell 5 15" xfId="9884"/>
    <cellStyle name="Check Cell 5 16" xfId="9885"/>
    <cellStyle name="Check Cell 5 17" xfId="9886"/>
    <cellStyle name="Check Cell 5 18" xfId="9887"/>
    <cellStyle name="Check Cell 5 19" xfId="9888"/>
    <cellStyle name="Check Cell 5 2" xfId="9889"/>
    <cellStyle name="Check Cell 5 20" xfId="9890"/>
    <cellStyle name="Check Cell 5 21" xfId="9891"/>
    <cellStyle name="Check Cell 5 22" xfId="9892"/>
    <cellStyle name="Check Cell 5 23" xfId="9893"/>
    <cellStyle name="Check Cell 5 3" xfId="9894"/>
    <cellStyle name="Check Cell 5 4" xfId="9895"/>
    <cellStyle name="Check Cell 5 5" xfId="9896"/>
    <cellStyle name="Check Cell 5 6" xfId="9897"/>
    <cellStyle name="Check Cell 5 7" xfId="9898"/>
    <cellStyle name="Check Cell 5 8" xfId="9899"/>
    <cellStyle name="Check Cell 5 9" xfId="9900"/>
    <cellStyle name="Check Cell 50" xfId="9901"/>
    <cellStyle name="Check Cell 51" xfId="9902"/>
    <cellStyle name="Check Cell 52" xfId="9903"/>
    <cellStyle name="Check Cell 53" xfId="9904"/>
    <cellStyle name="Check Cell 54" xfId="9905"/>
    <cellStyle name="Check Cell 55" xfId="9906"/>
    <cellStyle name="Check Cell 56" xfId="9907"/>
    <cellStyle name="Check Cell 57" xfId="9908"/>
    <cellStyle name="Check Cell 58" xfId="9909"/>
    <cellStyle name="Check Cell 59" xfId="9910"/>
    <cellStyle name="Check Cell 6" xfId="9911"/>
    <cellStyle name="Check Cell 6 2" xfId="9912"/>
    <cellStyle name="Check Cell 60" xfId="9913"/>
    <cellStyle name="Check Cell 61" xfId="9914"/>
    <cellStyle name="Check Cell 62" xfId="9915"/>
    <cellStyle name="Check Cell 63" xfId="9916"/>
    <cellStyle name="Check Cell 64" xfId="9917"/>
    <cellStyle name="Check Cell 65" xfId="9918"/>
    <cellStyle name="Check Cell 66" xfId="9919"/>
    <cellStyle name="Check Cell 67" xfId="9920"/>
    <cellStyle name="Check Cell 68" xfId="9921"/>
    <cellStyle name="Check Cell 69" xfId="9922"/>
    <cellStyle name="Check Cell 7" xfId="9923"/>
    <cellStyle name="Check Cell 7 2" xfId="9924"/>
    <cellStyle name="Check Cell 70" xfId="9925"/>
    <cellStyle name="Check Cell 71" xfId="9926"/>
    <cellStyle name="Check Cell 72" xfId="9927"/>
    <cellStyle name="Check Cell 73" xfId="9928"/>
    <cellStyle name="Check Cell 74" xfId="9929"/>
    <cellStyle name="Check Cell 75" xfId="9930"/>
    <cellStyle name="Check Cell 76" xfId="9931"/>
    <cellStyle name="Check Cell 77" xfId="9932"/>
    <cellStyle name="Check Cell 78" xfId="9933"/>
    <cellStyle name="Check Cell 79" xfId="9934"/>
    <cellStyle name="Check Cell 8" xfId="9935"/>
    <cellStyle name="Check Cell 8 2" xfId="9936"/>
    <cellStyle name="Check Cell 80" xfId="9937"/>
    <cellStyle name="Check Cell 81" xfId="9938"/>
    <cellStyle name="Check Cell 82" xfId="9939"/>
    <cellStyle name="Check Cell 83" xfId="9940"/>
    <cellStyle name="Check Cell 84" xfId="9941"/>
    <cellStyle name="Check Cell 85" xfId="9942"/>
    <cellStyle name="Check Cell 86" xfId="9943"/>
    <cellStyle name="Check Cell 87" xfId="9944"/>
    <cellStyle name="Check Cell 88" xfId="9945"/>
    <cellStyle name="Check Cell 89" xfId="9946"/>
    <cellStyle name="Check Cell 9" xfId="9947"/>
    <cellStyle name="Check Cell 9 2" xfId="9948"/>
    <cellStyle name="Check Cell 90" xfId="9949"/>
    <cellStyle name="Check Cell 91" xfId="9950"/>
    <cellStyle name="Check Cell 92" xfId="9951"/>
    <cellStyle name="Check Cell 93" xfId="9952"/>
    <cellStyle name="Check Cell 94" xfId="9953"/>
    <cellStyle name="Check Cell 95" xfId="9954"/>
    <cellStyle name="Check Cell 96" xfId="9955"/>
    <cellStyle name="Check Cell 97" xfId="9956"/>
    <cellStyle name="Check Cell 98" xfId="9957"/>
    <cellStyle name="Check Cell 99" xfId="9958"/>
    <cellStyle name="ColLevel_" xfId="10"/>
    <cellStyle name="column title" xfId="9959"/>
    <cellStyle name="column1" xfId="11"/>
    <cellStyle name="Comma" xfId="1" builtinId="3"/>
    <cellStyle name="Comma  - Style1" xfId="12"/>
    <cellStyle name="Comma  - Style1 2" xfId="941"/>
    <cellStyle name="Comma  - Style2" xfId="13"/>
    <cellStyle name="Comma  - Style2 2" xfId="942"/>
    <cellStyle name="Comma  - Style3" xfId="14"/>
    <cellStyle name="Comma  - Style3 2" xfId="943"/>
    <cellStyle name="Comma  - Style4" xfId="15"/>
    <cellStyle name="Comma  - Style4 2" xfId="944"/>
    <cellStyle name="Comma  - Style5" xfId="16"/>
    <cellStyle name="Comma  - Style5 2" xfId="945"/>
    <cellStyle name="Comma  - Style6" xfId="17"/>
    <cellStyle name="Comma  - Style6 2" xfId="946"/>
    <cellStyle name="Comma  - Style7" xfId="18"/>
    <cellStyle name="Comma  - Style7 2" xfId="947"/>
    <cellStyle name="Comma  - Style8" xfId="19"/>
    <cellStyle name="Comma  - Style8 2" xfId="948"/>
    <cellStyle name="Comma [0] 2" xfId="20"/>
    <cellStyle name="Comma [0] 2 2" xfId="21"/>
    <cellStyle name="Comma [0] 3" xfId="22"/>
    <cellStyle name="Comma [0] 4" xfId="23"/>
    <cellStyle name="Comma [0] 5" xfId="24"/>
    <cellStyle name="Comma [0] 6" xfId="25"/>
    <cellStyle name="Comma 10" xfId="26"/>
    <cellStyle name="Comma 10 2" xfId="27"/>
    <cellStyle name="Comma 11" xfId="28"/>
    <cellStyle name="Comma 11 2" xfId="9960"/>
    <cellStyle name="Comma 12" xfId="29"/>
    <cellStyle name="Comma 12 2" xfId="9961"/>
    <cellStyle name="Comma 13" xfId="30"/>
    <cellStyle name="Comma 13 10" xfId="9962"/>
    <cellStyle name="Comma 13 11" xfId="9963"/>
    <cellStyle name="Comma 13 12" xfId="9964"/>
    <cellStyle name="Comma 13 13" xfId="9965"/>
    <cellStyle name="Comma 13 14" xfId="9966"/>
    <cellStyle name="Comma 13 15" xfId="9967"/>
    <cellStyle name="Comma 13 16" xfId="9968"/>
    <cellStyle name="Comma 13 17" xfId="9969"/>
    <cellStyle name="Comma 13 18" xfId="9970"/>
    <cellStyle name="Comma 13 19" xfId="9971"/>
    <cellStyle name="Comma 13 2" xfId="9972"/>
    <cellStyle name="Comma 13 20" xfId="9973"/>
    <cellStyle name="Comma 13 21" xfId="9974"/>
    <cellStyle name="Comma 13 22" xfId="9975"/>
    <cellStyle name="Comma 13 23" xfId="9976"/>
    <cellStyle name="Comma 13 24" xfId="9977"/>
    <cellStyle name="Comma 13 25" xfId="9978"/>
    <cellStyle name="Comma 13 26" xfId="9979"/>
    <cellStyle name="Comma 13 27" xfId="9980"/>
    <cellStyle name="Comma 13 28" xfId="9981"/>
    <cellStyle name="Comma 13 29" xfId="9982"/>
    <cellStyle name="Comma 13 3" xfId="9983"/>
    <cellStyle name="Comma 13 30" xfId="9984"/>
    <cellStyle name="Comma 13 31" xfId="9985"/>
    <cellStyle name="Comma 13 32" xfId="9986"/>
    <cellStyle name="Comma 13 33" xfId="9987"/>
    <cellStyle name="Comma 13 34" xfId="9988"/>
    <cellStyle name="Comma 13 35" xfId="9989"/>
    <cellStyle name="Comma 13 36" xfId="9990"/>
    <cellStyle name="Comma 13 37" xfId="9991"/>
    <cellStyle name="Comma 13 38" xfId="9992"/>
    <cellStyle name="Comma 13 39" xfId="9993"/>
    <cellStyle name="Comma 13 4" xfId="9994"/>
    <cellStyle name="Comma 13 40" xfId="9995"/>
    <cellStyle name="Comma 13 41" xfId="9996"/>
    <cellStyle name="Comma 13 42" xfId="9997"/>
    <cellStyle name="Comma 13 43" xfId="9998"/>
    <cellStyle name="Comma 13 44" xfId="9999"/>
    <cellStyle name="Comma 13 45" xfId="10000"/>
    <cellStyle name="Comma 13 46" xfId="10001"/>
    <cellStyle name="Comma 13 47" xfId="10002"/>
    <cellStyle name="Comma 13 48" xfId="10003"/>
    <cellStyle name="Comma 13 49" xfId="10004"/>
    <cellStyle name="Comma 13 5" xfId="10005"/>
    <cellStyle name="Comma 13 50" xfId="10006"/>
    <cellStyle name="Comma 13 51" xfId="10007"/>
    <cellStyle name="Comma 13 52" xfId="10008"/>
    <cellStyle name="Comma 13 53" xfId="10009"/>
    <cellStyle name="Comma 13 54" xfId="10010"/>
    <cellStyle name="Comma 13 55" xfId="10011"/>
    <cellStyle name="Comma 13 56" xfId="10012"/>
    <cellStyle name="Comma 13 57" xfId="10013"/>
    <cellStyle name="Comma 13 58" xfId="10014"/>
    <cellStyle name="Comma 13 59" xfId="10015"/>
    <cellStyle name="Comma 13 6" xfId="10016"/>
    <cellStyle name="Comma 13 60" xfId="10017"/>
    <cellStyle name="Comma 13 61" xfId="10018"/>
    <cellStyle name="Comma 13 62" xfId="10019"/>
    <cellStyle name="Comma 13 63" xfId="10020"/>
    <cellStyle name="Comma 13 64" xfId="10021"/>
    <cellStyle name="Comma 13 65" xfId="10022"/>
    <cellStyle name="Comma 13 66" xfId="10023"/>
    <cellStyle name="Comma 13 67" xfId="10024"/>
    <cellStyle name="Comma 13 68" xfId="10025"/>
    <cellStyle name="Comma 13 69" xfId="10026"/>
    <cellStyle name="Comma 13 7" xfId="10027"/>
    <cellStyle name="Comma 13 70" xfId="10028"/>
    <cellStyle name="Comma 13 71" xfId="10029"/>
    <cellStyle name="Comma 13 72" xfId="10030"/>
    <cellStyle name="Comma 13 73" xfId="10031"/>
    <cellStyle name="Comma 13 74" xfId="10032"/>
    <cellStyle name="Comma 13 75" xfId="10033"/>
    <cellStyle name="Comma 13 76" xfId="10034"/>
    <cellStyle name="Comma 13 77" xfId="10035"/>
    <cellStyle name="Comma 13 78" xfId="10036"/>
    <cellStyle name="Comma 13 79" xfId="10037"/>
    <cellStyle name="Comma 13 8" xfId="10038"/>
    <cellStyle name="Comma 13 80" xfId="10039"/>
    <cellStyle name="Comma 13 81" xfId="10040"/>
    <cellStyle name="Comma 13 82" xfId="10041"/>
    <cellStyle name="Comma 13 83" xfId="10042"/>
    <cellStyle name="Comma 13 84" xfId="10043"/>
    <cellStyle name="Comma 13 85" xfId="10044"/>
    <cellStyle name="Comma 13 86" xfId="10045"/>
    <cellStyle name="Comma 13 87" xfId="10046"/>
    <cellStyle name="Comma 13 88" xfId="10047"/>
    <cellStyle name="Comma 13 89" xfId="10048"/>
    <cellStyle name="Comma 13 9" xfId="10049"/>
    <cellStyle name="Comma 13 90" xfId="10050"/>
    <cellStyle name="Comma 13 91" xfId="10051"/>
    <cellStyle name="Comma 13 92" xfId="10052"/>
    <cellStyle name="Comma 13 93" xfId="10053"/>
    <cellStyle name="Comma 14" xfId="31"/>
    <cellStyle name="Comma 14 2" xfId="10054"/>
    <cellStyle name="Comma 15" xfId="32"/>
    <cellStyle name="Comma 15 2" xfId="10055"/>
    <cellStyle name="Comma 16" xfId="33"/>
    <cellStyle name="Comma 16 10" xfId="10056"/>
    <cellStyle name="Comma 16 100" xfId="10057"/>
    <cellStyle name="Comma 16 101" xfId="10058"/>
    <cellStyle name="Comma 16 102" xfId="10059"/>
    <cellStyle name="Comma 16 103" xfId="10060"/>
    <cellStyle name="Comma 16 104" xfId="10061"/>
    <cellStyle name="Comma 16 105" xfId="10062"/>
    <cellStyle name="Comma 16 106" xfId="10063"/>
    <cellStyle name="Comma 16 11" xfId="10064"/>
    <cellStyle name="Comma 16 12" xfId="10065"/>
    <cellStyle name="Comma 16 13" xfId="10066"/>
    <cellStyle name="Comma 16 14" xfId="10067"/>
    <cellStyle name="Comma 16 15" xfId="10068"/>
    <cellStyle name="Comma 16 16" xfId="10069"/>
    <cellStyle name="Comma 16 17" xfId="10070"/>
    <cellStyle name="Comma 16 18" xfId="10071"/>
    <cellStyle name="Comma 16 19" xfId="10072"/>
    <cellStyle name="Comma 16 2" xfId="10073"/>
    <cellStyle name="Comma 16 20" xfId="10074"/>
    <cellStyle name="Comma 16 21" xfId="10075"/>
    <cellStyle name="Comma 16 22" xfId="10076"/>
    <cellStyle name="Comma 16 23" xfId="10077"/>
    <cellStyle name="Comma 16 24" xfId="10078"/>
    <cellStyle name="Comma 16 25" xfId="10079"/>
    <cellStyle name="Comma 16 26" xfId="10080"/>
    <cellStyle name="Comma 16 27" xfId="10081"/>
    <cellStyle name="Comma 16 28" xfId="10082"/>
    <cellStyle name="Comma 16 29" xfId="10083"/>
    <cellStyle name="Comma 16 3" xfId="10084"/>
    <cellStyle name="Comma 16 30" xfId="10085"/>
    <cellStyle name="Comma 16 31" xfId="10086"/>
    <cellStyle name="Comma 16 32" xfId="10087"/>
    <cellStyle name="Comma 16 33" xfId="10088"/>
    <cellStyle name="Comma 16 34" xfId="10089"/>
    <cellStyle name="Comma 16 35" xfId="10090"/>
    <cellStyle name="Comma 16 36" xfId="10091"/>
    <cellStyle name="Comma 16 37" xfId="10092"/>
    <cellStyle name="Comma 16 38" xfId="10093"/>
    <cellStyle name="Comma 16 39" xfId="10094"/>
    <cellStyle name="Comma 16 4" xfId="10095"/>
    <cellStyle name="Comma 16 40" xfId="10096"/>
    <cellStyle name="Comma 16 41" xfId="10097"/>
    <cellStyle name="Comma 16 42" xfId="10098"/>
    <cellStyle name="Comma 16 43" xfId="10099"/>
    <cellStyle name="Comma 16 44" xfId="10100"/>
    <cellStyle name="Comma 16 45" xfId="10101"/>
    <cellStyle name="Comma 16 46" xfId="10102"/>
    <cellStyle name="Comma 16 47" xfId="10103"/>
    <cellStyle name="Comma 16 48" xfId="10104"/>
    <cellStyle name="Comma 16 49" xfId="10105"/>
    <cellStyle name="Comma 16 5" xfId="10106"/>
    <cellStyle name="Comma 16 50" xfId="10107"/>
    <cellStyle name="Comma 16 51" xfId="10108"/>
    <cellStyle name="Comma 16 52" xfId="10109"/>
    <cellStyle name="Comma 16 53" xfId="10110"/>
    <cellStyle name="Comma 16 54" xfId="10111"/>
    <cellStyle name="Comma 16 55" xfId="10112"/>
    <cellStyle name="Comma 16 56" xfId="10113"/>
    <cellStyle name="Comma 16 57" xfId="10114"/>
    <cellStyle name="Comma 16 58" xfId="10115"/>
    <cellStyle name="Comma 16 59" xfId="10116"/>
    <cellStyle name="Comma 16 6" xfId="10117"/>
    <cellStyle name="Comma 16 60" xfId="10118"/>
    <cellStyle name="Comma 16 61" xfId="10119"/>
    <cellStyle name="Comma 16 62" xfId="10120"/>
    <cellStyle name="Comma 16 63" xfId="10121"/>
    <cellStyle name="Comma 16 64" xfId="10122"/>
    <cellStyle name="Comma 16 65" xfId="10123"/>
    <cellStyle name="Comma 16 66" xfId="10124"/>
    <cellStyle name="Comma 16 67" xfId="10125"/>
    <cellStyle name="Comma 16 68" xfId="10126"/>
    <cellStyle name="Comma 16 69" xfId="10127"/>
    <cellStyle name="Comma 16 7" xfId="10128"/>
    <cellStyle name="Comma 16 70" xfId="10129"/>
    <cellStyle name="Comma 16 71" xfId="10130"/>
    <cellStyle name="Comma 16 72" xfId="10131"/>
    <cellStyle name="Comma 16 73" xfId="10132"/>
    <cellStyle name="Comma 16 74" xfId="10133"/>
    <cellStyle name="Comma 16 75" xfId="10134"/>
    <cellStyle name="Comma 16 76" xfId="10135"/>
    <cellStyle name="Comma 16 77" xfId="10136"/>
    <cellStyle name="Comma 16 78" xfId="10137"/>
    <cellStyle name="Comma 16 79" xfId="10138"/>
    <cellStyle name="Comma 16 8" xfId="10139"/>
    <cellStyle name="Comma 16 80" xfId="10140"/>
    <cellStyle name="Comma 16 81" xfId="10141"/>
    <cellStyle name="Comma 16 82" xfId="10142"/>
    <cellStyle name="Comma 16 83" xfId="10143"/>
    <cellStyle name="Comma 16 84" xfId="10144"/>
    <cellStyle name="Comma 16 85" xfId="10145"/>
    <cellStyle name="Comma 16 86" xfId="10146"/>
    <cellStyle name="Comma 16 87" xfId="10147"/>
    <cellStyle name="Comma 16 88" xfId="10148"/>
    <cellStyle name="Comma 16 89" xfId="10149"/>
    <cellStyle name="Comma 16 9" xfId="10150"/>
    <cellStyle name="Comma 16 90" xfId="10151"/>
    <cellStyle name="Comma 16 91" xfId="10152"/>
    <cellStyle name="Comma 16 92" xfId="10153"/>
    <cellStyle name="Comma 16 93" xfId="10154"/>
    <cellStyle name="Comma 16 94" xfId="10155"/>
    <cellStyle name="Comma 16 95" xfId="10156"/>
    <cellStyle name="Comma 16 96" xfId="10157"/>
    <cellStyle name="Comma 16 97" xfId="10158"/>
    <cellStyle name="Comma 16 98" xfId="10159"/>
    <cellStyle name="Comma 16 99" xfId="10160"/>
    <cellStyle name="Comma 17" xfId="34"/>
    <cellStyle name="Comma 17 10" xfId="10161"/>
    <cellStyle name="Comma 17 100" xfId="10162"/>
    <cellStyle name="Comma 17 101" xfId="10163"/>
    <cellStyle name="Comma 17 102" xfId="10164"/>
    <cellStyle name="Comma 17 103" xfId="10165"/>
    <cellStyle name="Comma 17 104" xfId="10166"/>
    <cellStyle name="Comma 17 105" xfId="10167"/>
    <cellStyle name="Comma 17 106" xfId="10168"/>
    <cellStyle name="Comma 17 11" xfId="10169"/>
    <cellStyle name="Comma 17 12" xfId="10170"/>
    <cellStyle name="Comma 17 13" xfId="10171"/>
    <cellStyle name="Comma 17 14" xfId="10172"/>
    <cellStyle name="Comma 17 15" xfId="10173"/>
    <cellStyle name="Comma 17 16" xfId="10174"/>
    <cellStyle name="Comma 17 17" xfId="10175"/>
    <cellStyle name="Comma 17 18" xfId="10176"/>
    <cellStyle name="Comma 17 19" xfId="10177"/>
    <cellStyle name="Comma 17 2" xfId="10178"/>
    <cellStyle name="Comma 17 20" xfId="10179"/>
    <cellStyle name="Comma 17 21" xfId="10180"/>
    <cellStyle name="Comma 17 22" xfId="10181"/>
    <cellStyle name="Comma 17 23" xfId="10182"/>
    <cellStyle name="Comma 17 24" xfId="10183"/>
    <cellStyle name="Comma 17 25" xfId="10184"/>
    <cellStyle name="Comma 17 26" xfId="10185"/>
    <cellStyle name="Comma 17 27" xfId="10186"/>
    <cellStyle name="Comma 17 28" xfId="10187"/>
    <cellStyle name="Comma 17 29" xfId="10188"/>
    <cellStyle name="Comma 17 3" xfId="10189"/>
    <cellStyle name="Comma 17 30" xfId="10190"/>
    <cellStyle name="Comma 17 31" xfId="10191"/>
    <cellStyle name="Comma 17 32" xfId="10192"/>
    <cellStyle name="Comma 17 33" xfId="10193"/>
    <cellStyle name="Comma 17 34" xfId="10194"/>
    <cellStyle name="Comma 17 35" xfId="10195"/>
    <cellStyle name="Comma 17 36" xfId="10196"/>
    <cellStyle name="Comma 17 37" xfId="10197"/>
    <cellStyle name="Comma 17 38" xfId="10198"/>
    <cellStyle name="Comma 17 39" xfId="10199"/>
    <cellStyle name="Comma 17 4" xfId="10200"/>
    <cellStyle name="Comma 17 40" xfId="10201"/>
    <cellStyle name="Comma 17 41" xfId="10202"/>
    <cellStyle name="Comma 17 42" xfId="10203"/>
    <cellStyle name="Comma 17 43" xfId="10204"/>
    <cellStyle name="Comma 17 44" xfId="10205"/>
    <cellStyle name="Comma 17 45" xfId="10206"/>
    <cellStyle name="Comma 17 46" xfId="10207"/>
    <cellStyle name="Comma 17 47" xfId="10208"/>
    <cellStyle name="Comma 17 48" xfId="10209"/>
    <cellStyle name="Comma 17 49" xfId="10210"/>
    <cellStyle name="Comma 17 5" xfId="10211"/>
    <cellStyle name="Comma 17 50" xfId="10212"/>
    <cellStyle name="Comma 17 51" xfId="10213"/>
    <cellStyle name="Comma 17 52" xfId="10214"/>
    <cellStyle name="Comma 17 53" xfId="10215"/>
    <cellStyle name="Comma 17 54" xfId="10216"/>
    <cellStyle name="Comma 17 55" xfId="10217"/>
    <cellStyle name="Comma 17 56" xfId="10218"/>
    <cellStyle name="Comma 17 57" xfId="10219"/>
    <cellStyle name="Comma 17 58" xfId="10220"/>
    <cellStyle name="Comma 17 59" xfId="10221"/>
    <cellStyle name="Comma 17 6" xfId="10222"/>
    <cellStyle name="Comma 17 60" xfId="10223"/>
    <cellStyle name="Comma 17 61" xfId="10224"/>
    <cellStyle name="Comma 17 62" xfId="10225"/>
    <cellStyle name="Comma 17 63" xfId="10226"/>
    <cellStyle name="Comma 17 64" xfId="10227"/>
    <cellStyle name="Comma 17 65" xfId="10228"/>
    <cellStyle name="Comma 17 66" xfId="10229"/>
    <cellStyle name="Comma 17 67" xfId="10230"/>
    <cellStyle name="Comma 17 68" xfId="10231"/>
    <cellStyle name="Comma 17 69" xfId="10232"/>
    <cellStyle name="Comma 17 7" xfId="10233"/>
    <cellStyle name="Comma 17 70" xfId="10234"/>
    <cellStyle name="Comma 17 71" xfId="10235"/>
    <cellStyle name="Comma 17 72" xfId="10236"/>
    <cellStyle name="Comma 17 73" xfId="10237"/>
    <cellStyle name="Comma 17 74" xfId="10238"/>
    <cellStyle name="Comma 17 75" xfId="10239"/>
    <cellStyle name="Comma 17 76" xfId="10240"/>
    <cellStyle name="Comma 17 77" xfId="10241"/>
    <cellStyle name="Comma 17 78" xfId="10242"/>
    <cellStyle name="Comma 17 79" xfId="10243"/>
    <cellStyle name="Comma 17 8" xfId="10244"/>
    <cellStyle name="Comma 17 80" xfId="10245"/>
    <cellStyle name="Comma 17 81" xfId="10246"/>
    <cellStyle name="Comma 17 82" xfId="10247"/>
    <cellStyle name="Comma 17 83" xfId="10248"/>
    <cellStyle name="Comma 17 84" xfId="10249"/>
    <cellStyle name="Comma 17 85" xfId="10250"/>
    <cellStyle name="Comma 17 86" xfId="10251"/>
    <cellStyle name="Comma 17 87" xfId="10252"/>
    <cellStyle name="Comma 17 88" xfId="10253"/>
    <cellStyle name="Comma 17 89" xfId="10254"/>
    <cellStyle name="Comma 17 9" xfId="10255"/>
    <cellStyle name="Comma 17 90" xfId="10256"/>
    <cellStyle name="Comma 17 91" xfId="10257"/>
    <cellStyle name="Comma 17 92" xfId="10258"/>
    <cellStyle name="Comma 17 93" xfId="10259"/>
    <cellStyle name="Comma 17 94" xfId="10260"/>
    <cellStyle name="Comma 17 95" xfId="10261"/>
    <cellStyle name="Comma 17 96" xfId="10262"/>
    <cellStyle name="Comma 17 97" xfId="10263"/>
    <cellStyle name="Comma 17 98" xfId="10264"/>
    <cellStyle name="Comma 17 99" xfId="10265"/>
    <cellStyle name="Comma 18" xfId="35"/>
    <cellStyle name="Comma 18 2" xfId="10266"/>
    <cellStyle name="Comma 19" xfId="36"/>
    <cellStyle name="Comma 19 2" xfId="10267"/>
    <cellStyle name="Comma 2" xfId="37"/>
    <cellStyle name="Comma 2 10" xfId="10268"/>
    <cellStyle name="Comma 2 10 10" xfId="10269"/>
    <cellStyle name="Comma 2 10 11" xfId="10270"/>
    <cellStyle name="Comma 2 10 12" xfId="10271"/>
    <cellStyle name="Comma 2 10 13" xfId="10272"/>
    <cellStyle name="Comma 2 10 14" xfId="10273"/>
    <cellStyle name="Comma 2 10 15" xfId="10274"/>
    <cellStyle name="Comma 2 10 16" xfId="10275"/>
    <cellStyle name="Comma 2 10 17" xfId="10276"/>
    <cellStyle name="Comma 2 10 18" xfId="10277"/>
    <cellStyle name="Comma 2 10 19" xfId="10278"/>
    <cellStyle name="Comma 2 10 2" xfId="10279"/>
    <cellStyle name="Comma 2 10 20" xfId="10280"/>
    <cellStyle name="Comma 2 10 21" xfId="10281"/>
    <cellStyle name="Comma 2 10 22" xfId="10282"/>
    <cellStyle name="Comma 2 10 23" xfId="10283"/>
    <cellStyle name="Comma 2 10 24" xfId="10284"/>
    <cellStyle name="Comma 2 10 25" xfId="10285"/>
    <cellStyle name="Comma 2 10 26" xfId="10286"/>
    <cellStyle name="Comma 2 10 27" xfId="10287"/>
    <cellStyle name="Comma 2 10 28" xfId="10288"/>
    <cellStyle name="Comma 2 10 29" xfId="10289"/>
    <cellStyle name="Comma 2 10 3" xfId="10290"/>
    <cellStyle name="Comma 2 10 30" xfId="10291"/>
    <cellStyle name="Comma 2 10 31" xfId="10292"/>
    <cellStyle name="Comma 2 10 32" xfId="10293"/>
    <cellStyle name="Comma 2 10 33" xfId="10294"/>
    <cellStyle name="Comma 2 10 34" xfId="10295"/>
    <cellStyle name="Comma 2 10 35" xfId="10296"/>
    <cellStyle name="Comma 2 10 36" xfId="10297"/>
    <cellStyle name="Comma 2 10 37" xfId="10298"/>
    <cellStyle name="Comma 2 10 38" xfId="10299"/>
    <cellStyle name="Comma 2 10 39" xfId="10300"/>
    <cellStyle name="Comma 2 10 4" xfId="10301"/>
    <cellStyle name="Comma 2 10 40" xfId="10302"/>
    <cellStyle name="Comma 2 10 41" xfId="10303"/>
    <cellStyle name="Comma 2 10 42" xfId="10304"/>
    <cellStyle name="Comma 2 10 43" xfId="10305"/>
    <cellStyle name="Comma 2 10 44" xfId="10306"/>
    <cellStyle name="Comma 2 10 45" xfId="10307"/>
    <cellStyle name="Comma 2 10 46" xfId="10308"/>
    <cellStyle name="Comma 2 10 47" xfId="10309"/>
    <cellStyle name="Comma 2 10 48" xfId="10310"/>
    <cellStyle name="Comma 2 10 49" xfId="10311"/>
    <cellStyle name="Comma 2 10 5" xfId="10312"/>
    <cellStyle name="Comma 2 10 50" xfId="10313"/>
    <cellStyle name="Comma 2 10 51" xfId="10314"/>
    <cellStyle name="Comma 2 10 52" xfId="10315"/>
    <cellStyle name="Comma 2 10 53" xfId="10316"/>
    <cellStyle name="Comma 2 10 54" xfId="10317"/>
    <cellStyle name="Comma 2 10 55" xfId="10318"/>
    <cellStyle name="Comma 2 10 56" xfId="10319"/>
    <cellStyle name="Comma 2 10 57" xfId="10320"/>
    <cellStyle name="Comma 2 10 58" xfId="10321"/>
    <cellStyle name="Comma 2 10 59" xfId="10322"/>
    <cellStyle name="Comma 2 10 6" xfId="10323"/>
    <cellStyle name="Comma 2 10 60" xfId="10324"/>
    <cellStyle name="Comma 2 10 61" xfId="10325"/>
    <cellStyle name="Comma 2 10 62" xfId="10326"/>
    <cellStyle name="Comma 2 10 63" xfId="10327"/>
    <cellStyle name="Comma 2 10 64" xfId="10328"/>
    <cellStyle name="Comma 2 10 65" xfId="10329"/>
    <cellStyle name="Comma 2 10 66" xfId="10330"/>
    <cellStyle name="Comma 2 10 67" xfId="10331"/>
    <cellStyle name="Comma 2 10 68" xfId="10332"/>
    <cellStyle name="Comma 2 10 69" xfId="10333"/>
    <cellStyle name="Comma 2 10 7" xfId="10334"/>
    <cellStyle name="Comma 2 10 70" xfId="10335"/>
    <cellStyle name="Comma 2 10 71" xfId="10336"/>
    <cellStyle name="Comma 2 10 72" xfId="10337"/>
    <cellStyle name="Comma 2 10 73" xfId="10338"/>
    <cellStyle name="Comma 2 10 74" xfId="10339"/>
    <cellStyle name="Comma 2 10 75" xfId="10340"/>
    <cellStyle name="Comma 2 10 76" xfId="10341"/>
    <cellStyle name="Comma 2 10 77" xfId="10342"/>
    <cellStyle name="Comma 2 10 78" xfId="10343"/>
    <cellStyle name="Comma 2 10 79" xfId="10344"/>
    <cellStyle name="Comma 2 10 8" xfId="10345"/>
    <cellStyle name="Comma 2 10 80" xfId="10346"/>
    <cellStyle name="Comma 2 10 81" xfId="10347"/>
    <cellStyle name="Comma 2 10 82" xfId="10348"/>
    <cellStyle name="Comma 2 10 83" xfId="10349"/>
    <cellStyle name="Comma 2 10 84" xfId="10350"/>
    <cellStyle name="Comma 2 10 85" xfId="10351"/>
    <cellStyle name="Comma 2 10 86" xfId="10352"/>
    <cellStyle name="Comma 2 10 87" xfId="10353"/>
    <cellStyle name="Comma 2 10 88" xfId="10354"/>
    <cellStyle name="Comma 2 10 89" xfId="10355"/>
    <cellStyle name="Comma 2 10 9" xfId="10356"/>
    <cellStyle name="Comma 2 10 90" xfId="10357"/>
    <cellStyle name="Comma 2 10 91" xfId="10358"/>
    <cellStyle name="Comma 2 10 92" xfId="10359"/>
    <cellStyle name="Comma 2 10 93" xfId="10360"/>
    <cellStyle name="Comma 2 11" xfId="10361"/>
    <cellStyle name="Comma 2 11 10" xfId="10362"/>
    <cellStyle name="Comma 2 11 11" xfId="10363"/>
    <cellStyle name="Comma 2 11 12" xfId="10364"/>
    <cellStyle name="Comma 2 11 13" xfId="10365"/>
    <cellStyle name="Comma 2 11 14" xfId="10366"/>
    <cellStyle name="Comma 2 11 15" xfId="10367"/>
    <cellStyle name="Comma 2 11 16" xfId="10368"/>
    <cellStyle name="Comma 2 11 17" xfId="10369"/>
    <cellStyle name="Comma 2 11 18" xfId="10370"/>
    <cellStyle name="Comma 2 11 19" xfId="10371"/>
    <cellStyle name="Comma 2 11 2" xfId="10372"/>
    <cellStyle name="Comma 2 11 20" xfId="10373"/>
    <cellStyle name="Comma 2 11 21" xfId="10374"/>
    <cellStyle name="Comma 2 11 22" xfId="10375"/>
    <cellStyle name="Comma 2 11 23" xfId="10376"/>
    <cellStyle name="Comma 2 11 24" xfId="10377"/>
    <cellStyle name="Comma 2 11 25" xfId="10378"/>
    <cellStyle name="Comma 2 11 26" xfId="10379"/>
    <cellStyle name="Comma 2 11 27" xfId="10380"/>
    <cellStyle name="Comma 2 11 28" xfId="10381"/>
    <cellStyle name="Comma 2 11 29" xfId="10382"/>
    <cellStyle name="Comma 2 11 3" xfId="10383"/>
    <cellStyle name="Comma 2 11 30" xfId="10384"/>
    <cellStyle name="Comma 2 11 31" xfId="10385"/>
    <cellStyle name="Comma 2 11 32" xfId="10386"/>
    <cellStyle name="Comma 2 11 33" xfId="10387"/>
    <cellStyle name="Comma 2 11 34" xfId="10388"/>
    <cellStyle name="Comma 2 11 35" xfId="10389"/>
    <cellStyle name="Comma 2 11 36" xfId="10390"/>
    <cellStyle name="Comma 2 11 37" xfId="10391"/>
    <cellStyle name="Comma 2 11 38" xfId="10392"/>
    <cellStyle name="Comma 2 11 39" xfId="10393"/>
    <cellStyle name="Comma 2 11 4" xfId="10394"/>
    <cellStyle name="Comma 2 11 40" xfId="10395"/>
    <cellStyle name="Comma 2 11 41" xfId="10396"/>
    <cellStyle name="Comma 2 11 42" xfId="10397"/>
    <cellStyle name="Comma 2 11 43" xfId="10398"/>
    <cellStyle name="Comma 2 11 44" xfId="10399"/>
    <cellStyle name="Comma 2 11 45" xfId="10400"/>
    <cellStyle name="Comma 2 11 46" xfId="10401"/>
    <cellStyle name="Comma 2 11 47" xfId="10402"/>
    <cellStyle name="Comma 2 11 48" xfId="10403"/>
    <cellStyle name="Comma 2 11 49" xfId="10404"/>
    <cellStyle name="Comma 2 11 5" xfId="10405"/>
    <cellStyle name="Comma 2 11 50" xfId="10406"/>
    <cellStyle name="Comma 2 11 51" xfId="10407"/>
    <cellStyle name="Comma 2 11 52" xfId="10408"/>
    <cellStyle name="Comma 2 11 53" xfId="10409"/>
    <cellStyle name="Comma 2 11 54" xfId="10410"/>
    <cellStyle name="Comma 2 11 55" xfId="10411"/>
    <cellStyle name="Comma 2 11 56" xfId="10412"/>
    <cellStyle name="Comma 2 11 57" xfId="10413"/>
    <cellStyle name="Comma 2 11 58" xfId="10414"/>
    <cellStyle name="Comma 2 11 59" xfId="10415"/>
    <cellStyle name="Comma 2 11 6" xfId="10416"/>
    <cellStyle name="Comma 2 11 60" xfId="10417"/>
    <cellStyle name="Comma 2 11 61" xfId="10418"/>
    <cellStyle name="Comma 2 11 62" xfId="10419"/>
    <cellStyle name="Comma 2 11 63" xfId="10420"/>
    <cellStyle name="Comma 2 11 64" xfId="10421"/>
    <cellStyle name="Comma 2 11 65" xfId="10422"/>
    <cellStyle name="Comma 2 11 66" xfId="10423"/>
    <cellStyle name="Comma 2 11 67" xfId="10424"/>
    <cellStyle name="Comma 2 11 68" xfId="10425"/>
    <cellStyle name="Comma 2 11 69" xfId="10426"/>
    <cellStyle name="Comma 2 11 7" xfId="10427"/>
    <cellStyle name="Comma 2 11 70" xfId="10428"/>
    <cellStyle name="Comma 2 11 71" xfId="10429"/>
    <cellStyle name="Comma 2 11 72" xfId="10430"/>
    <cellStyle name="Comma 2 11 73" xfId="10431"/>
    <cellStyle name="Comma 2 11 74" xfId="10432"/>
    <cellStyle name="Comma 2 11 75" xfId="10433"/>
    <cellStyle name="Comma 2 11 76" xfId="10434"/>
    <cellStyle name="Comma 2 11 77" xfId="10435"/>
    <cellStyle name="Comma 2 11 78" xfId="10436"/>
    <cellStyle name="Comma 2 11 79" xfId="10437"/>
    <cellStyle name="Comma 2 11 8" xfId="10438"/>
    <cellStyle name="Comma 2 11 80" xfId="10439"/>
    <cellStyle name="Comma 2 11 81" xfId="10440"/>
    <cellStyle name="Comma 2 11 82" xfId="10441"/>
    <cellStyle name="Comma 2 11 83" xfId="10442"/>
    <cellStyle name="Comma 2 11 84" xfId="10443"/>
    <cellStyle name="Comma 2 11 85" xfId="10444"/>
    <cellStyle name="Comma 2 11 86" xfId="10445"/>
    <cellStyle name="Comma 2 11 87" xfId="10446"/>
    <cellStyle name="Comma 2 11 88" xfId="10447"/>
    <cellStyle name="Comma 2 11 89" xfId="10448"/>
    <cellStyle name="Comma 2 11 9" xfId="10449"/>
    <cellStyle name="Comma 2 11 90" xfId="10450"/>
    <cellStyle name="Comma 2 11 91" xfId="10451"/>
    <cellStyle name="Comma 2 11 92" xfId="10452"/>
    <cellStyle name="Comma 2 11 93" xfId="10453"/>
    <cellStyle name="Comma 2 12" xfId="10454"/>
    <cellStyle name="Comma 2 12 10" xfId="10455"/>
    <cellStyle name="Comma 2 12 11" xfId="10456"/>
    <cellStyle name="Comma 2 12 12" xfId="10457"/>
    <cellStyle name="Comma 2 12 13" xfId="10458"/>
    <cellStyle name="Comma 2 12 14" xfId="10459"/>
    <cellStyle name="Comma 2 12 15" xfId="10460"/>
    <cellStyle name="Comma 2 12 16" xfId="10461"/>
    <cellStyle name="Comma 2 12 17" xfId="10462"/>
    <cellStyle name="Comma 2 12 18" xfId="10463"/>
    <cellStyle name="Comma 2 12 19" xfId="10464"/>
    <cellStyle name="Comma 2 12 2" xfId="10465"/>
    <cellStyle name="Comma 2 12 20" xfId="10466"/>
    <cellStyle name="Comma 2 12 21" xfId="10467"/>
    <cellStyle name="Comma 2 12 22" xfId="10468"/>
    <cellStyle name="Comma 2 12 23" xfId="10469"/>
    <cellStyle name="Comma 2 12 24" xfId="10470"/>
    <cellStyle name="Comma 2 12 25" xfId="10471"/>
    <cellStyle name="Comma 2 12 26" xfId="10472"/>
    <cellStyle name="Comma 2 12 27" xfId="10473"/>
    <cellStyle name="Comma 2 12 28" xfId="10474"/>
    <cellStyle name="Comma 2 12 29" xfId="10475"/>
    <cellStyle name="Comma 2 12 3" xfId="10476"/>
    <cellStyle name="Comma 2 12 30" xfId="10477"/>
    <cellStyle name="Comma 2 12 31" xfId="10478"/>
    <cellStyle name="Comma 2 12 32" xfId="10479"/>
    <cellStyle name="Comma 2 12 33" xfId="10480"/>
    <cellStyle name="Comma 2 12 34" xfId="10481"/>
    <cellStyle name="Comma 2 12 35" xfId="10482"/>
    <cellStyle name="Comma 2 12 36" xfId="10483"/>
    <cellStyle name="Comma 2 12 37" xfId="10484"/>
    <cellStyle name="Comma 2 12 38" xfId="10485"/>
    <cellStyle name="Comma 2 12 39" xfId="10486"/>
    <cellStyle name="Comma 2 12 4" xfId="10487"/>
    <cellStyle name="Comma 2 12 40" xfId="10488"/>
    <cellStyle name="Comma 2 12 41" xfId="10489"/>
    <cellStyle name="Comma 2 12 42" xfId="10490"/>
    <cellStyle name="Comma 2 12 43" xfId="10491"/>
    <cellStyle name="Comma 2 12 44" xfId="10492"/>
    <cellStyle name="Comma 2 12 45" xfId="10493"/>
    <cellStyle name="Comma 2 12 46" xfId="10494"/>
    <cellStyle name="Comma 2 12 47" xfId="10495"/>
    <cellStyle name="Comma 2 12 48" xfId="10496"/>
    <cellStyle name="Comma 2 12 49" xfId="10497"/>
    <cellStyle name="Comma 2 12 5" xfId="10498"/>
    <cellStyle name="Comma 2 12 50" xfId="10499"/>
    <cellStyle name="Comma 2 12 51" xfId="10500"/>
    <cellStyle name="Comma 2 12 52" xfId="10501"/>
    <cellStyle name="Comma 2 12 53" xfId="10502"/>
    <cellStyle name="Comma 2 12 54" xfId="10503"/>
    <cellStyle name="Comma 2 12 55" xfId="10504"/>
    <cellStyle name="Comma 2 12 56" xfId="10505"/>
    <cellStyle name="Comma 2 12 57" xfId="10506"/>
    <cellStyle name="Comma 2 12 58" xfId="10507"/>
    <cellStyle name="Comma 2 12 59" xfId="10508"/>
    <cellStyle name="Comma 2 12 6" xfId="10509"/>
    <cellStyle name="Comma 2 12 60" xfId="10510"/>
    <cellStyle name="Comma 2 12 61" xfId="10511"/>
    <cellStyle name="Comma 2 12 62" xfId="10512"/>
    <cellStyle name="Comma 2 12 63" xfId="10513"/>
    <cellStyle name="Comma 2 12 64" xfId="10514"/>
    <cellStyle name="Comma 2 12 65" xfId="10515"/>
    <cellStyle name="Comma 2 12 66" xfId="10516"/>
    <cellStyle name="Comma 2 12 67" xfId="10517"/>
    <cellStyle name="Comma 2 12 68" xfId="10518"/>
    <cellStyle name="Comma 2 12 69" xfId="10519"/>
    <cellStyle name="Comma 2 12 7" xfId="10520"/>
    <cellStyle name="Comma 2 12 70" xfId="10521"/>
    <cellStyle name="Comma 2 12 71" xfId="10522"/>
    <cellStyle name="Comma 2 12 72" xfId="10523"/>
    <cellStyle name="Comma 2 12 73" xfId="10524"/>
    <cellStyle name="Comma 2 12 74" xfId="10525"/>
    <cellStyle name="Comma 2 12 75" xfId="10526"/>
    <cellStyle name="Comma 2 12 76" xfId="10527"/>
    <cellStyle name="Comma 2 12 77" xfId="10528"/>
    <cellStyle name="Comma 2 12 78" xfId="10529"/>
    <cellStyle name="Comma 2 12 79" xfId="10530"/>
    <cellStyle name="Comma 2 12 8" xfId="10531"/>
    <cellStyle name="Comma 2 12 80" xfId="10532"/>
    <cellStyle name="Comma 2 12 81" xfId="10533"/>
    <cellStyle name="Comma 2 12 82" xfId="10534"/>
    <cellStyle name="Comma 2 12 83" xfId="10535"/>
    <cellStyle name="Comma 2 12 84" xfId="10536"/>
    <cellStyle name="Comma 2 12 85" xfId="10537"/>
    <cellStyle name="Comma 2 12 86" xfId="10538"/>
    <cellStyle name="Comma 2 12 87" xfId="10539"/>
    <cellStyle name="Comma 2 12 88" xfId="10540"/>
    <cellStyle name="Comma 2 12 89" xfId="10541"/>
    <cellStyle name="Comma 2 12 9" xfId="10542"/>
    <cellStyle name="Comma 2 12 90" xfId="10543"/>
    <cellStyle name="Comma 2 12 91" xfId="10544"/>
    <cellStyle name="Comma 2 12 92" xfId="10545"/>
    <cellStyle name="Comma 2 12 93" xfId="10546"/>
    <cellStyle name="Comma 2 13" xfId="10547"/>
    <cellStyle name="Comma 2 13 10" xfId="10548"/>
    <cellStyle name="Comma 2 13 11" xfId="10549"/>
    <cellStyle name="Comma 2 13 12" xfId="10550"/>
    <cellStyle name="Comma 2 13 13" xfId="10551"/>
    <cellStyle name="Comma 2 13 14" xfId="10552"/>
    <cellStyle name="Comma 2 13 15" xfId="10553"/>
    <cellStyle name="Comma 2 13 16" xfId="10554"/>
    <cellStyle name="Comma 2 13 17" xfId="10555"/>
    <cellStyle name="Comma 2 13 18" xfId="10556"/>
    <cellStyle name="Comma 2 13 19" xfId="10557"/>
    <cellStyle name="Comma 2 13 2" xfId="10558"/>
    <cellStyle name="Comma 2 13 20" xfId="10559"/>
    <cellStyle name="Comma 2 13 21" xfId="10560"/>
    <cellStyle name="Comma 2 13 22" xfId="10561"/>
    <cellStyle name="Comma 2 13 23" xfId="10562"/>
    <cellStyle name="Comma 2 13 24" xfId="10563"/>
    <cellStyle name="Comma 2 13 25" xfId="10564"/>
    <cellStyle name="Comma 2 13 26" xfId="10565"/>
    <cellStyle name="Comma 2 13 27" xfId="10566"/>
    <cellStyle name="Comma 2 13 28" xfId="10567"/>
    <cellStyle name="Comma 2 13 29" xfId="10568"/>
    <cellStyle name="Comma 2 13 3" xfId="10569"/>
    <cellStyle name="Comma 2 13 30" xfId="10570"/>
    <cellStyle name="Comma 2 13 31" xfId="10571"/>
    <cellStyle name="Comma 2 13 32" xfId="10572"/>
    <cellStyle name="Comma 2 13 33" xfId="10573"/>
    <cellStyle name="Comma 2 13 34" xfId="10574"/>
    <cellStyle name="Comma 2 13 35" xfId="10575"/>
    <cellStyle name="Comma 2 13 36" xfId="10576"/>
    <cellStyle name="Comma 2 13 37" xfId="10577"/>
    <cellStyle name="Comma 2 13 38" xfId="10578"/>
    <cellStyle name="Comma 2 13 39" xfId="10579"/>
    <cellStyle name="Comma 2 13 4" xfId="10580"/>
    <cellStyle name="Comma 2 13 40" xfId="10581"/>
    <cellStyle name="Comma 2 13 41" xfId="10582"/>
    <cellStyle name="Comma 2 13 42" xfId="10583"/>
    <cellStyle name="Comma 2 13 43" xfId="10584"/>
    <cellStyle name="Comma 2 13 44" xfId="10585"/>
    <cellStyle name="Comma 2 13 45" xfId="10586"/>
    <cellStyle name="Comma 2 13 46" xfId="10587"/>
    <cellStyle name="Comma 2 13 47" xfId="10588"/>
    <cellStyle name="Comma 2 13 48" xfId="10589"/>
    <cellStyle name="Comma 2 13 49" xfId="10590"/>
    <cellStyle name="Comma 2 13 5" xfId="10591"/>
    <cellStyle name="Comma 2 13 50" xfId="10592"/>
    <cellStyle name="Comma 2 13 51" xfId="10593"/>
    <cellStyle name="Comma 2 13 52" xfId="10594"/>
    <cellStyle name="Comma 2 13 53" xfId="10595"/>
    <cellStyle name="Comma 2 13 54" xfId="10596"/>
    <cellStyle name="Comma 2 13 55" xfId="10597"/>
    <cellStyle name="Comma 2 13 56" xfId="10598"/>
    <cellStyle name="Comma 2 13 57" xfId="10599"/>
    <cellStyle name="Comma 2 13 58" xfId="10600"/>
    <cellStyle name="Comma 2 13 59" xfId="10601"/>
    <cellStyle name="Comma 2 13 6" xfId="10602"/>
    <cellStyle name="Comma 2 13 60" xfId="10603"/>
    <cellStyle name="Comma 2 13 61" xfId="10604"/>
    <cellStyle name="Comma 2 13 62" xfId="10605"/>
    <cellStyle name="Comma 2 13 63" xfId="10606"/>
    <cellStyle name="Comma 2 13 64" xfId="10607"/>
    <cellStyle name="Comma 2 13 65" xfId="10608"/>
    <cellStyle name="Comma 2 13 66" xfId="10609"/>
    <cellStyle name="Comma 2 13 67" xfId="10610"/>
    <cellStyle name="Comma 2 13 68" xfId="10611"/>
    <cellStyle name="Comma 2 13 69" xfId="10612"/>
    <cellStyle name="Comma 2 13 7" xfId="10613"/>
    <cellStyle name="Comma 2 13 70" xfId="10614"/>
    <cellStyle name="Comma 2 13 71" xfId="10615"/>
    <cellStyle name="Comma 2 13 72" xfId="10616"/>
    <cellStyle name="Comma 2 13 73" xfId="10617"/>
    <cellStyle name="Comma 2 13 74" xfId="10618"/>
    <cellStyle name="Comma 2 13 75" xfId="10619"/>
    <cellStyle name="Comma 2 13 76" xfId="10620"/>
    <cellStyle name="Comma 2 13 77" xfId="10621"/>
    <cellStyle name="Comma 2 13 78" xfId="10622"/>
    <cellStyle name="Comma 2 13 79" xfId="10623"/>
    <cellStyle name="Comma 2 13 8" xfId="10624"/>
    <cellStyle name="Comma 2 13 80" xfId="10625"/>
    <cellStyle name="Comma 2 13 81" xfId="10626"/>
    <cellStyle name="Comma 2 13 82" xfId="10627"/>
    <cellStyle name="Comma 2 13 83" xfId="10628"/>
    <cellStyle name="Comma 2 13 84" xfId="10629"/>
    <cellStyle name="Comma 2 13 85" xfId="10630"/>
    <cellStyle name="Comma 2 13 86" xfId="10631"/>
    <cellStyle name="Comma 2 13 87" xfId="10632"/>
    <cellStyle name="Comma 2 13 88" xfId="10633"/>
    <cellStyle name="Comma 2 13 89" xfId="10634"/>
    <cellStyle name="Comma 2 13 9" xfId="10635"/>
    <cellStyle name="Comma 2 13 90" xfId="10636"/>
    <cellStyle name="Comma 2 13 91" xfId="10637"/>
    <cellStyle name="Comma 2 13 92" xfId="10638"/>
    <cellStyle name="Comma 2 13 93" xfId="10639"/>
    <cellStyle name="Comma 2 14" xfId="10640"/>
    <cellStyle name="Comma 2 14 10" xfId="10641"/>
    <cellStyle name="Comma 2 14 11" xfId="10642"/>
    <cellStyle name="Comma 2 14 12" xfId="10643"/>
    <cellStyle name="Comma 2 14 13" xfId="10644"/>
    <cellStyle name="Comma 2 14 14" xfId="10645"/>
    <cellStyle name="Comma 2 14 15" xfId="10646"/>
    <cellStyle name="Comma 2 14 16" xfId="10647"/>
    <cellStyle name="Comma 2 14 17" xfId="10648"/>
    <cellStyle name="Comma 2 14 18" xfId="10649"/>
    <cellStyle name="Comma 2 14 19" xfId="10650"/>
    <cellStyle name="Comma 2 14 2" xfId="10651"/>
    <cellStyle name="Comma 2 14 20" xfId="10652"/>
    <cellStyle name="Comma 2 14 21" xfId="10653"/>
    <cellStyle name="Comma 2 14 22" xfId="10654"/>
    <cellStyle name="Comma 2 14 23" xfId="10655"/>
    <cellStyle name="Comma 2 14 24" xfId="10656"/>
    <cellStyle name="Comma 2 14 25" xfId="10657"/>
    <cellStyle name="Comma 2 14 26" xfId="10658"/>
    <cellStyle name="Comma 2 14 27" xfId="10659"/>
    <cellStyle name="Comma 2 14 28" xfId="10660"/>
    <cellStyle name="Comma 2 14 29" xfId="10661"/>
    <cellStyle name="Comma 2 14 3" xfId="10662"/>
    <cellStyle name="Comma 2 14 30" xfId="10663"/>
    <cellStyle name="Comma 2 14 31" xfId="10664"/>
    <cellStyle name="Comma 2 14 32" xfId="10665"/>
    <cellStyle name="Comma 2 14 33" xfId="10666"/>
    <cellStyle name="Comma 2 14 34" xfId="10667"/>
    <cellStyle name="Comma 2 14 35" xfId="10668"/>
    <cellStyle name="Comma 2 14 36" xfId="10669"/>
    <cellStyle name="Comma 2 14 37" xfId="10670"/>
    <cellStyle name="Comma 2 14 38" xfId="10671"/>
    <cellStyle name="Comma 2 14 39" xfId="10672"/>
    <cellStyle name="Comma 2 14 4" xfId="10673"/>
    <cellStyle name="Comma 2 14 40" xfId="10674"/>
    <cellStyle name="Comma 2 14 41" xfId="10675"/>
    <cellStyle name="Comma 2 14 42" xfId="10676"/>
    <cellStyle name="Comma 2 14 43" xfId="10677"/>
    <cellStyle name="Comma 2 14 44" xfId="10678"/>
    <cellStyle name="Comma 2 14 45" xfId="10679"/>
    <cellStyle name="Comma 2 14 46" xfId="10680"/>
    <cellStyle name="Comma 2 14 47" xfId="10681"/>
    <cellStyle name="Comma 2 14 48" xfId="10682"/>
    <cellStyle name="Comma 2 14 49" xfId="10683"/>
    <cellStyle name="Comma 2 14 5" xfId="10684"/>
    <cellStyle name="Comma 2 14 50" xfId="10685"/>
    <cellStyle name="Comma 2 14 51" xfId="10686"/>
    <cellStyle name="Comma 2 14 52" xfId="10687"/>
    <cellStyle name="Comma 2 14 53" xfId="10688"/>
    <cellStyle name="Comma 2 14 54" xfId="10689"/>
    <cellStyle name="Comma 2 14 55" xfId="10690"/>
    <cellStyle name="Comma 2 14 56" xfId="10691"/>
    <cellStyle name="Comma 2 14 57" xfId="10692"/>
    <cellStyle name="Comma 2 14 58" xfId="10693"/>
    <cellStyle name="Comma 2 14 59" xfId="10694"/>
    <cellStyle name="Comma 2 14 6" xfId="10695"/>
    <cellStyle name="Comma 2 14 60" xfId="10696"/>
    <cellStyle name="Comma 2 14 61" xfId="10697"/>
    <cellStyle name="Comma 2 14 62" xfId="10698"/>
    <cellStyle name="Comma 2 14 63" xfId="10699"/>
    <cellStyle name="Comma 2 14 64" xfId="10700"/>
    <cellStyle name="Comma 2 14 65" xfId="10701"/>
    <cellStyle name="Comma 2 14 66" xfId="10702"/>
    <cellStyle name="Comma 2 14 67" xfId="10703"/>
    <cellStyle name="Comma 2 14 68" xfId="10704"/>
    <cellStyle name="Comma 2 14 69" xfId="10705"/>
    <cellStyle name="Comma 2 14 7" xfId="10706"/>
    <cellStyle name="Comma 2 14 70" xfId="10707"/>
    <cellStyle name="Comma 2 14 71" xfId="10708"/>
    <cellStyle name="Comma 2 14 72" xfId="10709"/>
    <cellStyle name="Comma 2 14 73" xfId="10710"/>
    <cellStyle name="Comma 2 14 74" xfId="10711"/>
    <cellStyle name="Comma 2 14 75" xfId="10712"/>
    <cellStyle name="Comma 2 14 76" xfId="10713"/>
    <cellStyle name="Comma 2 14 77" xfId="10714"/>
    <cellStyle name="Comma 2 14 78" xfId="10715"/>
    <cellStyle name="Comma 2 14 79" xfId="10716"/>
    <cellStyle name="Comma 2 14 8" xfId="10717"/>
    <cellStyle name="Comma 2 14 80" xfId="10718"/>
    <cellStyle name="Comma 2 14 81" xfId="10719"/>
    <cellStyle name="Comma 2 14 82" xfId="10720"/>
    <cellStyle name="Comma 2 14 83" xfId="10721"/>
    <cellStyle name="Comma 2 14 84" xfId="10722"/>
    <cellStyle name="Comma 2 14 85" xfId="10723"/>
    <cellStyle name="Comma 2 14 86" xfId="10724"/>
    <cellStyle name="Comma 2 14 87" xfId="10725"/>
    <cellStyle name="Comma 2 14 88" xfId="10726"/>
    <cellStyle name="Comma 2 14 89" xfId="10727"/>
    <cellStyle name="Comma 2 14 9" xfId="10728"/>
    <cellStyle name="Comma 2 14 90" xfId="10729"/>
    <cellStyle name="Comma 2 14 91" xfId="10730"/>
    <cellStyle name="Comma 2 14 92" xfId="10731"/>
    <cellStyle name="Comma 2 14 93" xfId="10732"/>
    <cellStyle name="Comma 2 15" xfId="10733"/>
    <cellStyle name="Comma 2 15 10" xfId="10734"/>
    <cellStyle name="Comma 2 15 11" xfId="10735"/>
    <cellStyle name="Comma 2 15 12" xfId="10736"/>
    <cellStyle name="Comma 2 15 13" xfId="10737"/>
    <cellStyle name="Comma 2 15 14" xfId="10738"/>
    <cellStyle name="Comma 2 15 15" xfId="10739"/>
    <cellStyle name="Comma 2 15 16" xfId="10740"/>
    <cellStyle name="Comma 2 15 17" xfId="10741"/>
    <cellStyle name="Comma 2 15 18" xfId="10742"/>
    <cellStyle name="Comma 2 15 19" xfId="10743"/>
    <cellStyle name="Comma 2 15 2" xfId="10744"/>
    <cellStyle name="Comma 2 15 20" xfId="10745"/>
    <cellStyle name="Comma 2 15 21" xfId="10746"/>
    <cellStyle name="Comma 2 15 22" xfId="10747"/>
    <cellStyle name="Comma 2 15 23" xfId="10748"/>
    <cellStyle name="Comma 2 15 24" xfId="10749"/>
    <cellStyle name="Comma 2 15 25" xfId="10750"/>
    <cellStyle name="Comma 2 15 26" xfId="10751"/>
    <cellStyle name="Comma 2 15 27" xfId="10752"/>
    <cellStyle name="Comma 2 15 28" xfId="10753"/>
    <cellStyle name="Comma 2 15 29" xfId="10754"/>
    <cellStyle name="Comma 2 15 3" xfId="10755"/>
    <cellStyle name="Comma 2 15 30" xfId="10756"/>
    <cellStyle name="Comma 2 15 31" xfId="10757"/>
    <cellStyle name="Comma 2 15 32" xfId="10758"/>
    <cellStyle name="Comma 2 15 33" xfId="10759"/>
    <cellStyle name="Comma 2 15 34" xfId="10760"/>
    <cellStyle name="Comma 2 15 35" xfId="10761"/>
    <cellStyle name="Comma 2 15 36" xfId="10762"/>
    <cellStyle name="Comma 2 15 37" xfId="10763"/>
    <cellStyle name="Comma 2 15 38" xfId="10764"/>
    <cellStyle name="Comma 2 15 39" xfId="10765"/>
    <cellStyle name="Comma 2 15 4" xfId="10766"/>
    <cellStyle name="Comma 2 15 40" xfId="10767"/>
    <cellStyle name="Comma 2 15 41" xfId="10768"/>
    <cellStyle name="Comma 2 15 42" xfId="10769"/>
    <cellStyle name="Comma 2 15 43" xfId="10770"/>
    <cellStyle name="Comma 2 15 44" xfId="10771"/>
    <cellStyle name="Comma 2 15 45" xfId="10772"/>
    <cellStyle name="Comma 2 15 46" xfId="10773"/>
    <cellStyle name="Comma 2 15 47" xfId="10774"/>
    <cellStyle name="Comma 2 15 48" xfId="10775"/>
    <cellStyle name="Comma 2 15 49" xfId="10776"/>
    <cellStyle name="Comma 2 15 5" xfId="10777"/>
    <cellStyle name="Comma 2 15 50" xfId="10778"/>
    <cellStyle name="Comma 2 15 51" xfId="10779"/>
    <cellStyle name="Comma 2 15 52" xfId="10780"/>
    <cellStyle name="Comma 2 15 53" xfId="10781"/>
    <cellStyle name="Comma 2 15 54" xfId="10782"/>
    <cellStyle name="Comma 2 15 55" xfId="10783"/>
    <cellStyle name="Comma 2 15 56" xfId="10784"/>
    <cellStyle name="Comma 2 15 57" xfId="10785"/>
    <cellStyle name="Comma 2 15 58" xfId="10786"/>
    <cellStyle name="Comma 2 15 59" xfId="10787"/>
    <cellStyle name="Comma 2 15 6" xfId="10788"/>
    <cellStyle name="Comma 2 15 60" xfId="10789"/>
    <cellStyle name="Comma 2 15 61" xfId="10790"/>
    <cellStyle name="Comma 2 15 62" xfId="10791"/>
    <cellStyle name="Comma 2 15 63" xfId="10792"/>
    <cellStyle name="Comma 2 15 64" xfId="10793"/>
    <cellStyle name="Comma 2 15 65" xfId="10794"/>
    <cellStyle name="Comma 2 15 66" xfId="10795"/>
    <cellStyle name="Comma 2 15 67" xfId="10796"/>
    <cellStyle name="Comma 2 15 68" xfId="10797"/>
    <cellStyle name="Comma 2 15 69" xfId="10798"/>
    <cellStyle name="Comma 2 15 7" xfId="10799"/>
    <cellStyle name="Comma 2 15 70" xfId="10800"/>
    <cellStyle name="Comma 2 15 71" xfId="10801"/>
    <cellStyle name="Comma 2 15 72" xfId="10802"/>
    <cellStyle name="Comma 2 15 73" xfId="10803"/>
    <cellStyle name="Comma 2 15 74" xfId="10804"/>
    <cellStyle name="Comma 2 15 75" xfId="10805"/>
    <cellStyle name="Comma 2 15 76" xfId="10806"/>
    <cellStyle name="Comma 2 15 77" xfId="10807"/>
    <cellStyle name="Comma 2 15 78" xfId="10808"/>
    <cellStyle name="Comma 2 15 79" xfId="10809"/>
    <cellStyle name="Comma 2 15 8" xfId="10810"/>
    <cellStyle name="Comma 2 15 80" xfId="10811"/>
    <cellStyle name="Comma 2 15 81" xfId="10812"/>
    <cellStyle name="Comma 2 15 82" xfId="10813"/>
    <cellStyle name="Comma 2 15 83" xfId="10814"/>
    <cellStyle name="Comma 2 15 84" xfId="10815"/>
    <cellStyle name="Comma 2 15 85" xfId="10816"/>
    <cellStyle name="Comma 2 15 86" xfId="10817"/>
    <cellStyle name="Comma 2 15 87" xfId="10818"/>
    <cellStyle name="Comma 2 15 88" xfId="10819"/>
    <cellStyle name="Comma 2 15 89" xfId="10820"/>
    <cellStyle name="Comma 2 15 9" xfId="10821"/>
    <cellStyle name="Comma 2 15 90" xfId="10822"/>
    <cellStyle name="Comma 2 15 91" xfId="10823"/>
    <cellStyle name="Comma 2 15 92" xfId="10824"/>
    <cellStyle name="Comma 2 15 93" xfId="10825"/>
    <cellStyle name="Comma 2 16" xfId="10826"/>
    <cellStyle name="Comma 2 16 10" xfId="10827"/>
    <cellStyle name="Comma 2 16 11" xfId="10828"/>
    <cellStyle name="Comma 2 16 12" xfId="10829"/>
    <cellStyle name="Comma 2 16 13" xfId="10830"/>
    <cellStyle name="Comma 2 16 14" xfId="10831"/>
    <cellStyle name="Comma 2 16 15" xfId="10832"/>
    <cellStyle name="Comma 2 16 16" xfId="10833"/>
    <cellStyle name="Comma 2 16 17" xfId="10834"/>
    <cellStyle name="Comma 2 16 18" xfId="10835"/>
    <cellStyle name="Comma 2 16 19" xfId="10836"/>
    <cellStyle name="Comma 2 16 2" xfId="10837"/>
    <cellStyle name="Comma 2 16 20" xfId="10838"/>
    <cellStyle name="Comma 2 16 21" xfId="10839"/>
    <cellStyle name="Comma 2 16 22" xfId="10840"/>
    <cellStyle name="Comma 2 16 23" xfId="10841"/>
    <cellStyle name="Comma 2 16 24" xfId="10842"/>
    <cellStyle name="Comma 2 16 25" xfId="10843"/>
    <cellStyle name="Comma 2 16 26" xfId="10844"/>
    <cellStyle name="Comma 2 16 27" xfId="10845"/>
    <cellStyle name="Comma 2 16 28" xfId="10846"/>
    <cellStyle name="Comma 2 16 29" xfId="10847"/>
    <cellStyle name="Comma 2 16 3" xfId="10848"/>
    <cellStyle name="Comma 2 16 30" xfId="10849"/>
    <cellStyle name="Comma 2 16 31" xfId="10850"/>
    <cellStyle name="Comma 2 16 32" xfId="10851"/>
    <cellStyle name="Comma 2 16 33" xfId="10852"/>
    <cellStyle name="Comma 2 16 34" xfId="10853"/>
    <cellStyle name="Comma 2 16 35" xfId="10854"/>
    <cellStyle name="Comma 2 16 36" xfId="10855"/>
    <cellStyle name="Comma 2 16 37" xfId="10856"/>
    <cellStyle name="Comma 2 16 38" xfId="10857"/>
    <cellStyle name="Comma 2 16 39" xfId="10858"/>
    <cellStyle name="Comma 2 16 4" xfId="10859"/>
    <cellStyle name="Comma 2 16 40" xfId="10860"/>
    <cellStyle name="Comma 2 16 41" xfId="10861"/>
    <cellStyle name="Comma 2 16 42" xfId="10862"/>
    <cellStyle name="Comma 2 16 43" xfId="10863"/>
    <cellStyle name="Comma 2 16 44" xfId="10864"/>
    <cellStyle name="Comma 2 16 45" xfId="10865"/>
    <cellStyle name="Comma 2 16 46" xfId="10866"/>
    <cellStyle name="Comma 2 16 47" xfId="10867"/>
    <cellStyle name="Comma 2 16 48" xfId="10868"/>
    <cellStyle name="Comma 2 16 49" xfId="10869"/>
    <cellStyle name="Comma 2 16 5" xfId="10870"/>
    <cellStyle name="Comma 2 16 50" xfId="10871"/>
    <cellStyle name="Comma 2 16 51" xfId="10872"/>
    <cellStyle name="Comma 2 16 52" xfId="10873"/>
    <cellStyle name="Comma 2 16 53" xfId="10874"/>
    <cellStyle name="Comma 2 16 54" xfId="10875"/>
    <cellStyle name="Comma 2 16 55" xfId="10876"/>
    <cellStyle name="Comma 2 16 56" xfId="10877"/>
    <cellStyle name="Comma 2 16 57" xfId="10878"/>
    <cellStyle name="Comma 2 16 58" xfId="10879"/>
    <cellStyle name="Comma 2 16 59" xfId="10880"/>
    <cellStyle name="Comma 2 16 6" xfId="10881"/>
    <cellStyle name="Comma 2 16 60" xfId="10882"/>
    <cellStyle name="Comma 2 16 61" xfId="10883"/>
    <cellStyle name="Comma 2 16 62" xfId="10884"/>
    <cellStyle name="Comma 2 16 63" xfId="10885"/>
    <cellStyle name="Comma 2 16 64" xfId="10886"/>
    <cellStyle name="Comma 2 16 65" xfId="10887"/>
    <cellStyle name="Comma 2 16 66" xfId="10888"/>
    <cellStyle name="Comma 2 16 67" xfId="10889"/>
    <cellStyle name="Comma 2 16 68" xfId="10890"/>
    <cellStyle name="Comma 2 16 69" xfId="10891"/>
    <cellStyle name="Comma 2 16 7" xfId="10892"/>
    <cellStyle name="Comma 2 16 70" xfId="10893"/>
    <cellStyle name="Comma 2 16 71" xfId="10894"/>
    <cellStyle name="Comma 2 16 72" xfId="10895"/>
    <cellStyle name="Comma 2 16 73" xfId="10896"/>
    <cellStyle name="Comma 2 16 74" xfId="10897"/>
    <cellStyle name="Comma 2 16 75" xfId="10898"/>
    <cellStyle name="Comma 2 16 76" xfId="10899"/>
    <cellStyle name="Comma 2 16 77" xfId="10900"/>
    <cellStyle name="Comma 2 16 78" xfId="10901"/>
    <cellStyle name="Comma 2 16 79" xfId="10902"/>
    <cellStyle name="Comma 2 16 8" xfId="10903"/>
    <cellStyle name="Comma 2 16 80" xfId="10904"/>
    <cellStyle name="Comma 2 16 81" xfId="10905"/>
    <cellStyle name="Comma 2 16 82" xfId="10906"/>
    <cellStyle name="Comma 2 16 83" xfId="10907"/>
    <cellStyle name="Comma 2 16 84" xfId="10908"/>
    <cellStyle name="Comma 2 16 85" xfId="10909"/>
    <cellStyle name="Comma 2 16 86" xfId="10910"/>
    <cellStyle name="Comma 2 16 87" xfId="10911"/>
    <cellStyle name="Comma 2 16 88" xfId="10912"/>
    <cellStyle name="Comma 2 16 89" xfId="10913"/>
    <cellStyle name="Comma 2 16 9" xfId="10914"/>
    <cellStyle name="Comma 2 16 90" xfId="10915"/>
    <cellStyle name="Comma 2 16 91" xfId="10916"/>
    <cellStyle name="Comma 2 16 92" xfId="10917"/>
    <cellStyle name="Comma 2 16 93" xfId="10918"/>
    <cellStyle name="Comma 2 17" xfId="10919"/>
    <cellStyle name="Comma 2 17 10" xfId="10920"/>
    <cellStyle name="Comma 2 17 11" xfId="10921"/>
    <cellStyle name="Comma 2 17 12" xfId="10922"/>
    <cellStyle name="Comma 2 17 13" xfId="10923"/>
    <cellStyle name="Comma 2 17 14" xfId="10924"/>
    <cellStyle name="Comma 2 17 15" xfId="10925"/>
    <cellStyle name="Comma 2 17 16" xfId="10926"/>
    <cellStyle name="Comma 2 17 17" xfId="10927"/>
    <cellStyle name="Comma 2 17 18" xfId="10928"/>
    <cellStyle name="Comma 2 17 19" xfId="10929"/>
    <cellStyle name="Comma 2 17 2" xfId="10930"/>
    <cellStyle name="Comma 2 17 20" xfId="10931"/>
    <cellStyle name="Comma 2 17 21" xfId="10932"/>
    <cellStyle name="Comma 2 17 22" xfId="10933"/>
    <cellStyle name="Comma 2 17 23" xfId="10934"/>
    <cellStyle name="Comma 2 17 24" xfId="10935"/>
    <cellStyle name="Comma 2 17 25" xfId="10936"/>
    <cellStyle name="Comma 2 17 26" xfId="10937"/>
    <cellStyle name="Comma 2 17 27" xfId="10938"/>
    <cellStyle name="Comma 2 17 28" xfId="10939"/>
    <cellStyle name="Comma 2 17 29" xfId="10940"/>
    <cellStyle name="Comma 2 17 3" xfId="10941"/>
    <cellStyle name="Comma 2 17 30" xfId="10942"/>
    <cellStyle name="Comma 2 17 31" xfId="10943"/>
    <cellStyle name="Comma 2 17 32" xfId="10944"/>
    <cellStyle name="Comma 2 17 33" xfId="10945"/>
    <cellStyle name="Comma 2 17 34" xfId="10946"/>
    <cellStyle name="Comma 2 17 35" xfId="10947"/>
    <cellStyle name="Comma 2 17 36" xfId="10948"/>
    <cellStyle name="Comma 2 17 37" xfId="10949"/>
    <cellStyle name="Comma 2 17 38" xfId="10950"/>
    <cellStyle name="Comma 2 17 39" xfId="10951"/>
    <cellStyle name="Comma 2 17 4" xfId="10952"/>
    <cellStyle name="Comma 2 17 40" xfId="10953"/>
    <cellStyle name="Comma 2 17 41" xfId="10954"/>
    <cellStyle name="Comma 2 17 42" xfId="10955"/>
    <cellStyle name="Comma 2 17 43" xfId="10956"/>
    <cellStyle name="Comma 2 17 44" xfId="10957"/>
    <cellStyle name="Comma 2 17 45" xfId="10958"/>
    <cellStyle name="Comma 2 17 46" xfId="10959"/>
    <cellStyle name="Comma 2 17 47" xfId="10960"/>
    <cellStyle name="Comma 2 17 48" xfId="10961"/>
    <cellStyle name="Comma 2 17 49" xfId="10962"/>
    <cellStyle name="Comma 2 17 5" xfId="10963"/>
    <cellStyle name="Comma 2 17 50" xfId="10964"/>
    <cellStyle name="Comma 2 17 51" xfId="10965"/>
    <cellStyle name="Comma 2 17 52" xfId="10966"/>
    <cellStyle name="Comma 2 17 53" xfId="10967"/>
    <cellStyle name="Comma 2 17 54" xfId="10968"/>
    <cellStyle name="Comma 2 17 55" xfId="10969"/>
    <cellStyle name="Comma 2 17 56" xfId="10970"/>
    <cellStyle name="Comma 2 17 57" xfId="10971"/>
    <cellStyle name="Comma 2 17 58" xfId="10972"/>
    <cellStyle name="Comma 2 17 59" xfId="10973"/>
    <cellStyle name="Comma 2 17 6" xfId="10974"/>
    <cellStyle name="Comma 2 17 60" xfId="10975"/>
    <cellStyle name="Comma 2 17 61" xfId="10976"/>
    <cellStyle name="Comma 2 17 62" xfId="10977"/>
    <cellStyle name="Comma 2 17 63" xfId="10978"/>
    <cellStyle name="Comma 2 17 64" xfId="10979"/>
    <cellStyle name="Comma 2 17 65" xfId="10980"/>
    <cellStyle name="Comma 2 17 66" xfId="10981"/>
    <cellStyle name="Comma 2 17 67" xfId="10982"/>
    <cellStyle name="Comma 2 17 68" xfId="10983"/>
    <cellStyle name="Comma 2 17 69" xfId="10984"/>
    <cellStyle name="Comma 2 17 7" xfId="10985"/>
    <cellStyle name="Comma 2 17 70" xfId="10986"/>
    <cellStyle name="Comma 2 17 71" xfId="10987"/>
    <cellStyle name="Comma 2 17 72" xfId="10988"/>
    <cellStyle name="Comma 2 17 73" xfId="10989"/>
    <cellStyle name="Comma 2 17 74" xfId="10990"/>
    <cellStyle name="Comma 2 17 75" xfId="10991"/>
    <cellStyle name="Comma 2 17 76" xfId="10992"/>
    <cellStyle name="Comma 2 17 77" xfId="10993"/>
    <cellStyle name="Comma 2 17 78" xfId="10994"/>
    <cellStyle name="Comma 2 17 79" xfId="10995"/>
    <cellStyle name="Comma 2 17 8" xfId="10996"/>
    <cellStyle name="Comma 2 17 80" xfId="10997"/>
    <cellStyle name="Comma 2 17 81" xfId="10998"/>
    <cellStyle name="Comma 2 17 82" xfId="10999"/>
    <cellStyle name="Comma 2 17 83" xfId="11000"/>
    <cellStyle name="Comma 2 17 84" xfId="11001"/>
    <cellStyle name="Comma 2 17 85" xfId="11002"/>
    <cellStyle name="Comma 2 17 86" xfId="11003"/>
    <cellStyle name="Comma 2 17 87" xfId="11004"/>
    <cellStyle name="Comma 2 17 88" xfId="11005"/>
    <cellStyle name="Comma 2 17 89" xfId="11006"/>
    <cellStyle name="Comma 2 17 9" xfId="11007"/>
    <cellStyle name="Comma 2 17 90" xfId="11008"/>
    <cellStyle name="Comma 2 17 91" xfId="11009"/>
    <cellStyle name="Comma 2 17 92" xfId="11010"/>
    <cellStyle name="Comma 2 17 93" xfId="11011"/>
    <cellStyle name="Comma 2 18" xfId="11012"/>
    <cellStyle name="Comma 2 18 10" xfId="11013"/>
    <cellStyle name="Comma 2 18 11" xfId="11014"/>
    <cellStyle name="Comma 2 18 12" xfId="11015"/>
    <cellStyle name="Comma 2 18 13" xfId="11016"/>
    <cellStyle name="Comma 2 18 14" xfId="11017"/>
    <cellStyle name="Comma 2 18 15" xfId="11018"/>
    <cellStyle name="Comma 2 18 16" xfId="11019"/>
    <cellStyle name="Comma 2 18 17" xfId="11020"/>
    <cellStyle name="Comma 2 18 18" xfId="11021"/>
    <cellStyle name="Comma 2 18 19" xfId="11022"/>
    <cellStyle name="Comma 2 18 2" xfId="11023"/>
    <cellStyle name="Comma 2 18 20" xfId="11024"/>
    <cellStyle name="Comma 2 18 21" xfId="11025"/>
    <cellStyle name="Comma 2 18 22" xfId="11026"/>
    <cellStyle name="Comma 2 18 23" xfId="11027"/>
    <cellStyle name="Comma 2 18 24" xfId="11028"/>
    <cellStyle name="Comma 2 18 25" xfId="11029"/>
    <cellStyle name="Comma 2 18 26" xfId="11030"/>
    <cellStyle name="Comma 2 18 27" xfId="11031"/>
    <cellStyle name="Comma 2 18 28" xfId="11032"/>
    <cellStyle name="Comma 2 18 29" xfId="11033"/>
    <cellStyle name="Comma 2 18 3" xfId="11034"/>
    <cellStyle name="Comma 2 18 30" xfId="11035"/>
    <cellStyle name="Comma 2 18 31" xfId="11036"/>
    <cellStyle name="Comma 2 18 32" xfId="11037"/>
    <cellStyle name="Comma 2 18 33" xfId="11038"/>
    <cellStyle name="Comma 2 18 34" xfId="11039"/>
    <cellStyle name="Comma 2 18 35" xfId="11040"/>
    <cellStyle name="Comma 2 18 36" xfId="11041"/>
    <cellStyle name="Comma 2 18 37" xfId="11042"/>
    <cellStyle name="Comma 2 18 38" xfId="11043"/>
    <cellStyle name="Comma 2 18 39" xfId="11044"/>
    <cellStyle name="Comma 2 18 4" xfId="11045"/>
    <cellStyle name="Comma 2 18 40" xfId="11046"/>
    <cellStyle name="Comma 2 18 41" xfId="11047"/>
    <cellStyle name="Comma 2 18 42" xfId="11048"/>
    <cellStyle name="Comma 2 18 43" xfId="11049"/>
    <cellStyle name="Comma 2 18 44" xfId="11050"/>
    <cellStyle name="Comma 2 18 45" xfId="11051"/>
    <cellStyle name="Comma 2 18 46" xfId="11052"/>
    <cellStyle name="Comma 2 18 47" xfId="11053"/>
    <cellStyle name="Comma 2 18 48" xfId="11054"/>
    <cellStyle name="Comma 2 18 49" xfId="11055"/>
    <cellStyle name="Comma 2 18 5" xfId="11056"/>
    <cellStyle name="Comma 2 18 50" xfId="11057"/>
    <cellStyle name="Comma 2 18 51" xfId="11058"/>
    <cellStyle name="Comma 2 18 52" xfId="11059"/>
    <cellStyle name="Comma 2 18 53" xfId="11060"/>
    <cellStyle name="Comma 2 18 54" xfId="11061"/>
    <cellStyle name="Comma 2 18 55" xfId="11062"/>
    <cellStyle name="Comma 2 18 56" xfId="11063"/>
    <cellStyle name="Comma 2 18 57" xfId="11064"/>
    <cellStyle name="Comma 2 18 58" xfId="11065"/>
    <cellStyle name="Comma 2 18 59" xfId="11066"/>
    <cellStyle name="Comma 2 18 6" xfId="11067"/>
    <cellStyle name="Comma 2 18 60" xfId="11068"/>
    <cellStyle name="Comma 2 18 61" xfId="11069"/>
    <cellStyle name="Comma 2 18 62" xfId="11070"/>
    <cellStyle name="Comma 2 18 63" xfId="11071"/>
    <cellStyle name="Comma 2 18 64" xfId="11072"/>
    <cellStyle name="Comma 2 18 65" xfId="11073"/>
    <cellStyle name="Comma 2 18 66" xfId="11074"/>
    <cellStyle name="Comma 2 18 67" xfId="11075"/>
    <cellStyle name="Comma 2 18 68" xfId="11076"/>
    <cellStyle name="Comma 2 18 69" xfId="11077"/>
    <cellStyle name="Comma 2 18 7" xfId="11078"/>
    <cellStyle name="Comma 2 18 70" xfId="11079"/>
    <cellStyle name="Comma 2 18 71" xfId="11080"/>
    <cellStyle name="Comma 2 18 72" xfId="11081"/>
    <cellStyle name="Comma 2 18 73" xfId="11082"/>
    <cellStyle name="Comma 2 18 74" xfId="11083"/>
    <cellStyle name="Comma 2 18 75" xfId="11084"/>
    <cellStyle name="Comma 2 18 76" xfId="11085"/>
    <cellStyle name="Comma 2 18 77" xfId="11086"/>
    <cellStyle name="Comma 2 18 78" xfId="11087"/>
    <cellStyle name="Comma 2 18 79" xfId="11088"/>
    <cellStyle name="Comma 2 18 8" xfId="11089"/>
    <cellStyle name="Comma 2 18 80" xfId="11090"/>
    <cellStyle name="Comma 2 18 81" xfId="11091"/>
    <cellStyle name="Comma 2 18 82" xfId="11092"/>
    <cellStyle name="Comma 2 18 83" xfId="11093"/>
    <cellStyle name="Comma 2 18 84" xfId="11094"/>
    <cellStyle name="Comma 2 18 85" xfId="11095"/>
    <cellStyle name="Comma 2 18 86" xfId="11096"/>
    <cellStyle name="Comma 2 18 87" xfId="11097"/>
    <cellStyle name="Comma 2 18 88" xfId="11098"/>
    <cellStyle name="Comma 2 18 89" xfId="11099"/>
    <cellStyle name="Comma 2 18 9" xfId="11100"/>
    <cellStyle name="Comma 2 18 90" xfId="11101"/>
    <cellStyle name="Comma 2 18 91" xfId="11102"/>
    <cellStyle name="Comma 2 18 92" xfId="11103"/>
    <cellStyle name="Comma 2 18 93" xfId="11104"/>
    <cellStyle name="Comma 2 19" xfId="11105"/>
    <cellStyle name="Comma 2 19 10" xfId="11106"/>
    <cellStyle name="Comma 2 19 11" xfId="11107"/>
    <cellStyle name="Comma 2 19 12" xfId="11108"/>
    <cellStyle name="Comma 2 19 13" xfId="11109"/>
    <cellStyle name="Comma 2 19 14" xfId="11110"/>
    <cellStyle name="Comma 2 19 15" xfId="11111"/>
    <cellStyle name="Comma 2 19 16" xfId="11112"/>
    <cellStyle name="Comma 2 19 17" xfId="11113"/>
    <cellStyle name="Comma 2 19 18" xfId="11114"/>
    <cellStyle name="Comma 2 19 19" xfId="11115"/>
    <cellStyle name="Comma 2 19 2" xfId="11116"/>
    <cellStyle name="Comma 2 19 20" xfId="11117"/>
    <cellStyle name="Comma 2 19 21" xfId="11118"/>
    <cellStyle name="Comma 2 19 22" xfId="11119"/>
    <cellStyle name="Comma 2 19 23" xfId="11120"/>
    <cellStyle name="Comma 2 19 24" xfId="11121"/>
    <cellStyle name="Comma 2 19 25" xfId="11122"/>
    <cellStyle name="Comma 2 19 26" xfId="11123"/>
    <cellStyle name="Comma 2 19 27" xfId="11124"/>
    <cellStyle name="Comma 2 19 28" xfId="11125"/>
    <cellStyle name="Comma 2 19 29" xfId="11126"/>
    <cellStyle name="Comma 2 19 3" xfId="11127"/>
    <cellStyle name="Comma 2 19 30" xfId="11128"/>
    <cellStyle name="Comma 2 19 31" xfId="11129"/>
    <cellStyle name="Comma 2 19 32" xfId="11130"/>
    <cellStyle name="Comma 2 19 33" xfId="11131"/>
    <cellStyle name="Comma 2 19 34" xfId="11132"/>
    <cellStyle name="Comma 2 19 35" xfId="11133"/>
    <cellStyle name="Comma 2 19 36" xfId="11134"/>
    <cellStyle name="Comma 2 19 37" xfId="11135"/>
    <cellStyle name="Comma 2 19 38" xfId="11136"/>
    <cellStyle name="Comma 2 19 39" xfId="11137"/>
    <cellStyle name="Comma 2 19 4" xfId="11138"/>
    <cellStyle name="Comma 2 19 40" xfId="11139"/>
    <cellStyle name="Comma 2 19 41" xfId="11140"/>
    <cellStyle name="Comma 2 19 42" xfId="11141"/>
    <cellStyle name="Comma 2 19 43" xfId="11142"/>
    <cellStyle name="Comma 2 19 44" xfId="11143"/>
    <cellStyle name="Comma 2 19 45" xfId="11144"/>
    <cellStyle name="Comma 2 19 46" xfId="11145"/>
    <cellStyle name="Comma 2 19 47" xfId="11146"/>
    <cellStyle name="Comma 2 19 48" xfId="11147"/>
    <cellStyle name="Comma 2 19 49" xfId="11148"/>
    <cellStyle name="Comma 2 19 5" xfId="11149"/>
    <cellStyle name="Comma 2 19 50" xfId="11150"/>
    <cellStyle name="Comma 2 19 51" xfId="11151"/>
    <cellStyle name="Comma 2 19 52" xfId="11152"/>
    <cellStyle name="Comma 2 19 53" xfId="11153"/>
    <cellStyle name="Comma 2 19 54" xfId="11154"/>
    <cellStyle name="Comma 2 19 55" xfId="11155"/>
    <cellStyle name="Comma 2 19 56" xfId="11156"/>
    <cellStyle name="Comma 2 19 57" xfId="11157"/>
    <cellStyle name="Comma 2 19 58" xfId="11158"/>
    <cellStyle name="Comma 2 19 59" xfId="11159"/>
    <cellStyle name="Comma 2 19 6" xfId="11160"/>
    <cellStyle name="Comma 2 19 60" xfId="11161"/>
    <cellStyle name="Comma 2 19 61" xfId="11162"/>
    <cellStyle name="Comma 2 19 62" xfId="11163"/>
    <cellStyle name="Comma 2 19 63" xfId="11164"/>
    <cellStyle name="Comma 2 19 64" xfId="11165"/>
    <cellStyle name="Comma 2 19 65" xfId="11166"/>
    <cellStyle name="Comma 2 19 66" xfId="11167"/>
    <cellStyle name="Comma 2 19 67" xfId="11168"/>
    <cellStyle name="Comma 2 19 68" xfId="11169"/>
    <cellStyle name="Comma 2 19 69" xfId="11170"/>
    <cellStyle name="Comma 2 19 7" xfId="11171"/>
    <cellStyle name="Comma 2 19 70" xfId="11172"/>
    <cellStyle name="Comma 2 19 71" xfId="11173"/>
    <cellStyle name="Comma 2 19 72" xfId="11174"/>
    <cellStyle name="Comma 2 19 73" xfId="11175"/>
    <cellStyle name="Comma 2 19 74" xfId="11176"/>
    <cellStyle name="Comma 2 19 75" xfId="11177"/>
    <cellStyle name="Comma 2 19 76" xfId="11178"/>
    <cellStyle name="Comma 2 19 77" xfId="11179"/>
    <cellStyle name="Comma 2 19 78" xfId="11180"/>
    <cellStyle name="Comma 2 19 79" xfId="11181"/>
    <cellStyle name="Comma 2 19 8" xfId="11182"/>
    <cellStyle name="Comma 2 19 80" xfId="11183"/>
    <cellStyle name="Comma 2 19 81" xfId="11184"/>
    <cellStyle name="Comma 2 19 82" xfId="11185"/>
    <cellStyle name="Comma 2 19 83" xfId="11186"/>
    <cellStyle name="Comma 2 19 84" xfId="11187"/>
    <cellStyle name="Comma 2 19 85" xfId="11188"/>
    <cellStyle name="Comma 2 19 86" xfId="11189"/>
    <cellStyle name="Comma 2 19 87" xfId="11190"/>
    <cellStyle name="Comma 2 19 88" xfId="11191"/>
    <cellStyle name="Comma 2 19 89" xfId="11192"/>
    <cellStyle name="Comma 2 19 9" xfId="11193"/>
    <cellStyle name="Comma 2 19 90" xfId="11194"/>
    <cellStyle name="Comma 2 19 91" xfId="11195"/>
    <cellStyle name="Comma 2 19 92" xfId="11196"/>
    <cellStyle name="Comma 2 19 93" xfId="11197"/>
    <cellStyle name="Comma 2 2" xfId="38"/>
    <cellStyle name="Comma 2 2 10" xfId="11198"/>
    <cellStyle name="Comma 2 2 11" xfId="11199"/>
    <cellStyle name="Comma 2 2 12" xfId="11200"/>
    <cellStyle name="Comma 2 2 13" xfId="11201"/>
    <cellStyle name="Comma 2 2 14" xfId="11202"/>
    <cellStyle name="Comma 2 2 15" xfId="11203"/>
    <cellStyle name="Comma 2 2 16" xfId="11204"/>
    <cellStyle name="Comma 2 2 17" xfId="11205"/>
    <cellStyle name="Comma 2 2 18" xfId="11206"/>
    <cellStyle name="Comma 2 2 19" xfId="11207"/>
    <cellStyle name="Comma 2 2 2" xfId="39"/>
    <cellStyle name="Comma 2 2 2 2" xfId="11208"/>
    <cellStyle name="Comma 2 2 2 2 2" xfId="11209"/>
    <cellStyle name="Comma 2 2 20" xfId="11210"/>
    <cellStyle name="Comma 2 2 21" xfId="11211"/>
    <cellStyle name="Comma 2 2 22" xfId="11212"/>
    <cellStyle name="Comma 2 2 23" xfId="11213"/>
    <cellStyle name="Comma 2 2 24" xfId="11214"/>
    <cellStyle name="Comma 2 2 25" xfId="11215"/>
    <cellStyle name="Comma 2 2 26" xfId="11216"/>
    <cellStyle name="Comma 2 2 27" xfId="11217"/>
    <cellStyle name="Comma 2 2 28" xfId="11218"/>
    <cellStyle name="Comma 2 2 29" xfId="11219"/>
    <cellStyle name="Comma 2 2 3" xfId="949"/>
    <cellStyle name="Comma 2 2 3 2" xfId="11220"/>
    <cellStyle name="Comma 2 2 30" xfId="11221"/>
    <cellStyle name="Comma 2 2 31" xfId="11222"/>
    <cellStyle name="Comma 2 2 32" xfId="11223"/>
    <cellStyle name="Comma 2 2 33" xfId="11224"/>
    <cellStyle name="Comma 2 2 34" xfId="11225"/>
    <cellStyle name="Comma 2 2 35" xfId="11226"/>
    <cellStyle name="Comma 2 2 36" xfId="11227"/>
    <cellStyle name="Comma 2 2 37" xfId="11228"/>
    <cellStyle name="Comma 2 2 38" xfId="11229"/>
    <cellStyle name="Comma 2 2 39" xfId="11230"/>
    <cellStyle name="Comma 2 2 4" xfId="11231"/>
    <cellStyle name="Comma 2 2 40" xfId="11232"/>
    <cellStyle name="Comma 2 2 41" xfId="11233"/>
    <cellStyle name="Comma 2 2 42" xfId="11234"/>
    <cellStyle name="Comma 2 2 43" xfId="11235"/>
    <cellStyle name="Comma 2 2 44" xfId="11236"/>
    <cellStyle name="Comma 2 2 45" xfId="11237"/>
    <cellStyle name="Comma 2 2 46" xfId="11238"/>
    <cellStyle name="Comma 2 2 47" xfId="11239"/>
    <cellStyle name="Comma 2 2 48" xfId="11240"/>
    <cellStyle name="Comma 2 2 49" xfId="11241"/>
    <cellStyle name="Comma 2 2 5" xfId="11242"/>
    <cellStyle name="Comma 2 2 50" xfId="11243"/>
    <cellStyle name="Comma 2 2 51" xfId="11244"/>
    <cellStyle name="Comma 2 2 52" xfId="11245"/>
    <cellStyle name="Comma 2 2 53" xfId="11246"/>
    <cellStyle name="Comma 2 2 54" xfId="11247"/>
    <cellStyle name="Comma 2 2 55" xfId="11248"/>
    <cellStyle name="Comma 2 2 56" xfId="11249"/>
    <cellStyle name="Comma 2 2 57" xfId="11250"/>
    <cellStyle name="Comma 2 2 58" xfId="11251"/>
    <cellStyle name="Comma 2 2 59" xfId="11252"/>
    <cellStyle name="Comma 2 2 6" xfId="11253"/>
    <cellStyle name="Comma 2 2 60" xfId="11254"/>
    <cellStyle name="Comma 2 2 61" xfId="11255"/>
    <cellStyle name="Comma 2 2 62" xfId="11256"/>
    <cellStyle name="Comma 2 2 63" xfId="11257"/>
    <cellStyle name="Comma 2 2 64" xfId="11258"/>
    <cellStyle name="Comma 2 2 65" xfId="11259"/>
    <cellStyle name="Comma 2 2 66" xfId="11260"/>
    <cellStyle name="Comma 2 2 67" xfId="11261"/>
    <cellStyle name="Comma 2 2 68" xfId="11262"/>
    <cellStyle name="Comma 2 2 69" xfId="11263"/>
    <cellStyle name="Comma 2 2 7" xfId="11264"/>
    <cellStyle name="Comma 2 2 70" xfId="11265"/>
    <cellStyle name="Comma 2 2 71" xfId="11266"/>
    <cellStyle name="Comma 2 2 72" xfId="11267"/>
    <cellStyle name="Comma 2 2 73" xfId="11268"/>
    <cellStyle name="Comma 2 2 74" xfId="11269"/>
    <cellStyle name="Comma 2 2 75" xfId="11270"/>
    <cellStyle name="Comma 2 2 76" xfId="11271"/>
    <cellStyle name="Comma 2 2 77" xfId="11272"/>
    <cellStyle name="Comma 2 2 78" xfId="11273"/>
    <cellStyle name="Comma 2 2 79" xfId="11274"/>
    <cellStyle name="Comma 2 2 8" xfId="11275"/>
    <cellStyle name="Comma 2 2 80" xfId="11276"/>
    <cellStyle name="Comma 2 2 81" xfId="11277"/>
    <cellStyle name="Comma 2 2 82" xfId="11278"/>
    <cellStyle name="Comma 2 2 83" xfId="11279"/>
    <cellStyle name="Comma 2 2 84" xfId="11280"/>
    <cellStyle name="Comma 2 2 85" xfId="11281"/>
    <cellStyle name="Comma 2 2 86" xfId="11282"/>
    <cellStyle name="Comma 2 2 87" xfId="11283"/>
    <cellStyle name="Comma 2 2 88" xfId="11284"/>
    <cellStyle name="Comma 2 2 89" xfId="11285"/>
    <cellStyle name="Comma 2 2 9" xfId="11286"/>
    <cellStyle name="Comma 2 2 90" xfId="11287"/>
    <cellStyle name="Comma 2 2 91" xfId="11288"/>
    <cellStyle name="Comma 2 2 92" xfId="11289"/>
    <cellStyle name="Comma 2 2 93" xfId="11290"/>
    <cellStyle name="Comma 2 20" xfId="11291"/>
    <cellStyle name="Comma 2 20 10" xfId="11292"/>
    <cellStyle name="Comma 2 20 11" xfId="11293"/>
    <cellStyle name="Comma 2 20 12" xfId="11294"/>
    <cellStyle name="Comma 2 20 13" xfId="11295"/>
    <cellStyle name="Comma 2 20 14" xfId="11296"/>
    <cellStyle name="Comma 2 20 15" xfId="11297"/>
    <cellStyle name="Comma 2 20 16" xfId="11298"/>
    <cellStyle name="Comma 2 20 17" xfId="11299"/>
    <cellStyle name="Comma 2 20 18" xfId="11300"/>
    <cellStyle name="Comma 2 20 19" xfId="11301"/>
    <cellStyle name="Comma 2 20 2" xfId="11302"/>
    <cellStyle name="Comma 2 20 20" xfId="11303"/>
    <cellStyle name="Comma 2 20 21" xfId="11304"/>
    <cellStyle name="Comma 2 20 22" xfId="11305"/>
    <cellStyle name="Comma 2 20 23" xfId="11306"/>
    <cellStyle name="Comma 2 20 24" xfId="11307"/>
    <cellStyle name="Comma 2 20 25" xfId="11308"/>
    <cellStyle name="Comma 2 20 26" xfId="11309"/>
    <cellStyle name="Comma 2 20 27" xfId="11310"/>
    <cellStyle name="Comma 2 20 28" xfId="11311"/>
    <cellStyle name="Comma 2 20 29" xfId="11312"/>
    <cellStyle name="Comma 2 20 3" xfId="11313"/>
    <cellStyle name="Comma 2 20 30" xfId="11314"/>
    <cellStyle name="Comma 2 20 31" xfId="11315"/>
    <cellStyle name="Comma 2 20 32" xfId="11316"/>
    <cellStyle name="Comma 2 20 33" xfId="11317"/>
    <cellStyle name="Comma 2 20 34" xfId="11318"/>
    <cellStyle name="Comma 2 20 35" xfId="11319"/>
    <cellStyle name="Comma 2 20 36" xfId="11320"/>
    <cellStyle name="Comma 2 20 37" xfId="11321"/>
    <cellStyle name="Comma 2 20 38" xfId="11322"/>
    <cellStyle name="Comma 2 20 39" xfId="11323"/>
    <cellStyle name="Comma 2 20 4" xfId="11324"/>
    <cellStyle name="Comma 2 20 40" xfId="11325"/>
    <cellStyle name="Comma 2 20 41" xfId="11326"/>
    <cellStyle name="Comma 2 20 42" xfId="11327"/>
    <cellStyle name="Comma 2 20 43" xfId="11328"/>
    <cellStyle name="Comma 2 20 44" xfId="11329"/>
    <cellStyle name="Comma 2 20 45" xfId="11330"/>
    <cellStyle name="Comma 2 20 46" xfId="11331"/>
    <cellStyle name="Comma 2 20 47" xfId="11332"/>
    <cellStyle name="Comma 2 20 48" xfId="11333"/>
    <cellStyle name="Comma 2 20 49" xfId="11334"/>
    <cellStyle name="Comma 2 20 5" xfId="11335"/>
    <cellStyle name="Comma 2 20 50" xfId="11336"/>
    <cellStyle name="Comma 2 20 51" xfId="11337"/>
    <cellStyle name="Comma 2 20 52" xfId="11338"/>
    <cellStyle name="Comma 2 20 53" xfId="11339"/>
    <cellStyle name="Comma 2 20 54" xfId="11340"/>
    <cellStyle name="Comma 2 20 55" xfId="11341"/>
    <cellStyle name="Comma 2 20 56" xfId="11342"/>
    <cellStyle name="Comma 2 20 57" xfId="11343"/>
    <cellStyle name="Comma 2 20 58" xfId="11344"/>
    <cellStyle name="Comma 2 20 59" xfId="11345"/>
    <cellStyle name="Comma 2 20 6" xfId="11346"/>
    <cellStyle name="Comma 2 20 60" xfId="11347"/>
    <cellStyle name="Comma 2 20 61" xfId="11348"/>
    <cellStyle name="Comma 2 20 62" xfId="11349"/>
    <cellStyle name="Comma 2 20 63" xfId="11350"/>
    <cellStyle name="Comma 2 20 64" xfId="11351"/>
    <cellStyle name="Comma 2 20 65" xfId="11352"/>
    <cellStyle name="Comma 2 20 66" xfId="11353"/>
    <cellStyle name="Comma 2 20 67" xfId="11354"/>
    <cellStyle name="Comma 2 20 68" xfId="11355"/>
    <cellStyle name="Comma 2 20 69" xfId="11356"/>
    <cellStyle name="Comma 2 20 7" xfId="11357"/>
    <cellStyle name="Comma 2 20 70" xfId="11358"/>
    <cellStyle name="Comma 2 20 71" xfId="11359"/>
    <cellStyle name="Comma 2 20 72" xfId="11360"/>
    <cellStyle name="Comma 2 20 73" xfId="11361"/>
    <cellStyle name="Comma 2 20 74" xfId="11362"/>
    <cellStyle name="Comma 2 20 75" xfId="11363"/>
    <cellStyle name="Comma 2 20 76" xfId="11364"/>
    <cellStyle name="Comma 2 20 77" xfId="11365"/>
    <cellStyle name="Comma 2 20 78" xfId="11366"/>
    <cellStyle name="Comma 2 20 79" xfId="11367"/>
    <cellStyle name="Comma 2 20 8" xfId="11368"/>
    <cellStyle name="Comma 2 20 80" xfId="11369"/>
    <cellStyle name="Comma 2 20 81" xfId="11370"/>
    <cellStyle name="Comma 2 20 82" xfId="11371"/>
    <cellStyle name="Comma 2 20 83" xfId="11372"/>
    <cellStyle name="Comma 2 20 84" xfId="11373"/>
    <cellStyle name="Comma 2 20 85" xfId="11374"/>
    <cellStyle name="Comma 2 20 86" xfId="11375"/>
    <cellStyle name="Comma 2 20 87" xfId="11376"/>
    <cellStyle name="Comma 2 20 88" xfId="11377"/>
    <cellStyle name="Comma 2 20 89" xfId="11378"/>
    <cellStyle name="Comma 2 20 9" xfId="11379"/>
    <cellStyle name="Comma 2 20 90" xfId="11380"/>
    <cellStyle name="Comma 2 20 91" xfId="11381"/>
    <cellStyle name="Comma 2 20 92" xfId="11382"/>
    <cellStyle name="Comma 2 20 93" xfId="11383"/>
    <cellStyle name="Comma 2 21" xfId="11384"/>
    <cellStyle name="Comma 2 21 10" xfId="11385"/>
    <cellStyle name="Comma 2 21 11" xfId="11386"/>
    <cellStyle name="Comma 2 21 12" xfId="11387"/>
    <cellStyle name="Comma 2 21 13" xfId="11388"/>
    <cellStyle name="Comma 2 21 14" xfId="11389"/>
    <cellStyle name="Comma 2 21 15" xfId="11390"/>
    <cellStyle name="Comma 2 21 16" xfId="11391"/>
    <cellStyle name="Comma 2 21 17" xfId="11392"/>
    <cellStyle name="Comma 2 21 18" xfId="11393"/>
    <cellStyle name="Comma 2 21 19" xfId="11394"/>
    <cellStyle name="Comma 2 21 2" xfId="11395"/>
    <cellStyle name="Comma 2 21 20" xfId="11396"/>
    <cellStyle name="Comma 2 21 21" xfId="11397"/>
    <cellStyle name="Comma 2 21 22" xfId="11398"/>
    <cellStyle name="Comma 2 21 23" xfId="11399"/>
    <cellStyle name="Comma 2 21 24" xfId="11400"/>
    <cellStyle name="Comma 2 21 25" xfId="11401"/>
    <cellStyle name="Comma 2 21 26" xfId="11402"/>
    <cellStyle name="Comma 2 21 27" xfId="11403"/>
    <cellStyle name="Comma 2 21 28" xfId="11404"/>
    <cellStyle name="Comma 2 21 29" xfId="11405"/>
    <cellStyle name="Comma 2 21 3" xfId="11406"/>
    <cellStyle name="Comma 2 21 30" xfId="11407"/>
    <cellStyle name="Comma 2 21 31" xfId="11408"/>
    <cellStyle name="Comma 2 21 32" xfId="11409"/>
    <cellStyle name="Comma 2 21 33" xfId="11410"/>
    <cellStyle name="Comma 2 21 34" xfId="11411"/>
    <cellStyle name="Comma 2 21 35" xfId="11412"/>
    <cellStyle name="Comma 2 21 36" xfId="11413"/>
    <cellStyle name="Comma 2 21 37" xfId="11414"/>
    <cellStyle name="Comma 2 21 38" xfId="11415"/>
    <cellStyle name="Comma 2 21 39" xfId="11416"/>
    <cellStyle name="Comma 2 21 4" xfId="11417"/>
    <cellStyle name="Comma 2 21 40" xfId="11418"/>
    <cellStyle name="Comma 2 21 41" xfId="11419"/>
    <cellStyle name="Comma 2 21 42" xfId="11420"/>
    <cellStyle name="Comma 2 21 43" xfId="11421"/>
    <cellStyle name="Comma 2 21 44" xfId="11422"/>
    <cellStyle name="Comma 2 21 45" xfId="11423"/>
    <cellStyle name="Comma 2 21 46" xfId="11424"/>
    <cellStyle name="Comma 2 21 47" xfId="11425"/>
    <cellStyle name="Comma 2 21 48" xfId="11426"/>
    <cellStyle name="Comma 2 21 49" xfId="11427"/>
    <cellStyle name="Comma 2 21 5" xfId="11428"/>
    <cellStyle name="Comma 2 21 50" xfId="11429"/>
    <cellStyle name="Comma 2 21 51" xfId="11430"/>
    <cellStyle name="Comma 2 21 52" xfId="11431"/>
    <cellStyle name="Comma 2 21 53" xfId="11432"/>
    <cellStyle name="Comma 2 21 54" xfId="11433"/>
    <cellStyle name="Comma 2 21 55" xfId="11434"/>
    <cellStyle name="Comma 2 21 56" xfId="11435"/>
    <cellStyle name="Comma 2 21 57" xfId="11436"/>
    <cellStyle name="Comma 2 21 58" xfId="11437"/>
    <cellStyle name="Comma 2 21 59" xfId="11438"/>
    <cellStyle name="Comma 2 21 6" xfId="11439"/>
    <cellStyle name="Comma 2 21 60" xfId="11440"/>
    <cellStyle name="Comma 2 21 61" xfId="11441"/>
    <cellStyle name="Comma 2 21 62" xfId="11442"/>
    <cellStyle name="Comma 2 21 63" xfId="11443"/>
    <cellStyle name="Comma 2 21 64" xfId="11444"/>
    <cellStyle name="Comma 2 21 65" xfId="11445"/>
    <cellStyle name="Comma 2 21 66" xfId="11446"/>
    <cellStyle name="Comma 2 21 67" xfId="11447"/>
    <cellStyle name="Comma 2 21 68" xfId="11448"/>
    <cellStyle name="Comma 2 21 69" xfId="11449"/>
    <cellStyle name="Comma 2 21 7" xfId="11450"/>
    <cellStyle name="Comma 2 21 70" xfId="11451"/>
    <cellStyle name="Comma 2 21 71" xfId="11452"/>
    <cellStyle name="Comma 2 21 72" xfId="11453"/>
    <cellStyle name="Comma 2 21 73" xfId="11454"/>
    <cellStyle name="Comma 2 21 74" xfId="11455"/>
    <cellStyle name="Comma 2 21 75" xfId="11456"/>
    <cellStyle name="Comma 2 21 76" xfId="11457"/>
    <cellStyle name="Comma 2 21 77" xfId="11458"/>
    <cellStyle name="Comma 2 21 78" xfId="11459"/>
    <cellStyle name="Comma 2 21 79" xfId="11460"/>
    <cellStyle name="Comma 2 21 8" xfId="11461"/>
    <cellStyle name="Comma 2 21 80" xfId="11462"/>
    <cellStyle name="Comma 2 21 81" xfId="11463"/>
    <cellStyle name="Comma 2 21 82" xfId="11464"/>
    <cellStyle name="Comma 2 21 83" xfId="11465"/>
    <cellStyle name="Comma 2 21 84" xfId="11466"/>
    <cellStyle name="Comma 2 21 85" xfId="11467"/>
    <cellStyle name="Comma 2 21 86" xfId="11468"/>
    <cellStyle name="Comma 2 21 87" xfId="11469"/>
    <cellStyle name="Comma 2 21 88" xfId="11470"/>
    <cellStyle name="Comma 2 21 89" xfId="11471"/>
    <cellStyle name="Comma 2 21 9" xfId="11472"/>
    <cellStyle name="Comma 2 21 90" xfId="11473"/>
    <cellStyle name="Comma 2 21 91" xfId="11474"/>
    <cellStyle name="Comma 2 21 92" xfId="11475"/>
    <cellStyle name="Comma 2 21 93" xfId="11476"/>
    <cellStyle name="Comma 2 22" xfId="11477"/>
    <cellStyle name="Comma 2 22 10" xfId="11478"/>
    <cellStyle name="Comma 2 22 11" xfId="11479"/>
    <cellStyle name="Comma 2 22 12" xfId="11480"/>
    <cellStyle name="Comma 2 22 13" xfId="11481"/>
    <cellStyle name="Comma 2 22 14" xfId="11482"/>
    <cellStyle name="Comma 2 22 15" xfId="11483"/>
    <cellStyle name="Comma 2 22 16" xfId="11484"/>
    <cellStyle name="Comma 2 22 17" xfId="11485"/>
    <cellStyle name="Comma 2 22 18" xfId="11486"/>
    <cellStyle name="Comma 2 22 19" xfId="11487"/>
    <cellStyle name="Comma 2 22 2" xfId="11488"/>
    <cellStyle name="Comma 2 22 20" xfId="11489"/>
    <cellStyle name="Comma 2 22 21" xfId="11490"/>
    <cellStyle name="Comma 2 22 22" xfId="11491"/>
    <cellStyle name="Comma 2 22 23" xfId="11492"/>
    <cellStyle name="Comma 2 22 24" xfId="11493"/>
    <cellStyle name="Comma 2 22 25" xfId="11494"/>
    <cellStyle name="Comma 2 22 26" xfId="11495"/>
    <cellStyle name="Comma 2 22 27" xfId="11496"/>
    <cellStyle name="Comma 2 22 28" xfId="11497"/>
    <cellStyle name="Comma 2 22 29" xfId="11498"/>
    <cellStyle name="Comma 2 22 3" xfId="11499"/>
    <cellStyle name="Comma 2 22 30" xfId="11500"/>
    <cellStyle name="Comma 2 22 31" xfId="11501"/>
    <cellStyle name="Comma 2 22 32" xfId="11502"/>
    <cellStyle name="Comma 2 22 33" xfId="11503"/>
    <cellStyle name="Comma 2 22 34" xfId="11504"/>
    <cellStyle name="Comma 2 22 35" xfId="11505"/>
    <cellStyle name="Comma 2 22 36" xfId="11506"/>
    <cellStyle name="Comma 2 22 37" xfId="11507"/>
    <cellStyle name="Comma 2 22 38" xfId="11508"/>
    <cellStyle name="Comma 2 22 39" xfId="11509"/>
    <cellStyle name="Comma 2 22 4" xfId="11510"/>
    <cellStyle name="Comma 2 22 40" xfId="11511"/>
    <cellStyle name="Comma 2 22 41" xfId="11512"/>
    <cellStyle name="Comma 2 22 42" xfId="11513"/>
    <cellStyle name="Comma 2 22 43" xfId="11514"/>
    <cellStyle name="Comma 2 22 44" xfId="11515"/>
    <cellStyle name="Comma 2 22 45" xfId="11516"/>
    <cellStyle name="Comma 2 22 46" xfId="11517"/>
    <cellStyle name="Comma 2 22 47" xfId="11518"/>
    <cellStyle name="Comma 2 22 48" xfId="11519"/>
    <cellStyle name="Comma 2 22 49" xfId="11520"/>
    <cellStyle name="Comma 2 22 5" xfId="11521"/>
    <cellStyle name="Comma 2 22 50" xfId="11522"/>
    <cellStyle name="Comma 2 22 51" xfId="11523"/>
    <cellStyle name="Comma 2 22 52" xfId="11524"/>
    <cellStyle name="Comma 2 22 53" xfId="11525"/>
    <cellStyle name="Comma 2 22 54" xfId="11526"/>
    <cellStyle name="Comma 2 22 55" xfId="11527"/>
    <cellStyle name="Comma 2 22 56" xfId="11528"/>
    <cellStyle name="Comma 2 22 57" xfId="11529"/>
    <cellStyle name="Comma 2 22 58" xfId="11530"/>
    <cellStyle name="Comma 2 22 59" xfId="11531"/>
    <cellStyle name="Comma 2 22 6" xfId="11532"/>
    <cellStyle name="Comma 2 22 60" xfId="11533"/>
    <cellStyle name="Comma 2 22 61" xfId="11534"/>
    <cellStyle name="Comma 2 22 62" xfId="11535"/>
    <cellStyle name="Comma 2 22 63" xfId="11536"/>
    <cellStyle name="Comma 2 22 64" xfId="11537"/>
    <cellStyle name="Comma 2 22 65" xfId="11538"/>
    <cellStyle name="Comma 2 22 66" xfId="11539"/>
    <cellStyle name="Comma 2 22 67" xfId="11540"/>
    <cellStyle name="Comma 2 22 68" xfId="11541"/>
    <cellStyle name="Comma 2 22 69" xfId="11542"/>
    <cellStyle name="Comma 2 22 7" xfId="11543"/>
    <cellStyle name="Comma 2 22 70" xfId="11544"/>
    <cellStyle name="Comma 2 22 71" xfId="11545"/>
    <cellStyle name="Comma 2 22 72" xfId="11546"/>
    <cellStyle name="Comma 2 22 73" xfId="11547"/>
    <cellStyle name="Comma 2 22 74" xfId="11548"/>
    <cellStyle name="Comma 2 22 75" xfId="11549"/>
    <cellStyle name="Comma 2 22 76" xfId="11550"/>
    <cellStyle name="Comma 2 22 77" xfId="11551"/>
    <cellStyle name="Comma 2 22 78" xfId="11552"/>
    <cellStyle name="Comma 2 22 79" xfId="11553"/>
    <cellStyle name="Comma 2 22 8" xfId="11554"/>
    <cellStyle name="Comma 2 22 80" xfId="11555"/>
    <cellStyle name="Comma 2 22 81" xfId="11556"/>
    <cellStyle name="Comma 2 22 82" xfId="11557"/>
    <cellStyle name="Comma 2 22 83" xfId="11558"/>
    <cellStyle name="Comma 2 22 84" xfId="11559"/>
    <cellStyle name="Comma 2 22 85" xfId="11560"/>
    <cellStyle name="Comma 2 22 86" xfId="11561"/>
    <cellStyle name="Comma 2 22 87" xfId="11562"/>
    <cellStyle name="Comma 2 22 88" xfId="11563"/>
    <cellStyle name="Comma 2 22 89" xfId="11564"/>
    <cellStyle name="Comma 2 22 9" xfId="11565"/>
    <cellStyle name="Comma 2 22 90" xfId="11566"/>
    <cellStyle name="Comma 2 22 91" xfId="11567"/>
    <cellStyle name="Comma 2 22 92" xfId="11568"/>
    <cellStyle name="Comma 2 22 93" xfId="11569"/>
    <cellStyle name="Comma 2 23" xfId="11570"/>
    <cellStyle name="Comma 2 23 10" xfId="11571"/>
    <cellStyle name="Comma 2 23 11" xfId="11572"/>
    <cellStyle name="Comma 2 23 12" xfId="11573"/>
    <cellStyle name="Comma 2 23 13" xfId="11574"/>
    <cellStyle name="Comma 2 23 14" xfId="11575"/>
    <cellStyle name="Comma 2 23 15" xfId="11576"/>
    <cellStyle name="Comma 2 23 16" xfId="11577"/>
    <cellStyle name="Comma 2 23 17" xfId="11578"/>
    <cellStyle name="Comma 2 23 18" xfId="11579"/>
    <cellStyle name="Comma 2 23 19" xfId="11580"/>
    <cellStyle name="Comma 2 23 2" xfId="11581"/>
    <cellStyle name="Comma 2 23 20" xfId="11582"/>
    <cellStyle name="Comma 2 23 21" xfId="11583"/>
    <cellStyle name="Comma 2 23 22" xfId="11584"/>
    <cellStyle name="Comma 2 23 23" xfId="11585"/>
    <cellStyle name="Comma 2 23 24" xfId="11586"/>
    <cellStyle name="Comma 2 23 25" xfId="11587"/>
    <cellStyle name="Comma 2 23 26" xfId="11588"/>
    <cellStyle name="Comma 2 23 27" xfId="11589"/>
    <cellStyle name="Comma 2 23 28" xfId="11590"/>
    <cellStyle name="Comma 2 23 29" xfId="11591"/>
    <cellStyle name="Comma 2 23 3" xfId="11592"/>
    <cellStyle name="Comma 2 23 30" xfId="11593"/>
    <cellStyle name="Comma 2 23 31" xfId="11594"/>
    <cellStyle name="Comma 2 23 32" xfId="11595"/>
    <cellStyle name="Comma 2 23 33" xfId="11596"/>
    <cellStyle name="Comma 2 23 34" xfId="11597"/>
    <cellStyle name="Comma 2 23 35" xfId="11598"/>
    <cellStyle name="Comma 2 23 36" xfId="11599"/>
    <cellStyle name="Comma 2 23 37" xfId="11600"/>
    <cellStyle name="Comma 2 23 38" xfId="11601"/>
    <cellStyle name="Comma 2 23 39" xfId="11602"/>
    <cellStyle name="Comma 2 23 4" xfId="11603"/>
    <cellStyle name="Comma 2 23 40" xfId="11604"/>
    <cellStyle name="Comma 2 23 41" xfId="11605"/>
    <cellStyle name="Comma 2 23 42" xfId="11606"/>
    <cellStyle name="Comma 2 23 43" xfId="11607"/>
    <cellStyle name="Comma 2 23 44" xfId="11608"/>
    <cellStyle name="Comma 2 23 45" xfId="11609"/>
    <cellStyle name="Comma 2 23 46" xfId="11610"/>
    <cellStyle name="Comma 2 23 47" xfId="11611"/>
    <cellStyle name="Comma 2 23 48" xfId="11612"/>
    <cellStyle name="Comma 2 23 49" xfId="11613"/>
    <cellStyle name="Comma 2 23 5" xfId="11614"/>
    <cellStyle name="Comma 2 23 50" xfId="11615"/>
    <cellStyle name="Comma 2 23 51" xfId="11616"/>
    <cellStyle name="Comma 2 23 52" xfId="11617"/>
    <cellStyle name="Comma 2 23 53" xfId="11618"/>
    <cellStyle name="Comma 2 23 54" xfId="11619"/>
    <cellStyle name="Comma 2 23 55" xfId="11620"/>
    <cellStyle name="Comma 2 23 56" xfId="11621"/>
    <cellStyle name="Comma 2 23 57" xfId="11622"/>
    <cellStyle name="Comma 2 23 58" xfId="11623"/>
    <cellStyle name="Comma 2 23 59" xfId="11624"/>
    <cellStyle name="Comma 2 23 6" xfId="11625"/>
    <cellStyle name="Comma 2 23 60" xfId="11626"/>
    <cellStyle name="Comma 2 23 61" xfId="11627"/>
    <cellStyle name="Comma 2 23 62" xfId="11628"/>
    <cellStyle name="Comma 2 23 63" xfId="11629"/>
    <cellStyle name="Comma 2 23 64" xfId="11630"/>
    <cellStyle name="Comma 2 23 65" xfId="11631"/>
    <cellStyle name="Comma 2 23 66" xfId="11632"/>
    <cellStyle name="Comma 2 23 67" xfId="11633"/>
    <cellStyle name="Comma 2 23 68" xfId="11634"/>
    <cellStyle name="Comma 2 23 69" xfId="11635"/>
    <cellStyle name="Comma 2 23 7" xfId="11636"/>
    <cellStyle name="Comma 2 23 70" xfId="11637"/>
    <cellStyle name="Comma 2 23 71" xfId="11638"/>
    <cellStyle name="Comma 2 23 72" xfId="11639"/>
    <cellStyle name="Comma 2 23 73" xfId="11640"/>
    <cellStyle name="Comma 2 23 74" xfId="11641"/>
    <cellStyle name="Comma 2 23 75" xfId="11642"/>
    <cellStyle name="Comma 2 23 76" xfId="11643"/>
    <cellStyle name="Comma 2 23 77" xfId="11644"/>
    <cellStyle name="Comma 2 23 78" xfId="11645"/>
    <cellStyle name="Comma 2 23 79" xfId="11646"/>
    <cellStyle name="Comma 2 23 8" xfId="11647"/>
    <cellStyle name="Comma 2 23 80" xfId="11648"/>
    <cellStyle name="Comma 2 23 81" xfId="11649"/>
    <cellStyle name="Comma 2 23 82" xfId="11650"/>
    <cellStyle name="Comma 2 23 83" xfId="11651"/>
    <cellStyle name="Comma 2 23 84" xfId="11652"/>
    <cellStyle name="Comma 2 23 85" xfId="11653"/>
    <cellStyle name="Comma 2 23 86" xfId="11654"/>
    <cellStyle name="Comma 2 23 87" xfId="11655"/>
    <cellStyle name="Comma 2 23 88" xfId="11656"/>
    <cellStyle name="Comma 2 23 89" xfId="11657"/>
    <cellStyle name="Comma 2 23 9" xfId="11658"/>
    <cellStyle name="Comma 2 23 90" xfId="11659"/>
    <cellStyle name="Comma 2 23 91" xfId="11660"/>
    <cellStyle name="Comma 2 23 92" xfId="11661"/>
    <cellStyle name="Comma 2 23 93" xfId="11662"/>
    <cellStyle name="Comma 2 24" xfId="11663"/>
    <cellStyle name="Comma 2 25" xfId="11664"/>
    <cellStyle name="Comma 2 26" xfId="11665"/>
    <cellStyle name="Comma 2 27" xfId="11666"/>
    <cellStyle name="Comma 2 28" xfId="11667"/>
    <cellStyle name="Comma 2 29" xfId="11668"/>
    <cellStyle name="Comma 2 3" xfId="40"/>
    <cellStyle name="Comma 2 3 10" xfId="11669"/>
    <cellStyle name="Comma 2 3 11" xfId="11670"/>
    <cellStyle name="Comma 2 3 12" xfId="11671"/>
    <cellStyle name="Comma 2 3 13" xfId="11672"/>
    <cellStyle name="Comma 2 3 14" xfId="11673"/>
    <cellStyle name="Comma 2 3 15" xfId="11674"/>
    <cellStyle name="Comma 2 3 16" xfId="11675"/>
    <cellStyle name="Comma 2 3 17" xfId="11676"/>
    <cellStyle name="Comma 2 3 18" xfId="11677"/>
    <cellStyle name="Comma 2 3 19" xfId="11678"/>
    <cellStyle name="Comma 2 3 2" xfId="950"/>
    <cellStyle name="Comma 2 3 20" xfId="11679"/>
    <cellStyle name="Comma 2 3 21" xfId="11680"/>
    <cellStyle name="Comma 2 3 22" xfId="11681"/>
    <cellStyle name="Comma 2 3 23" xfId="11682"/>
    <cellStyle name="Comma 2 3 24" xfId="11683"/>
    <cellStyle name="Comma 2 3 25" xfId="11684"/>
    <cellStyle name="Comma 2 3 26" xfId="11685"/>
    <cellStyle name="Comma 2 3 27" xfId="11686"/>
    <cellStyle name="Comma 2 3 28" xfId="11687"/>
    <cellStyle name="Comma 2 3 29" xfId="11688"/>
    <cellStyle name="Comma 2 3 3" xfId="11689"/>
    <cellStyle name="Comma 2 3 30" xfId="11690"/>
    <cellStyle name="Comma 2 3 31" xfId="11691"/>
    <cellStyle name="Comma 2 3 32" xfId="11692"/>
    <cellStyle name="Comma 2 3 33" xfId="11693"/>
    <cellStyle name="Comma 2 3 34" xfId="11694"/>
    <cellStyle name="Comma 2 3 35" xfId="11695"/>
    <cellStyle name="Comma 2 3 36" xfId="11696"/>
    <cellStyle name="Comma 2 3 37" xfId="11697"/>
    <cellStyle name="Comma 2 3 38" xfId="11698"/>
    <cellStyle name="Comma 2 3 39" xfId="11699"/>
    <cellStyle name="Comma 2 3 4" xfId="11700"/>
    <cellStyle name="Comma 2 3 40" xfId="11701"/>
    <cellStyle name="Comma 2 3 41" xfId="11702"/>
    <cellStyle name="Comma 2 3 42" xfId="11703"/>
    <cellStyle name="Comma 2 3 43" xfId="11704"/>
    <cellStyle name="Comma 2 3 44" xfId="11705"/>
    <cellStyle name="Comma 2 3 45" xfId="11706"/>
    <cellStyle name="Comma 2 3 46" xfId="11707"/>
    <cellStyle name="Comma 2 3 47" xfId="11708"/>
    <cellStyle name="Comma 2 3 48" xfId="11709"/>
    <cellStyle name="Comma 2 3 49" xfId="11710"/>
    <cellStyle name="Comma 2 3 5" xfId="11711"/>
    <cellStyle name="Comma 2 3 50" xfId="11712"/>
    <cellStyle name="Comma 2 3 51" xfId="11713"/>
    <cellStyle name="Comma 2 3 52" xfId="11714"/>
    <cellStyle name="Comma 2 3 53" xfId="11715"/>
    <cellStyle name="Comma 2 3 54" xfId="11716"/>
    <cellStyle name="Comma 2 3 55" xfId="11717"/>
    <cellStyle name="Comma 2 3 56" xfId="11718"/>
    <cellStyle name="Comma 2 3 57" xfId="11719"/>
    <cellStyle name="Comma 2 3 58" xfId="11720"/>
    <cellStyle name="Comma 2 3 59" xfId="11721"/>
    <cellStyle name="Comma 2 3 6" xfId="11722"/>
    <cellStyle name="Comma 2 3 60" xfId="11723"/>
    <cellStyle name="Comma 2 3 61" xfId="11724"/>
    <cellStyle name="Comma 2 3 62" xfId="11725"/>
    <cellStyle name="Comma 2 3 63" xfId="11726"/>
    <cellStyle name="Comma 2 3 64" xfId="11727"/>
    <cellStyle name="Comma 2 3 65" xfId="11728"/>
    <cellStyle name="Comma 2 3 66" xfId="11729"/>
    <cellStyle name="Comma 2 3 67" xfId="11730"/>
    <cellStyle name="Comma 2 3 68" xfId="11731"/>
    <cellStyle name="Comma 2 3 69" xfId="11732"/>
    <cellStyle name="Comma 2 3 7" xfId="11733"/>
    <cellStyle name="Comma 2 3 70" xfId="11734"/>
    <cellStyle name="Comma 2 3 71" xfId="11735"/>
    <cellStyle name="Comma 2 3 72" xfId="11736"/>
    <cellStyle name="Comma 2 3 73" xfId="11737"/>
    <cellStyle name="Comma 2 3 74" xfId="11738"/>
    <cellStyle name="Comma 2 3 75" xfId="11739"/>
    <cellStyle name="Comma 2 3 76" xfId="11740"/>
    <cellStyle name="Comma 2 3 77" xfId="11741"/>
    <cellStyle name="Comma 2 3 78" xfId="11742"/>
    <cellStyle name="Comma 2 3 79" xfId="11743"/>
    <cellStyle name="Comma 2 3 8" xfId="11744"/>
    <cellStyle name="Comma 2 3 80" xfId="11745"/>
    <cellStyle name="Comma 2 3 81" xfId="11746"/>
    <cellStyle name="Comma 2 3 82" xfId="11747"/>
    <cellStyle name="Comma 2 3 83" xfId="11748"/>
    <cellStyle name="Comma 2 3 84" xfId="11749"/>
    <cellStyle name="Comma 2 3 85" xfId="11750"/>
    <cellStyle name="Comma 2 3 86" xfId="11751"/>
    <cellStyle name="Comma 2 3 87" xfId="11752"/>
    <cellStyle name="Comma 2 3 88" xfId="11753"/>
    <cellStyle name="Comma 2 3 89" xfId="11754"/>
    <cellStyle name="Comma 2 3 9" xfId="11755"/>
    <cellStyle name="Comma 2 3 90" xfId="11756"/>
    <cellStyle name="Comma 2 3 91" xfId="11757"/>
    <cellStyle name="Comma 2 3 92" xfId="11758"/>
    <cellStyle name="Comma 2 3 93" xfId="11759"/>
    <cellStyle name="Comma 2 30" xfId="11760"/>
    <cellStyle name="Comma 2 31" xfId="11761"/>
    <cellStyle name="Comma 2 32" xfId="11762"/>
    <cellStyle name="Comma 2 33" xfId="11763"/>
    <cellStyle name="Comma 2 34" xfId="11764"/>
    <cellStyle name="Comma 2 35" xfId="11765"/>
    <cellStyle name="Comma 2 36" xfId="11766"/>
    <cellStyle name="Comma 2 37" xfId="11767"/>
    <cellStyle name="Comma 2 38" xfId="11768"/>
    <cellStyle name="Comma 2 39" xfId="11769"/>
    <cellStyle name="Comma 2 4" xfId="41"/>
    <cellStyle name="Comma 2 4 10" xfId="11770"/>
    <cellStyle name="Comma 2 4 11" xfId="11771"/>
    <cellStyle name="Comma 2 4 12" xfId="11772"/>
    <cellStyle name="Comma 2 4 13" xfId="11773"/>
    <cellStyle name="Comma 2 4 14" xfId="11774"/>
    <cellStyle name="Comma 2 4 15" xfId="11775"/>
    <cellStyle name="Comma 2 4 16" xfId="11776"/>
    <cellStyle name="Comma 2 4 17" xfId="11777"/>
    <cellStyle name="Comma 2 4 18" xfId="11778"/>
    <cellStyle name="Comma 2 4 19" xfId="11779"/>
    <cellStyle name="Comma 2 4 2" xfId="11780"/>
    <cellStyle name="Comma 2 4 20" xfId="11781"/>
    <cellStyle name="Comma 2 4 21" xfId="11782"/>
    <cellStyle name="Comma 2 4 22" xfId="11783"/>
    <cellStyle name="Comma 2 4 23" xfId="11784"/>
    <cellStyle name="Comma 2 4 24" xfId="11785"/>
    <cellStyle name="Comma 2 4 25" xfId="11786"/>
    <cellStyle name="Comma 2 4 26" xfId="11787"/>
    <cellStyle name="Comma 2 4 27" xfId="11788"/>
    <cellStyle name="Comma 2 4 28" xfId="11789"/>
    <cellStyle name="Comma 2 4 29" xfId="11790"/>
    <cellStyle name="Comma 2 4 3" xfId="11791"/>
    <cellStyle name="Comma 2 4 30" xfId="11792"/>
    <cellStyle name="Comma 2 4 31" xfId="11793"/>
    <cellStyle name="Comma 2 4 32" xfId="11794"/>
    <cellStyle name="Comma 2 4 33" xfId="11795"/>
    <cellStyle name="Comma 2 4 34" xfId="11796"/>
    <cellStyle name="Comma 2 4 35" xfId="11797"/>
    <cellStyle name="Comma 2 4 36" xfId="11798"/>
    <cellStyle name="Comma 2 4 37" xfId="11799"/>
    <cellStyle name="Comma 2 4 38" xfId="11800"/>
    <cellStyle name="Comma 2 4 39" xfId="11801"/>
    <cellStyle name="Comma 2 4 4" xfId="11802"/>
    <cellStyle name="Comma 2 4 40" xfId="11803"/>
    <cellStyle name="Comma 2 4 41" xfId="11804"/>
    <cellStyle name="Comma 2 4 42" xfId="11805"/>
    <cellStyle name="Comma 2 4 43" xfId="11806"/>
    <cellStyle name="Comma 2 4 44" xfId="11807"/>
    <cellStyle name="Comma 2 4 45" xfId="11808"/>
    <cellStyle name="Comma 2 4 46" xfId="11809"/>
    <cellStyle name="Comma 2 4 47" xfId="11810"/>
    <cellStyle name="Comma 2 4 48" xfId="11811"/>
    <cellStyle name="Comma 2 4 49" xfId="11812"/>
    <cellStyle name="Comma 2 4 5" xfId="11813"/>
    <cellStyle name="Comma 2 4 50" xfId="11814"/>
    <cellStyle name="Comma 2 4 51" xfId="11815"/>
    <cellStyle name="Comma 2 4 52" xfId="11816"/>
    <cellStyle name="Comma 2 4 53" xfId="11817"/>
    <cellStyle name="Comma 2 4 54" xfId="11818"/>
    <cellStyle name="Comma 2 4 55" xfId="11819"/>
    <cellStyle name="Comma 2 4 56" xfId="11820"/>
    <cellStyle name="Comma 2 4 57" xfId="11821"/>
    <cellStyle name="Comma 2 4 58" xfId="11822"/>
    <cellStyle name="Comma 2 4 59" xfId="11823"/>
    <cellStyle name="Comma 2 4 6" xfId="11824"/>
    <cellStyle name="Comma 2 4 60" xfId="11825"/>
    <cellStyle name="Comma 2 4 61" xfId="11826"/>
    <cellStyle name="Comma 2 4 62" xfId="11827"/>
    <cellStyle name="Comma 2 4 63" xfId="11828"/>
    <cellStyle name="Comma 2 4 64" xfId="11829"/>
    <cellStyle name="Comma 2 4 65" xfId="11830"/>
    <cellStyle name="Comma 2 4 66" xfId="11831"/>
    <cellStyle name="Comma 2 4 67" xfId="11832"/>
    <cellStyle name="Comma 2 4 68" xfId="11833"/>
    <cellStyle name="Comma 2 4 69" xfId="11834"/>
    <cellStyle name="Comma 2 4 7" xfId="11835"/>
    <cellStyle name="Comma 2 4 70" xfId="11836"/>
    <cellStyle name="Comma 2 4 71" xfId="11837"/>
    <cellStyle name="Comma 2 4 72" xfId="11838"/>
    <cellStyle name="Comma 2 4 73" xfId="11839"/>
    <cellStyle name="Comma 2 4 74" xfId="11840"/>
    <cellStyle name="Comma 2 4 75" xfId="11841"/>
    <cellStyle name="Comma 2 4 76" xfId="11842"/>
    <cellStyle name="Comma 2 4 77" xfId="11843"/>
    <cellStyle name="Comma 2 4 78" xfId="11844"/>
    <cellStyle name="Comma 2 4 79" xfId="11845"/>
    <cellStyle name="Comma 2 4 8" xfId="11846"/>
    <cellStyle name="Comma 2 4 80" xfId="11847"/>
    <cellStyle name="Comma 2 4 81" xfId="11848"/>
    <cellStyle name="Comma 2 4 82" xfId="11849"/>
    <cellStyle name="Comma 2 4 83" xfId="11850"/>
    <cellStyle name="Comma 2 4 84" xfId="11851"/>
    <cellStyle name="Comma 2 4 85" xfId="11852"/>
    <cellStyle name="Comma 2 4 86" xfId="11853"/>
    <cellStyle name="Comma 2 4 87" xfId="11854"/>
    <cellStyle name="Comma 2 4 88" xfId="11855"/>
    <cellStyle name="Comma 2 4 89" xfId="11856"/>
    <cellStyle name="Comma 2 4 9" xfId="11857"/>
    <cellStyle name="Comma 2 4 90" xfId="11858"/>
    <cellStyle name="Comma 2 4 91" xfId="11859"/>
    <cellStyle name="Comma 2 4 92" xfId="11860"/>
    <cellStyle name="Comma 2 4 93" xfId="11861"/>
    <cellStyle name="Comma 2 40" xfId="11862"/>
    <cellStyle name="Comma 2 41" xfId="11863"/>
    <cellStyle name="Comma 2 42" xfId="11864"/>
    <cellStyle name="Comma 2 43" xfId="11865"/>
    <cellStyle name="Comma 2 44" xfId="11866"/>
    <cellStyle name="Comma 2 45" xfId="11867"/>
    <cellStyle name="Comma 2 46" xfId="11868"/>
    <cellStyle name="Comma 2 47" xfId="11869"/>
    <cellStyle name="Comma 2 48" xfId="11870"/>
    <cellStyle name="Comma 2 49" xfId="11871"/>
    <cellStyle name="Comma 2 5" xfId="42"/>
    <cellStyle name="Comma 2 5 10" xfId="11872"/>
    <cellStyle name="Comma 2 5 11" xfId="11873"/>
    <cellStyle name="Comma 2 5 12" xfId="11874"/>
    <cellStyle name="Comma 2 5 13" xfId="11875"/>
    <cellStyle name="Comma 2 5 14" xfId="11876"/>
    <cellStyle name="Comma 2 5 15" xfId="11877"/>
    <cellStyle name="Comma 2 5 16" xfId="11878"/>
    <cellStyle name="Comma 2 5 17" xfId="11879"/>
    <cellStyle name="Comma 2 5 18" xfId="11880"/>
    <cellStyle name="Comma 2 5 19" xfId="11881"/>
    <cellStyle name="Comma 2 5 2" xfId="11882"/>
    <cellStyle name="Comma 2 5 20" xfId="11883"/>
    <cellStyle name="Comma 2 5 21" xfId="11884"/>
    <cellStyle name="Comma 2 5 22" xfId="11885"/>
    <cellStyle name="Comma 2 5 23" xfId="11886"/>
    <cellStyle name="Comma 2 5 24" xfId="11887"/>
    <cellStyle name="Comma 2 5 25" xfId="11888"/>
    <cellStyle name="Comma 2 5 26" xfId="11889"/>
    <cellStyle name="Comma 2 5 27" xfId="11890"/>
    <cellStyle name="Comma 2 5 28" xfId="11891"/>
    <cellStyle name="Comma 2 5 29" xfId="11892"/>
    <cellStyle name="Comma 2 5 3" xfId="11893"/>
    <cellStyle name="Comma 2 5 30" xfId="11894"/>
    <cellStyle name="Comma 2 5 31" xfId="11895"/>
    <cellStyle name="Comma 2 5 32" xfId="11896"/>
    <cellStyle name="Comma 2 5 33" xfId="11897"/>
    <cellStyle name="Comma 2 5 34" xfId="11898"/>
    <cellStyle name="Comma 2 5 35" xfId="11899"/>
    <cellStyle name="Comma 2 5 36" xfId="11900"/>
    <cellStyle name="Comma 2 5 37" xfId="11901"/>
    <cellStyle name="Comma 2 5 38" xfId="11902"/>
    <cellStyle name="Comma 2 5 39" xfId="11903"/>
    <cellStyle name="Comma 2 5 4" xfId="11904"/>
    <cellStyle name="Comma 2 5 40" xfId="11905"/>
    <cellStyle name="Comma 2 5 41" xfId="11906"/>
    <cellStyle name="Comma 2 5 42" xfId="11907"/>
    <cellStyle name="Comma 2 5 43" xfId="11908"/>
    <cellStyle name="Comma 2 5 44" xfId="11909"/>
    <cellStyle name="Comma 2 5 45" xfId="11910"/>
    <cellStyle name="Comma 2 5 46" xfId="11911"/>
    <cellStyle name="Comma 2 5 47" xfId="11912"/>
    <cellStyle name="Comma 2 5 48" xfId="11913"/>
    <cellStyle name="Comma 2 5 49" xfId="11914"/>
    <cellStyle name="Comma 2 5 5" xfId="11915"/>
    <cellStyle name="Comma 2 5 50" xfId="11916"/>
    <cellStyle name="Comma 2 5 51" xfId="11917"/>
    <cellStyle name="Comma 2 5 52" xfId="11918"/>
    <cellStyle name="Comma 2 5 53" xfId="11919"/>
    <cellStyle name="Comma 2 5 54" xfId="11920"/>
    <cellStyle name="Comma 2 5 55" xfId="11921"/>
    <cellStyle name="Comma 2 5 56" xfId="11922"/>
    <cellStyle name="Comma 2 5 57" xfId="11923"/>
    <cellStyle name="Comma 2 5 58" xfId="11924"/>
    <cellStyle name="Comma 2 5 59" xfId="11925"/>
    <cellStyle name="Comma 2 5 6" xfId="11926"/>
    <cellStyle name="Comma 2 5 60" xfId="11927"/>
    <cellStyle name="Comma 2 5 61" xfId="11928"/>
    <cellStyle name="Comma 2 5 62" xfId="11929"/>
    <cellStyle name="Comma 2 5 63" xfId="11930"/>
    <cellStyle name="Comma 2 5 64" xfId="11931"/>
    <cellStyle name="Comma 2 5 65" xfId="11932"/>
    <cellStyle name="Comma 2 5 66" xfId="11933"/>
    <cellStyle name="Comma 2 5 67" xfId="11934"/>
    <cellStyle name="Comma 2 5 68" xfId="11935"/>
    <cellStyle name="Comma 2 5 69" xfId="11936"/>
    <cellStyle name="Comma 2 5 7" xfId="11937"/>
    <cellStyle name="Comma 2 5 70" xfId="11938"/>
    <cellStyle name="Comma 2 5 71" xfId="11939"/>
    <cellStyle name="Comma 2 5 72" xfId="11940"/>
    <cellStyle name="Comma 2 5 73" xfId="11941"/>
    <cellStyle name="Comma 2 5 74" xfId="11942"/>
    <cellStyle name="Comma 2 5 75" xfId="11943"/>
    <cellStyle name="Comma 2 5 76" xfId="11944"/>
    <cellStyle name="Comma 2 5 77" xfId="11945"/>
    <cellStyle name="Comma 2 5 78" xfId="11946"/>
    <cellStyle name="Comma 2 5 79" xfId="11947"/>
    <cellStyle name="Comma 2 5 8" xfId="11948"/>
    <cellStyle name="Comma 2 5 80" xfId="11949"/>
    <cellStyle name="Comma 2 5 81" xfId="11950"/>
    <cellStyle name="Comma 2 5 82" xfId="11951"/>
    <cellStyle name="Comma 2 5 83" xfId="11952"/>
    <cellStyle name="Comma 2 5 84" xfId="11953"/>
    <cellStyle name="Comma 2 5 85" xfId="11954"/>
    <cellStyle name="Comma 2 5 86" xfId="11955"/>
    <cellStyle name="Comma 2 5 87" xfId="11956"/>
    <cellStyle name="Comma 2 5 88" xfId="11957"/>
    <cellStyle name="Comma 2 5 89" xfId="11958"/>
    <cellStyle name="Comma 2 5 9" xfId="11959"/>
    <cellStyle name="Comma 2 5 90" xfId="11960"/>
    <cellStyle name="Comma 2 5 91" xfId="11961"/>
    <cellStyle name="Comma 2 5 92" xfId="11962"/>
    <cellStyle name="Comma 2 5 93" xfId="11963"/>
    <cellStyle name="Comma 2 50" xfId="11964"/>
    <cellStyle name="Comma 2 51" xfId="11965"/>
    <cellStyle name="Comma 2 52" xfId="11966"/>
    <cellStyle name="Comma 2 53" xfId="11967"/>
    <cellStyle name="Comma 2 54" xfId="11968"/>
    <cellStyle name="Comma 2 55" xfId="11969"/>
    <cellStyle name="Comma 2 56" xfId="11970"/>
    <cellStyle name="Comma 2 57" xfId="11971"/>
    <cellStyle name="Comma 2 58" xfId="11972"/>
    <cellStyle name="Comma 2 59" xfId="11973"/>
    <cellStyle name="Comma 2 6" xfId="11974"/>
    <cellStyle name="Comma 2 6 10" xfId="11975"/>
    <cellStyle name="Comma 2 6 11" xfId="11976"/>
    <cellStyle name="Comma 2 6 12" xfId="11977"/>
    <cellStyle name="Comma 2 6 13" xfId="11978"/>
    <cellStyle name="Comma 2 6 14" xfId="11979"/>
    <cellStyle name="Comma 2 6 15" xfId="11980"/>
    <cellStyle name="Comma 2 6 16" xfId="11981"/>
    <cellStyle name="Comma 2 6 17" xfId="11982"/>
    <cellStyle name="Comma 2 6 18" xfId="11983"/>
    <cellStyle name="Comma 2 6 19" xfId="11984"/>
    <cellStyle name="Comma 2 6 2" xfId="11985"/>
    <cellStyle name="Comma 2 6 20" xfId="11986"/>
    <cellStyle name="Comma 2 6 21" xfId="11987"/>
    <cellStyle name="Comma 2 6 22" xfId="11988"/>
    <cellStyle name="Comma 2 6 23" xfId="11989"/>
    <cellStyle name="Comma 2 6 24" xfId="11990"/>
    <cellStyle name="Comma 2 6 25" xfId="11991"/>
    <cellStyle name="Comma 2 6 26" xfId="11992"/>
    <cellStyle name="Comma 2 6 27" xfId="11993"/>
    <cellStyle name="Comma 2 6 28" xfId="11994"/>
    <cellStyle name="Comma 2 6 29" xfId="11995"/>
    <cellStyle name="Comma 2 6 3" xfId="11996"/>
    <cellStyle name="Comma 2 6 30" xfId="11997"/>
    <cellStyle name="Comma 2 6 31" xfId="11998"/>
    <cellStyle name="Comma 2 6 32" xfId="11999"/>
    <cellStyle name="Comma 2 6 33" xfId="12000"/>
    <cellStyle name="Comma 2 6 34" xfId="12001"/>
    <cellStyle name="Comma 2 6 35" xfId="12002"/>
    <cellStyle name="Comma 2 6 36" xfId="12003"/>
    <cellStyle name="Comma 2 6 37" xfId="12004"/>
    <cellStyle name="Comma 2 6 38" xfId="12005"/>
    <cellStyle name="Comma 2 6 39" xfId="12006"/>
    <cellStyle name="Comma 2 6 4" xfId="12007"/>
    <cellStyle name="Comma 2 6 40" xfId="12008"/>
    <cellStyle name="Comma 2 6 41" xfId="12009"/>
    <cellStyle name="Comma 2 6 42" xfId="12010"/>
    <cellStyle name="Comma 2 6 43" xfId="12011"/>
    <cellStyle name="Comma 2 6 44" xfId="12012"/>
    <cellStyle name="Comma 2 6 45" xfId="12013"/>
    <cellStyle name="Comma 2 6 46" xfId="12014"/>
    <cellStyle name="Comma 2 6 47" xfId="12015"/>
    <cellStyle name="Comma 2 6 48" xfId="12016"/>
    <cellStyle name="Comma 2 6 49" xfId="12017"/>
    <cellStyle name="Comma 2 6 5" xfId="12018"/>
    <cellStyle name="Comma 2 6 50" xfId="12019"/>
    <cellStyle name="Comma 2 6 51" xfId="12020"/>
    <cellStyle name="Comma 2 6 52" xfId="12021"/>
    <cellStyle name="Comma 2 6 53" xfId="12022"/>
    <cellStyle name="Comma 2 6 54" xfId="12023"/>
    <cellStyle name="Comma 2 6 55" xfId="12024"/>
    <cellStyle name="Comma 2 6 56" xfId="12025"/>
    <cellStyle name="Comma 2 6 57" xfId="12026"/>
    <cellStyle name="Comma 2 6 58" xfId="12027"/>
    <cellStyle name="Comma 2 6 59" xfId="12028"/>
    <cellStyle name="Comma 2 6 6" xfId="12029"/>
    <cellStyle name="Comma 2 6 60" xfId="12030"/>
    <cellStyle name="Comma 2 6 61" xfId="12031"/>
    <cellStyle name="Comma 2 6 62" xfId="12032"/>
    <cellStyle name="Comma 2 6 63" xfId="12033"/>
    <cellStyle name="Comma 2 6 64" xfId="12034"/>
    <cellStyle name="Comma 2 6 65" xfId="12035"/>
    <cellStyle name="Comma 2 6 66" xfId="12036"/>
    <cellStyle name="Comma 2 6 67" xfId="12037"/>
    <cellStyle name="Comma 2 6 68" xfId="12038"/>
    <cellStyle name="Comma 2 6 69" xfId="12039"/>
    <cellStyle name="Comma 2 6 7" xfId="12040"/>
    <cellStyle name="Comma 2 6 70" xfId="12041"/>
    <cellStyle name="Comma 2 6 71" xfId="12042"/>
    <cellStyle name="Comma 2 6 72" xfId="12043"/>
    <cellStyle name="Comma 2 6 73" xfId="12044"/>
    <cellStyle name="Comma 2 6 74" xfId="12045"/>
    <cellStyle name="Comma 2 6 75" xfId="12046"/>
    <cellStyle name="Comma 2 6 76" xfId="12047"/>
    <cellStyle name="Comma 2 6 77" xfId="12048"/>
    <cellStyle name="Comma 2 6 78" xfId="12049"/>
    <cellStyle name="Comma 2 6 79" xfId="12050"/>
    <cellStyle name="Comma 2 6 8" xfId="12051"/>
    <cellStyle name="Comma 2 6 80" xfId="12052"/>
    <cellStyle name="Comma 2 6 81" xfId="12053"/>
    <cellStyle name="Comma 2 6 82" xfId="12054"/>
    <cellStyle name="Comma 2 6 83" xfId="12055"/>
    <cellStyle name="Comma 2 6 84" xfId="12056"/>
    <cellStyle name="Comma 2 6 85" xfId="12057"/>
    <cellStyle name="Comma 2 6 86" xfId="12058"/>
    <cellStyle name="Comma 2 6 87" xfId="12059"/>
    <cellStyle name="Comma 2 6 88" xfId="12060"/>
    <cellStyle name="Comma 2 6 89" xfId="12061"/>
    <cellStyle name="Comma 2 6 9" xfId="12062"/>
    <cellStyle name="Comma 2 6 90" xfId="12063"/>
    <cellStyle name="Comma 2 6 91" xfId="12064"/>
    <cellStyle name="Comma 2 6 92" xfId="12065"/>
    <cellStyle name="Comma 2 6 93" xfId="12066"/>
    <cellStyle name="Comma 2 60" xfId="12067"/>
    <cellStyle name="Comma 2 61" xfId="12068"/>
    <cellStyle name="Comma 2 62" xfId="12069"/>
    <cellStyle name="Comma 2 63" xfId="12070"/>
    <cellStyle name="Comma 2 64" xfId="12071"/>
    <cellStyle name="Comma 2 65" xfId="12072"/>
    <cellStyle name="Comma 2 66" xfId="12073"/>
    <cellStyle name="Comma 2 67" xfId="12074"/>
    <cellStyle name="Comma 2 68" xfId="12075"/>
    <cellStyle name="Comma 2 69" xfId="12076"/>
    <cellStyle name="Comma 2 7" xfId="12077"/>
    <cellStyle name="Comma 2 7 10" xfId="12078"/>
    <cellStyle name="Comma 2 7 11" xfId="12079"/>
    <cellStyle name="Comma 2 7 12" xfId="12080"/>
    <cellStyle name="Comma 2 7 13" xfId="12081"/>
    <cellStyle name="Comma 2 7 14" xfId="12082"/>
    <cellStyle name="Comma 2 7 15" xfId="12083"/>
    <cellStyle name="Comma 2 7 16" xfId="12084"/>
    <cellStyle name="Comma 2 7 17" xfId="12085"/>
    <cellStyle name="Comma 2 7 18" xfId="12086"/>
    <cellStyle name="Comma 2 7 19" xfId="12087"/>
    <cellStyle name="Comma 2 7 2" xfId="12088"/>
    <cellStyle name="Comma 2 7 20" xfId="12089"/>
    <cellStyle name="Comma 2 7 21" xfId="12090"/>
    <cellStyle name="Comma 2 7 22" xfId="12091"/>
    <cellStyle name="Comma 2 7 23" xfId="12092"/>
    <cellStyle name="Comma 2 7 24" xfId="12093"/>
    <cellStyle name="Comma 2 7 25" xfId="12094"/>
    <cellStyle name="Comma 2 7 26" xfId="12095"/>
    <cellStyle name="Comma 2 7 27" xfId="12096"/>
    <cellStyle name="Comma 2 7 28" xfId="12097"/>
    <cellStyle name="Comma 2 7 29" xfId="12098"/>
    <cellStyle name="Comma 2 7 3" xfId="12099"/>
    <cellStyle name="Comma 2 7 30" xfId="12100"/>
    <cellStyle name="Comma 2 7 31" xfId="12101"/>
    <cellStyle name="Comma 2 7 32" xfId="12102"/>
    <cellStyle name="Comma 2 7 33" xfId="12103"/>
    <cellStyle name="Comma 2 7 34" xfId="12104"/>
    <cellStyle name="Comma 2 7 35" xfId="12105"/>
    <cellStyle name="Comma 2 7 36" xfId="12106"/>
    <cellStyle name="Comma 2 7 37" xfId="12107"/>
    <cellStyle name="Comma 2 7 38" xfId="12108"/>
    <cellStyle name="Comma 2 7 39" xfId="12109"/>
    <cellStyle name="Comma 2 7 4" xfId="12110"/>
    <cellStyle name="Comma 2 7 40" xfId="12111"/>
    <cellStyle name="Comma 2 7 41" xfId="12112"/>
    <cellStyle name="Comma 2 7 42" xfId="12113"/>
    <cellStyle name="Comma 2 7 43" xfId="12114"/>
    <cellStyle name="Comma 2 7 44" xfId="12115"/>
    <cellStyle name="Comma 2 7 45" xfId="12116"/>
    <cellStyle name="Comma 2 7 46" xfId="12117"/>
    <cellStyle name="Comma 2 7 47" xfId="12118"/>
    <cellStyle name="Comma 2 7 48" xfId="12119"/>
    <cellStyle name="Comma 2 7 49" xfId="12120"/>
    <cellStyle name="Comma 2 7 5" xfId="12121"/>
    <cellStyle name="Comma 2 7 50" xfId="12122"/>
    <cellStyle name="Comma 2 7 51" xfId="12123"/>
    <cellStyle name="Comma 2 7 52" xfId="12124"/>
    <cellStyle name="Comma 2 7 53" xfId="12125"/>
    <cellStyle name="Comma 2 7 54" xfId="12126"/>
    <cellStyle name="Comma 2 7 55" xfId="12127"/>
    <cellStyle name="Comma 2 7 56" xfId="12128"/>
    <cellStyle name="Comma 2 7 57" xfId="12129"/>
    <cellStyle name="Comma 2 7 58" xfId="12130"/>
    <cellStyle name="Comma 2 7 59" xfId="12131"/>
    <cellStyle name="Comma 2 7 6" xfId="12132"/>
    <cellStyle name="Comma 2 7 60" xfId="12133"/>
    <cellStyle name="Comma 2 7 61" xfId="12134"/>
    <cellStyle name="Comma 2 7 62" xfId="12135"/>
    <cellStyle name="Comma 2 7 63" xfId="12136"/>
    <cellStyle name="Comma 2 7 64" xfId="12137"/>
    <cellStyle name="Comma 2 7 65" xfId="12138"/>
    <cellStyle name="Comma 2 7 66" xfId="12139"/>
    <cellStyle name="Comma 2 7 67" xfId="12140"/>
    <cellStyle name="Comma 2 7 68" xfId="12141"/>
    <cellStyle name="Comma 2 7 69" xfId="12142"/>
    <cellStyle name="Comma 2 7 7" xfId="12143"/>
    <cellStyle name="Comma 2 7 70" xfId="12144"/>
    <cellStyle name="Comma 2 7 71" xfId="12145"/>
    <cellStyle name="Comma 2 7 72" xfId="12146"/>
    <cellStyle name="Comma 2 7 73" xfId="12147"/>
    <cellStyle name="Comma 2 7 74" xfId="12148"/>
    <cellStyle name="Comma 2 7 75" xfId="12149"/>
    <cellStyle name="Comma 2 7 76" xfId="12150"/>
    <cellStyle name="Comma 2 7 77" xfId="12151"/>
    <cellStyle name="Comma 2 7 78" xfId="12152"/>
    <cellStyle name="Comma 2 7 79" xfId="12153"/>
    <cellStyle name="Comma 2 7 8" xfId="12154"/>
    <cellStyle name="Comma 2 7 80" xfId="12155"/>
    <cellStyle name="Comma 2 7 81" xfId="12156"/>
    <cellStyle name="Comma 2 7 82" xfId="12157"/>
    <cellStyle name="Comma 2 7 83" xfId="12158"/>
    <cellStyle name="Comma 2 7 84" xfId="12159"/>
    <cellStyle name="Comma 2 7 85" xfId="12160"/>
    <cellStyle name="Comma 2 7 86" xfId="12161"/>
    <cellStyle name="Comma 2 7 87" xfId="12162"/>
    <cellStyle name="Comma 2 7 88" xfId="12163"/>
    <cellStyle name="Comma 2 7 89" xfId="12164"/>
    <cellStyle name="Comma 2 7 9" xfId="12165"/>
    <cellStyle name="Comma 2 7 90" xfId="12166"/>
    <cellStyle name="Comma 2 7 91" xfId="12167"/>
    <cellStyle name="Comma 2 7 92" xfId="12168"/>
    <cellStyle name="Comma 2 7 93" xfId="12169"/>
    <cellStyle name="Comma 2 70" xfId="12170"/>
    <cellStyle name="Comma 2 71" xfId="12171"/>
    <cellStyle name="Comma 2 72" xfId="12172"/>
    <cellStyle name="Comma 2 8" xfId="12173"/>
    <cellStyle name="Comma 2 8 10" xfId="12174"/>
    <cellStyle name="Comma 2 8 11" xfId="12175"/>
    <cellStyle name="Comma 2 8 12" xfId="12176"/>
    <cellStyle name="Comma 2 8 13" xfId="12177"/>
    <cellStyle name="Comma 2 8 14" xfId="12178"/>
    <cellStyle name="Comma 2 8 15" xfId="12179"/>
    <cellStyle name="Comma 2 8 16" xfId="12180"/>
    <cellStyle name="Comma 2 8 17" xfId="12181"/>
    <cellStyle name="Comma 2 8 18" xfId="12182"/>
    <cellStyle name="Comma 2 8 19" xfId="12183"/>
    <cellStyle name="Comma 2 8 2" xfId="12184"/>
    <cellStyle name="Comma 2 8 20" xfId="12185"/>
    <cellStyle name="Comma 2 8 21" xfId="12186"/>
    <cellStyle name="Comma 2 8 22" xfId="12187"/>
    <cellStyle name="Comma 2 8 23" xfId="12188"/>
    <cellStyle name="Comma 2 8 24" xfId="12189"/>
    <cellStyle name="Comma 2 8 25" xfId="12190"/>
    <cellStyle name="Comma 2 8 26" xfId="12191"/>
    <cellStyle name="Comma 2 8 27" xfId="12192"/>
    <cellStyle name="Comma 2 8 28" xfId="12193"/>
    <cellStyle name="Comma 2 8 29" xfId="12194"/>
    <cellStyle name="Comma 2 8 3" xfId="12195"/>
    <cellStyle name="Comma 2 8 30" xfId="12196"/>
    <cellStyle name="Comma 2 8 31" xfId="12197"/>
    <cellStyle name="Comma 2 8 32" xfId="12198"/>
    <cellStyle name="Comma 2 8 33" xfId="12199"/>
    <cellStyle name="Comma 2 8 34" xfId="12200"/>
    <cellStyle name="Comma 2 8 35" xfId="12201"/>
    <cellStyle name="Comma 2 8 36" xfId="12202"/>
    <cellStyle name="Comma 2 8 37" xfId="12203"/>
    <cellStyle name="Comma 2 8 38" xfId="12204"/>
    <cellStyle name="Comma 2 8 39" xfId="12205"/>
    <cellStyle name="Comma 2 8 4" xfId="12206"/>
    <cellStyle name="Comma 2 8 40" xfId="12207"/>
    <cellStyle name="Comma 2 8 41" xfId="12208"/>
    <cellStyle name="Comma 2 8 42" xfId="12209"/>
    <cellStyle name="Comma 2 8 43" xfId="12210"/>
    <cellStyle name="Comma 2 8 44" xfId="12211"/>
    <cellStyle name="Comma 2 8 45" xfId="12212"/>
    <cellStyle name="Comma 2 8 46" xfId="12213"/>
    <cellStyle name="Comma 2 8 47" xfId="12214"/>
    <cellStyle name="Comma 2 8 48" xfId="12215"/>
    <cellStyle name="Comma 2 8 49" xfId="12216"/>
    <cellStyle name="Comma 2 8 5" xfId="12217"/>
    <cellStyle name="Comma 2 8 50" xfId="12218"/>
    <cellStyle name="Comma 2 8 51" xfId="12219"/>
    <cellStyle name="Comma 2 8 52" xfId="12220"/>
    <cellStyle name="Comma 2 8 53" xfId="12221"/>
    <cellStyle name="Comma 2 8 54" xfId="12222"/>
    <cellStyle name="Comma 2 8 55" xfId="12223"/>
    <cellStyle name="Comma 2 8 56" xfId="12224"/>
    <cellStyle name="Comma 2 8 57" xfId="12225"/>
    <cellStyle name="Comma 2 8 58" xfId="12226"/>
    <cellStyle name="Comma 2 8 59" xfId="12227"/>
    <cellStyle name="Comma 2 8 6" xfId="12228"/>
    <cellStyle name="Comma 2 8 60" xfId="12229"/>
    <cellStyle name="Comma 2 8 61" xfId="12230"/>
    <cellStyle name="Comma 2 8 62" xfId="12231"/>
    <cellStyle name="Comma 2 8 63" xfId="12232"/>
    <cellStyle name="Comma 2 8 64" xfId="12233"/>
    <cellStyle name="Comma 2 8 65" xfId="12234"/>
    <cellStyle name="Comma 2 8 66" xfId="12235"/>
    <cellStyle name="Comma 2 8 67" xfId="12236"/>
    <cellStyle name="Comma 2 8 68" xfId="12237"/>
    <cellStyle name="Comma 2 8 69" xfId="12238"/>
    <cellStyle name="Comma 2 8 7" xfId="12239"/>
    <cellStyle name="Comma 2 8 70" xfId="12240"/>
    <cellStyle name="Comma 2 8 71" xfId="12241"/>
    <cellStyle name="Comma 2 8 72" xfId="12242"/>
    <cellStyle name="Comma 2 8 73" xfId="12243"/>
    <cellStyle name="Comma 2 8 74" xfId="12244"/>
    <cellStyle name="Comma 2 8 75" xfId="12245"/>
    <cellStyle name="Comma 2 8 76" xfId="12246"/>
    <cellStyle name="Comma 2 8 77" xfId="12247"/>
    <cellStyle name="Comma 2 8 78" xfId="12248"/>
    <cellStyle name="Comma 2 8 79" xfId="12249"/>
    <cellStyle name="Comma 2 8 8" xfId="12250"/>
    <cellStyle name="Comma 2 8 80" xfId="12251"/>
    <cellStyle name="Comma 2 8 81" xfId="12252"/>
    <cellStyle name="Comma 2 8 82" xfId="12253"/>
    <cellStyle name="Comma 2 8 83" xfId="12254"/>
    <cellStyle name="Comma 2 8 84" xfId="12255"/>
    <cellStyle name="Comma 2 8 85" xfId="12256"/>
    <cellStyle name="Comma 2 8 86" xfId="12257"/>
    <cellStyle name="Comma 2 8 87" xfId="12258"/>
    <cellStyle name="Comma 2 8 88" xfId="12259"/>
    <cellStyle name="Comma 2 8 89" xfId="12260"/>
    <cellStyle name="Comma 2 8 9" xfId="12261"/>
    <cellStyle name="Comma 2 8 90" xfId="12262"/>
    <cellStyle name="Comma 2 8 91" xfId="12263"/>
    <cellStyle name="Comma 2 8 92" xfId="12264"/>
    <cellStyle name="Comma 2 8 93" xfId="12265"/>
    <cellStyle name="Comma 2 9" xfId="12266"/>
    <cellStyle name="Comma 2 9 10" xfId="12267"/>
    <cellStyle name="Comma 2 9 11" xfId="12268"/>
    <cellStyle name="Comma 2 9 12" xfId="12269"/>
    <cellStyle name="Comma 2 9 13" xfId="12270"/>
    <cellStyle name="Comma 2 9 14" xfId="12271"/>
    <cellStyle name="Comma 2 9 15" xfId="12272"/>
    <cellStyle name="Comma 2 9 16" xfId="12273"/>
    <cellStyle name="Comma 2 9 17" xfId="12274"/>
    <cellStyle name="Comma 2 9 18" xfId="12275"/>
    <cellStyle name="Comma 2 9 19" xfId="12276"/>
    <cellStyle name="Comma 2 9 2" xfId="12277"/>
    <cellStyle name="Comma 2 9 20" xfId="12278"/>
    <cellStyle name="Comma 2 9 21" xfId="12279"/>
    <cellStyle name="Comma 2 9 22" xfId="12280"/>
    <cellStyle name="Comma 2 9 23" xfId="12281"/>
    <cellStyle name="Comma 2 9 24" xfId="12282"/>
    <cellStyle name="Comma 2 9 25" xfId="12283"/>
    <cellStyle name="Comma 2 9 26" xfId="12284"/>
    <cellStyle name="Comma 2 9 27" xfId="12285"/>
    <cellStyle name="Comma 2 9 28" xfId="12286"/>
    <cellStyle name="Comma 2 9 29" xfId="12287"/>
    <cellStyle name="Comma 2 9 3" xfId="12288"/>
    <cellStyle name="Comma 2 9 30" xfId="12289"/>
    <cellStyle name="Comma 2 9 31" xfId="12290"/>
    <cellStyle name="Comma 2 9 32" xfId="12291"/>
    <cellStyle name="Comma 2 9 33" xfId="12292"/>
    <cellStyle name="Comma 2 9 34" xfId="12293"/>
    <cellStyle name="Comma 2 9 35" xfId="12294"/>
    <cellStyle name="Comma 2 9 36" xfId="12295"/>
    <cellStyle name="Comma 2 9 37" xfId="12296"/>
    <cellStyle name="Comma 2 9 38" xfId="12297"/>
    <cellStyle name="Comma 2 9 39" xfId="12298"/>
    <cellStyle name="Comma 2 9 4" xfId="12299"/>
    <cellStyle name="Comma 2 9 40" xfId="12300"/>
    <cellStyle name="Comma 2 9 41" xfId="12301"/>
    <cellStyle name="Comma 2 9 42" xfId="12302"/>
    <cellStyle name="Comma 2 9 43" xfId="12303"/>
    <cellStyle name="Comma 2 9 44" xfId="12304"/>
    <cellStyle name="Comma 2 9 45" xfId="12305"/>
    <cellStyle name="Comma 2 9 46" xfId="12306"/>
    <cellStyle name="Comma 2 9 47" xfId="12307"/>
    <cellStyle name="Comma 2 9 48" xfId="12308"/>
    <cellStyle name="Comma 2 9 49" xfId="12309"/>
    <cellStyle name="Comma 2 9 5" xfId="12310"/>
    <cellStyle name="Comma 2 9 50" xfId="12311"/>
    <cellStyle name="Comma 2 9 51" xfId="12312"/>
    <cellStyle name="Comma 2 9 52" xfId="12313"/>
    <cellStyle name="Comma 2 9 53" xfId="12314"/>
    <cellStyle name="Comma 2 9 54" xfId="12315"/>
    <cellStyle name="Comma 2 9 55" xfId="12316"/>
    <cellStyle name="Comma 2 9 56" xfId="12317"/>
    <cellStyle name="Comma 2 9 57" xfId="12318"/>
    <cellStyle name="Comma 2 9 58" xfId="12319"/>
    <cellStyle name="Comma 2 9 59" xfId="12320"/>
    <cellStyle name="Comma 2 9 6" xfId="12321"/>
    <cellStyle name="Comma 2 9 60" xfId="12322"/>
    <cellStyle name="Comma 2 9 61" xfId="12323"/>
    <cellStyle name="Comma 2 9 62" xfId="12324"/>
    <cellStyle name="Comma 2 9 63" xfId="12325"/>
    <cellStyle name="Comma 2 9 64" xfId="12326"/>
    <cellStyle name="Comma 2 9 65" xfId="12327"/>
    <cellStyle name="Comma 2 9 66" xfId="12328"/>
    <cellStyle name="Comma 2 9 67" xfId="12329"/>
    <cellStyle name="Comma 2 9 68" xfId="12330"/>
    <cellStyle name="Comma 2 9 69" xfId="12331"/>
    <cellStyle name="Comma 2 9 7" xfId="12332"/>
    <cellStyle name="Comma 2 9 70" xfId="12333"/>
    <cellStyle name="Comma 2 9 71" xfId="12334"/>
    <cellStyle name="Comma 2 9 72" xfId="12335"/>
    <cellStyle name="Comma 2 9 73" xfId="12336"/>
    <cellStyle name="Comma 2 9 74" xfId="12337"/>
    <cellStyle name="Comma 2 9 75" xfId="12338"/>
    <cellStyle name="Comma 2 9 76" xfId="12339"/>
    <cellStyle name="Comma 2 9 77" xfId="12340"/>
    <cellStyle name="Comma 2 9 78" xfId="12341"/>
    <cellStyle name="Comma 2 9 79" xfId="12342"/>
    <cellStyle name="Comma 2 9 8" xfId="12343"/>
    <cellStyle name="Comma 2 9 80" xfId="12344"/>
    <cellStyle name="Comma 2 9 81" xfId="12345"/>
    <cellStyle name="Comma 2 9 82" xfId="12346"/>
    <cellStyle name="Comma 2 9 83" xfId="12347"/>
    <cellStyle name="Comma 2 9 84" xfId="12348"/>
    <cellStyle name="Comma 2 9 85" xfId="12349"/>
    <cellStyle name="Comma 2 9 86" xfId="12350"/>
    <cellStyle name="Comma 2 9 87" xfId="12351"/>
    <cellStyle name="Comma 2 9 88" xfId="12352"/>
    <cellStyle name="Comma 2 9 89" xfId="12353"/>
    <cellStyle name="Comma 2 9 9" xfId="12354"/>
    <cellStyle name="Comma 2 9 90" xfId="12355"/>
    <cellStyle name="Comma 2 9 91" xfId="12356"/>
    <cellStyle name="Comma 2 9 92" xfId="12357"/>
    <cellStyle name="Comma 2 9 93" xfId="12358"/>
    <cellStyle name="Comma 20" xfId="43"/>
    <cellStyle name="Comma 20 2" xfId="12359"/>
    <cellStyle name="Comma 21" xfId="44"/>
    <cellStyle name="Comma 21 2" xfId="45"/>
    <cellStyle name="Comma 22" xfId="46"/>
    <cellStyle name="Comma 22 2" xfId="47"/>
    <cellStyle name="Comma 22 3" xfId="48"/>
    <cellStyle name="Comma 23" xfId="49"/>
    <cellStyle name="Comma 23 2" xfId="12360"/>
    <cellStyle name="Comma 24" xfId="50"/>
    <cellStyle name="Comma 24 2" xfId="51"/>
    <cellStyle name="Comma 25" xfId="52"/>
    <cellStyle name="Comma 25 2" xfId="12361"/>
    <cellStyle name="Comma 26" xfId="53"/>
    <cellStyle name="Comma 26 2" xfId="12362"/>
    <cellStyle name="Comma 27" xfId="54"/>
    <cellStyle name="Comma 27 2" xfId="12363"/>
    <cellStyle name="Comma 28" xfId="55"/>
    <cellStyle name="Comma 28 2" xfId="12364"/>
    <cellStyle name="Comma 29" xfId="56"/>
    <cellStyle name="Comma 29 2" xfId="12365"/>
    <cellStyle name="Comma 3" xfId="57"/>
    <cellStyle name="Comma 3 10" xfId="12366"/>
    <cellStyle name="Comma 3 100" xfId="12367"/>
    <cellStyle name="Comma 3 101" xfId="12368"/>
    <cellStyle name="Comma 3 102" xfId="12369"/>
    <cellStyle name="Comma 3 103" xfId="12370"/>
    <cellStyle name="Comma 3 104" xfId="12371"/>
    <cellStyle name="Comma 3 105" xfId="12372"/>
    <cellStyle name="Comma 3 106" xfId="12373"/>
    <cellStyle name="Comma 3 107" xfId="12374"/>
    <cellStyle name="Comma 3 108" xfId="12375"/>
    <cellStyle name="Comma 3 109" xfId="12376"/>
    <cellStyle name="Comma 3 11" xfId="12377"/>
    <cellStyle name="Comma 3 110" xfId="12378"/>
    <cellStyle name="Comma 3 12" xfId="12379"/>
    <cellStyle name="Comma 3 13" xfId="12380"/>
    <cellStyle name="Comma 3 14" xfId="12381"/>
    <cellStyle name="Comma 3 15" xfId="12382"/>
    <cellStyle name="Comma 3 16" xfId="12383"/>
    <cellStyle name="Comma 3 17" xfId="12384"/>
    <cellStyle name="Comma 3 18" xfId="12385"/>
    <cellStyle name="Comma 3 19" xfId="12386"/>
    <cellStyle name="Comma 3 2" xfId="58"/>
    <cellStyle name="Comma 3 2 2" xfId="59"/>
    <cellStyle name="Comma 3 2 2 2" xfId="12387"/>
    <cellStyle name="Comma 3 2 2 2 2" xfId="12388"/>
    <cellStyle name="Comma 3 2 2 2 3" xfId="12389"/>
    <cellStyle name="Comma 3 2 2 2 4" xfId="12390"/>
    <cellStyle name="Comma 3 2 2 3" xfId="12391"/>
    <cellStyle name="Comma 3 2 2 4" xfId="12392"/>
    <cellStyle name="Comma 3 2 2 5" xfId="12393"/>
    <cellStyle name="Comma 3 2 2 6" xfId="12394"/>
    <cellStyle name="Comma 3 2 2 7" xfId="12395"/>
    <cellStyle name="Comma 3 2 3" xfId="12396"/>
    <cellStyle name="Comma 3 2 3 2" xfId="12397"/>
    <cellStyle name="Comma 3 2 3 3" xfId="12398"/>
    <cellStyle name="Comma 3 2 3 4" xfId="12399"/>
    <cellStyle name="Comma 3 2 4" xfId="12400"/>
    <cellStyle name="Comma 3 2 5" xfId="12401"/>
    <cellStyle name="Comma 3 2 6" xfId="12402"/>
    <cellStyle name="Comma 3 2 7" xfId="12403"/>
    <cellStyle name="Comma 3 2 8" xfId="12404"/>
    <cellStyle name="Comma 3 2 9" xfId="12405"/>
    <cellStyle name="Comma 3 20" xfId="12406"/>
    <cellStyle name="Comma 3 21" xfId="12407"/>
    <cellStyle name="Comma 3 22" xfId="12408"/>
    <cellStyle name="Comma 3 23" xfId="12409"/>
    <cellStyle name="Comma 3 24" xfId="12410"/>
    <cellStyle name="Comma 3 25" xfId="12411"/>
    <cellStyle name="Comma 3 26" xfId="12412"/>
    <cellStyle name="Comma 3 27" xfId="12413"/>
    <cellStyle name="Comma 3 28" xfId="12414"/>
    <cellStyle name="Comma 3 29" xfId="12415"/>
    <cellStyle name="Comma 3 3" xfId="60"/>
    <cellStyle name="Comma 3 3 2" xfId="12416"/>
    <cellStyle name="Comma 3 3 2 2" xfId="12417"/>
    <cellStyle name="Comma 3 3 2 3" xfId="12418"/>
    <cellStyle name="Comma 3 3 2 4" xfId="12419"/>
    <cellStyle name="Comma 3 3 3" xfId="12420"/>
    <cellStyle name="Comma 3 3 4" xfId="12421"/>
    <cellStyle name="Comma 3 3 5" xfId="12422"/>
    <cellStyle name="Comma 3 3 6" xfId="12423"/>
    <cellStyle name="Comma 3 3 7" xfId="12424"/>
    <cellStyle name="Comma 3 30" xfId="12425"/>
    <cellStyle name="Comma 3 31" xfId="12426"/>
    <cellStyle name="Comma 3 32" xfId="12427"/>
    <cellStyle name="Comma 3 33" xfId="12428"/>
    <cellStyle name="Comma 3 34" xfId="12429"/>
    <cellStyle name="Comma 3 35" xfId="12430"/>
    <cellStyle name="Comma 3 36" xfId="12431"/>
    <cellStyle name="Comma 3 37" xfId="12432"/>
    <cellStyle name="Comma 3 38" xfId="12433"/>
    <cellStyle name="Comma 3 39" xfId="12434"/>
    <cellStyle name="Comma 3 4" xfId="951"/>
    <cellStyle name="Comma 3 4 2" xfId="12435"/>
    <cellStyle name="Comma 3 4 3" xfId="12436"/>
    <cellStyle name="Comma 3 4 4" xfId="12437"/>
    <cellStyle name="Comma 3 40" xfId="12438"/>
    <cellStyle name="Comma 3 41" xfId="12439"/>
    <cellStyle name="Comma 3 42" xfId="12440"/>
    <cellStyle name="Comma 3 43" xfId="12441"/>
    <cellStyle name="Comma 3 44" xfId="12442"/>
    <cellStyle name="Comma 3 45" xfId="12443"/>
    <cellStyle name="Comma 3 46" xfId="12444"/>
    <cellStyle name="Comma 3 47" xfId="12445"/>
    <cellStyle name="Comma 3 48" xfId="12446"/>
    <cellStyle name="Comma 3 49" xfId="12447"/>
    <cellStyle name="Comma 3 5" xfId="12448"/>
    <cellStyle name="Comma 3 50" xfId="12449"/>
    <cellStyle name="Comma 3 51" xfId="12450"/>
    <cellStyle name="Comma 3 52" xfId="12451"/>
    <cellStyle name="Comma 3 53" xfId="12452"/>
    <cellStyle name="Comma 3 54" xfId="12453"/>
    <cellStyle name="Comma 3 55" xfId="12454"/>
    <cellStyle name="Comma 3 56" xfId="12455"/>
    <cellStyle name="Comma 3 57" xfId="12456"/>
    <cellStyle name="Comma 3 58" xfId="12457"/>
    <cellStyle name="Comma 3 59" xfId="12458"/>
    <cellStyle name="Comma 3 6" xfId="12459"/>
    <cellStyle name="Comma 3 60" xfId="12460"/>
    <cellStyle name="Comma 3 61" xfId="12461"/>
    <cellStyle name="Comma 3 62" xfId="12462"/>
    <cellStyle name="Comma 3 63" xfId="12463"/>
    <cellStyle name="Comma 3 64" xfId="12464"/>
    <cellStyle name="Comma 3 65" xfId="12465"/>
    <cellStyle name="Comma 3 66" xfId="12466"/>
    <cellStyle name="Comma 3 67" xfId="12467"/>
    <cellStyle name="Comma 3 68" xfId="12468"/>
    <cellStyle name="Comma 3 69" xfId="12469"/>
    <cellStyle name="Comma 3 7" xfId="12470"/>
    <cellStyle name="Comma 3 70" xfId="12471"/>
    <cellStyle name="Comma 3 71" xfId="12472"/>
    <cellStyle name="Comma 3 72" xfId="12473"/>
    <cellStyle name="Comma 3 73" xfId="12474"/>
    <cellStyle name="Comma 3 74" xfId="12475"/>
    <cellStyle name="Comma 3 75" xfId="12476"/>
    <cellStyle name="Comma 3 76" xfId="12477"/>
    <cellStyle name="Comma 3 77" xfId="12478"/>
    <cellStyle name="Comma 3 78" xfId="12479"/>
    <cellStyle name="Comma 3 79" xfId="12480"/>
    <cellStyle name="Comma 3 8" xfId="12481"/>
    <cellStyle name="Comma 3 80" xfId="12482"/>
    <cellStyle name="Comma 3 81" xfId="12483"/>
    <cellStyle name="Comma 3 82" xfId="12484"/>
    <cellStyle name="Comma 3 83" xfId="12485"/>
    <cellStyle name="Comma 3 84" xfId="12486"/>
    <cellStyle name="Comma 3 85" xfId="12487"/>
    <cellStyle name="Comma 3 86" xfId="12488"/>
    <cellStyle name="Comma 3 87" xfId="12489"/>
    <cellStyle name="Comma 3 88" xfId="12490"/>
    <cellStyle name="Comma 3 89" xfId="12491"/>
    <cellStyle name="Comma 3 9" xfId="12492"/>
    <cellStyle name="Comma 3 90" xfId="12493"/>
    <cellStyle name="Comma 3 91" xfId="12494"/>
    <cellStyle name="Comma 3 92" xfId="12495"/>
    <cellStyle name="Comma 3 93" xfId="12496"/>
    <cellStyle name="Comma 3 94" xfId="12497"/>
    <cellStyle name="Comma 3 95" xfId="12498"/>
    <cellStyle name="Comma 3 96" xfId="12499"/>
    <cellStyle name="Comma 3 97" xfId="12500"/>
    <cellStyle name="Comma 3 98" xfId="12501"/>
    <cellStyle name="Comma 3 99" xfId="12502"/>
    <cellStyle name="Comma 30" xfId="61"/>
    <cellStyle name="Comma 30 2" xfId="12503"/>
    <cellStyle name="Comma 31" xfId="62"/>
    <cellStyle name="Comma 31 2" xfId="12504"/>
    <cellStyle name="Comma 32" xfId="63"/>
    <cellStyle name="Comma 32 2" xfId="12505"/>
    <cellStyle name="Comma 33" xfId="64"/>
    <cellStyle name="Comma 33 2" xfId="12506"/>
    <cellStyle name="Comma 34" xfId="65"/>
    <cellStyle name="Comma 34 2" xfId="12507"/>
    <cellStyle name="Comma 35" xfId="66"/>
    <cellStyle name="Comma 35 2" xfId="12508"/>
    <cellStyle name="Comma 36" xfId="67"/>
    <cellStyle name="Comma 36 2" xfId="12509"/>
    <cellStyle name="Comma 37" xfId="68"/>
    <cellStyle name="Comma 37 2" xfId="12510"/>
    <cellStyle name="Comma 38" xfId="940"/>
    <cellStyle name="Comma 38 2" xfId="12511"/>
    <cellStyle name="Comma 39" xfId="12512"/>
    <cellStyle name="Comma 39 2" xfId="12513"/>
    <cellStyle name="Comma 4" xfId="69"/>
    <cellStyle name="Comma 4 10" xfId="12514"/>
    <cellStyle name="Comma 4 100" xfId="12515"/>
    <cellStyle name="Comma 4 101" xfId="12516"/>
    <cellStyle name="Comma 4 102" xfId="12517"/>
    <cellStyle name="Comma 4 103" xfId="12518"/>
    <cellStyle name="Comma 4 104" xfId="12519"/>
    <cellStyle name="Comma 4 105" xfId="12520"/>
    <cellStyle name="Comma 4 106" xfId="12521"/>
    <cellStyle name="Comma 4 107" xfId="12522"/>
    <cellStyle name="Comma 4 108" xfId="12523"/>
    <cellStyle name="Comma 4 109" xfId="12524"/>
    <cellStyle name="Comma 4 11" xfId="12525"/>
    <cellStyle name="Comma 4 110" xfId="12526"/>
    <cellStyle name="Comma 4 111" xfId="12527"/>
    <cellStyle name="Comma 4 112" xfId="12528"/>
    <cellStyle name="Comma 4 113" xfId="12529"/>
    <cellStyle name="Comma 4 114" xfId="12530"/>
    <cellStyle name="Comma 4 115" xfId="12531"/>
    <cellStyle name="Comma 4 12" xfId="12532"/>
    <cellStyle name="Comma 4 13" xfId="12533"/>
    <cellStyle name="Comma 4 14" xfId="12534"/>
    <cellStyle name="Comma 4 15" xfId="12535"/>
    <cellStyle name="Comma 4 16" xfId="12536"/>
    <cellStyle name="Comma 4 17" xfId="12537"/>
    <cellStyle name="Comma 4 18" xfId="12538"/>
    <cellStyle name="Comma 4 19" xfId="12539"/>
    <cellStyle name="Comma 4 2" xfId="70"/>
    <cellStyle name="Comma 4 2 10" xfId="71"/>
    <cellStyle name="Comma 4 2 10 2" xfId="72"/>
    <cellStyle name="Comma 4 2 10 2 2" xfId="73"/>
    <cellStyle name="Comma 4 2 11" xfId="74"/>
    <cellStyle name="Comma 4 2 11 2" xfId="75"/>
    <cellStyle name="Comma 4 2 11 2 2" xfId="76"/>
    <cellStyle name="Comma 4 2 12" xfId="77"/>
    <cellStyle name="Comma 4 2 12 2" xfId="78"/>
    <cellStyle name="Comma 4 2 13" xfId="79"/>
    <cellStyle name="Comma 4 2 2" xfId="80"/>
    <cellStyle name="Comma 4 2 2 2" xfId="81"/>
    <cellStyle name="Comma 4 2 2 2 2" xfId="82"/>
    <cellStyle name="Comma 4 2 3" xfId="83"/>
    <cellStyle name="Comma 4 2 3 2" xfId="84"/>
    <cellStyle name="Comma 4 2 3 2 2" xfId="85"/>
    <cellStyle name="Comma 4 2 4" xfId="86"/>
    <cellStyle name="Comma 4 2 4 2" xfId="87"/>
    <cellStyle name="Comma 4 2 4 2 2" xfId="88"/>
    <cellStyle name="Comma 4 2 5" xfId="89"/>
    <cellStyle name="Comma 4 2 5 2" xfId="90"/>
    <cellStyle name="Comma 4 2 5 2 2" xfId="91"/>
    <cellStyle name="Comma 4 2 6" xfId="92"/>
    <cellStyle name="Comma 4 2 6 2" xfId="93"/>
    <cellStyle name="Comma 4 2 6 2 2" xfId="94"/>
    <cellStyle name="Comma 4 2 7" xfId="95"/>
    <cellStyle name="Comma 4 2 7 2" xfId="96"/>
    <cellStyle name="Comma 4 2 7 2 2" xfId="97"/>
    <cellStyle name="Comma 4 2 8" xfId="98"/>
    <cellStyle name="Comma 4 2 8 2" xfId="99"/>
    <cellStyle name="Comma 4 2 8 2 2" xfId="100"/>
    <cellStyle name="Comma 4 2 9" xfId="101"/>
    <cellStyle name="Comma 4 2 9 2" xfId="102"/>
    <cellStyle name="Comma 4 2 9 2 2" xfId="103"/>
    <cellStyle name="Comma 4 20" xfId="12540"/>
    <cellStyle name="Comma 4 21" xfId="12541"/>
    <cellStyle name="Comma 4 22" xfId="12542"/>
    <cellStyle name="Comma 4 23" xfId="12543"/>
    <cellStyle name="Comma 4 24" xfId="12544"/>
    <cellStyle name="Comma 4 25" xfId="12545"/>
    <cellStyle name="Comma 4 26" xfId="12546"/>
    <cellStyle name="Comma 4 27" xfId="12547"/>
    <cellStyle name="Comma 4 28" xfId="12548"/>
    <cellStyle name="Comma 4 29" xfId="12549"/>
    <cellStyle name="Comma 4 3" xfId="104"/>
    <cellStyle name="Comma 4 3 2" xfId="105"/>
    <cellStyle name="Comma 4 3 3" xfId="952"/>
    <cellStyle name="Comma 4 30" xfId="12550"/>
    <cellStyle name="Comma 4 31" xfId="12551"/>
    <cellStyle name="Comma 4 32" xfId="12552"/>
    <cellStyle name="Comma 4 33" xfId="12553"/>
    <cellStyle name="Comma 4 34" xfId="12554"/>
    <cellStyle name="Comma 4 35" xfId="12555"/>
    <cellStyle name="Comma 4 36" xfId="12556"/>
    <cellStyle name="Comma 4 37" xfId="12557"/>
    <cellStyle name="Comma 4 38" xfId="12558"/>
    <cellStyle name="Comma 4 39" xfId="12559"/>
    <cellStyle name="Comma 4 4" xfId="106"/>
    <cellStyle name="Comma 4 4 2" xfId="405"/>
    <cellStyle name="Comma 4 40" xfId="12560"/>
    <cellStyle name="Comma 4 41" xfId="12561"/>
    <cellStyle name="Comma 4 42" xfId="12562"/>
    <cellStyle name="Comma 4 43" xfId="12563"/>
    <cellStyle name="Comma 4 44" xfId="12564"/>
    <cellStyle name="Comma 4 45" xfId="12565"/>
    <cellStyle name="Comma 4 46" xfId="12566"/>
    <cellStyle name="Comma 4 47" xfId="12567"/>
    <cellStyle name="Comma 4 48" xfId="12568"/>
    <cellStyle name="Comma 4 49" xfId="12569"/>
    <cellStyle name="Comma 4 5" xfId="107"/>
    <cellStyle name="Comma 4 5 2" xfId="108"/>
    <cellStyle name="Comma 4 5 2 2" xfId="109"/>
    <cellStyle name="Comma 4 50" xfId="12570"/>
    <cellStyle name="Comma 4 51" xfId="12571"/>
    <cellStyle name="Comma 4 52" xfId="12572"/>
    <cellStyle name="Comma 4 53" xfId="12573"/>
    <cellStyle name="Comma 4 54" xfId="12574"/>
    <cellStyle name="Comma 4 55" xfId="12575"/>
    <cellStyle name="Comma 4 56" xfId="12576"/>
    <cellStyle name="Comma 4 57" xfId="12577"/>
    <cellStyle name="Comma 4 58" xfId="12578"/>
    <cellStyle name="Comma 4 59" xfId="12579"/>
    <cellStyle name="Comma 4 6" xfId="406"/>
    <cellStyle name="Comma 4 60" xfId="12580"/>
    <cellStyle name="Comma 4 61" xfId="12581"/>
    <cellStyle name="Comma 4 62" xfId="12582"/>
    <cellStyle name="Comma 4 63" xfId="12583"/>
    <cellStyle name="Comma 4 64" xfId="12584"/>
    <cellStyle name="Comma 4 65" xfId="12585"/>
    <cellStyle name="Comma 4 66" xfId="12586"/>
    <cellStyle name="Comma 4 67" xfId="12587"/>
    <cellStyle name="Comma 4 68" xfId="12588"/>
    <cellStyle name="Comma 4 69" xfId="12589"/>
    <cellStyle name="Comma 4 7" xfId="12590"/>
    <cellStyle name="Comma 4 70" xfId="12591"/>
    <cellStyle name="Comma 4 71" xfId="12592"/>
    <cellStyle name="Comma 4 72" xfId="12593"/>
    <cellStyle name="Comma 4 73" xfId="12594"/>
    <cellStyle name="Comma 4 74" xfId="12595"/>
    <cellStyle name="Comma 4 75" xfId="12596"/>
    <cellStyle name="Comma 4 76" xfId="12597"/>
    <cellStyle name="Comma 4 77" xfId="12598"/>
    <cellStyle name="Comma 4 78" xfId="12599"/>
    <cellStyle name="Comma 4 79" xfId="12600"/>
    <cellStyle name="Comma 4 8" xfId="12601"/>
    <cellStyle name="Comma 4 80" xfId="12602"/>
    <cellStyle name="Comma 4 81" xfId="12603"/>
    <cellStyle name="Comma 4 82" xfId="12604"/>
    <cellStyle name="Comma 4 83" xfId="12605"/>
    <cellStyle name="Comma 4 84" xfId="12606"/>
    <cellStyle name="Comma 4 85" xfId="12607"/>
    <cellStyle name="Comma 4 86" xfId="12608"/>
    <cellStyle name="Comma 4 87" xfId="12609"/>
    <cellStyle name="Comma 4 88" xfId="12610"/>
    <cellStyle name="Comma 4 89" xfId="12611"/>
    <cellStyle name="Comma 4 9" xfId="12612"/>
    <cellStyle name="Comma 4 90" xfId="12613"/>
    <cellStyle name="Comma 4 91" xfId="12614"/>
    <cellStyle name="Comma 4 92" xfId="12615"/>
    <cellStyle name="Comma 4 93" xfId="12616"/>
    <cellStyle name="Comma 4 94" xfId="12617"/>
    <cellStyle name="Comma 4 95" xfId="12618"/>
    <cellStyle name="Comma 4 96" xfId="12619"/>
    <cellStyle name="Comma 4 97" xfId="12620"/>
    <cellStyle name="Comma 4 98" xfId="12621"/>
    <cellStyle name="Comma 4 99" xfId="12622"/>
    <cellStyle name="Comma 40" xfId="12623"/>
    <cellStyle name="Comma 40 2" xfId="12624"/>
    <cellStyle name="Comma 41" xfId="12625"/>
    <cellStyle name="Comma 41 2" xfId="12626"/>
    <cellStyle name="Comma 42" xfId="12627"/>
    <cellStyle name="Comma 42 2" xfId="12628"/>
    <cellStyle name="Comma 43" xfId="12629"/>
    <cellStyle name="Comma 43 2" xfId="12630"/>
    <cellStyle name="Comma 44" xfId="12631"/>
    <cellStyle name="Comma 44 2" xfId="12632"/>
    <cellStyle name="Comma 45" xfId="12633"/>
    <cellStyle name="Comma 45 2" xfId="12634"/>
    <cellStyle name="Comma 46" xfId="12635"/>
    <cellStyle name="Comma 46 2" xfId="12636"/>
    <cellStyle name="Comma 47" xfId="12637"/>
    <cellStyle name="Comma 47 2" xfId="12638"/>
    <cellStyle name="Comma 48" xfId="12639"/>
    <cellStyle name="Comma 48 2" xfId="12640"/>
    <cellStyle name="Comma 49" xfId="12641"/>
    <cellStyle name="Comma 49 2" xfId="12642"/>
    <cellStyle name="Comma 5" xfId="110"/>
    <cellStyle name="Comma 5 10" xfId="12643"/>
    <cellStyle name="Comma 5 100" xfId="12644"/>
    <cellStyle name="Comma 5 101" xfId="12645"/>
    <cellStyle name="Comma 5 102" xfId="12646"/>
    <cellStyle name="Comma 5 103" xfId="12647"/>
    <cellStyle name="Comma 5 104" xfId="12648"/>
    <cellStyle name="Comma 5 105" xfId="12649"/>
    <cellStyle name="Comma 5 106" xfId="12650"/>
    <cellStyle name="Comma 5 107" xfId="12651"/>
    <cellStyle name="Comma 5 108" xfId="12652"/>
    <cellStyle name="Comma 5 11" xfId="12653"/>
    <cellStyle name="Comma 5 12" xfId="12654"/>
    <cellStyle name="Comma 5 13" xfId="12655"/>
    <cellStyle name="Comma 5 14" xfId="12656"/>
    <cellStyle name="Comma 5 15" xfId="12657"/>
    <cellStyle name="Comma 5 16" xfId="12658"/>
    <cellStyle name="Comma 5 17" xfId="12659"/>
    <cellStyle name="Comma 5 18" xfId="12660"/>
    <cellStyle name="Comma 5 19" xfId="12661"/>
    <cellStyle name="Comma 5 2" xfId="111"/>
    <cellStyle name="Comma 5 2 2" xfId="12662"/>
    <cellStyle name="Comma 5 2 2 2" xfId="12663"/>
    <cellStyle name="Comma 5 2 2 2 2" xfId="12664"/>
    <cellStyle name="Comma 5 2 2 2 3" xfId="12665"/>
    <cellStyle name="Comma 5 2 2 2 4" xfId="12666"/>
    <cellStyle name="Comma 5 2 2 3" xfId="12667"/>
    <cellStyle name="Comma 5 2 2 4" xfId="12668"/>
    <cellStyle name="Comma 5 2 2 5" xfId="12669"/>
    <cellStyle name="Comma 5 2 2 6" xfId="12670"/>
    <cellStyle name="Comma 5 2 2 7" xfId="12671"/>
    <cellStyle name="Comma 5 2 3" xfId="12672"/>
    <cellStyle name="Comma 5 2 3 2" xfId="12673"/>
    <cellStyle name="Comma 5 2 3 3" xfId="12674"/>
    <cellStyle name="Comma 5 2 3 4" xfId="12675"/>
    <cellStyle name="Comma 5 2 4" xfId="12676"/>
    <cellStyle name="Comma 5 2 5" xfId="12677"/>
    <cellStyle name="Comma 5 2 6" xfId="12678"/>
    <cellStyle name="Comma 5 2 7" xfId="12679"/>
    <cellStyle name="Comma 5 2 8" xfId="12680"/>
    <cellStyle name="Comma 5 20" xfId="12681"/>
    <cellStyle name="Comma 5 21" xfId="12682"/>
    <cellStyle name="Comma 5 22" xfId="12683"/>
    <cellStyle name="Comma 5 23" xfId="12684"/>
    <cellStyle name="Comma 5 24" xfId="12685"/>
    <cellStyle name="Comma 5 25" xfId="12686"/>
    <cellStyle name="Comma 5 26" xfId="12687"/>
    <cellStyle name="Comma 5 27" xfId="12688"/>
    <cellStyle name="Comma 5 28" xfId="12689"/>
    <cellStyle name="Comma 5 29" xfId="12690"/>
    <cellStyle name="Comma 5 3" xfId="112"/>
    <cellStyle name="Comma 5 3 2" xfId="12691"/>
    <cellStyle name="Comma 5 3 2 2" xfId="12692"/>
    <cellStyle name="Comma 5 3 2 3" xfId="12693"/>
    <cellStyle name="Comma 5 3 2 4" xfId="12694"/>
    <cellStyle name="Comma 5 3 3" xfId="12695"/>
    <cellStyle name="Comma 5 3 4" xfId="12696"/>
    <cellStyle name="Comma 5 3 5" xfId="12697"/>
    <cellStyle name="Comma 5 3 6" xfId="12698"/>
    <cellStyle name="Comma 5 3 7" xfId="12699"/>
    <cellStyle name="Comma 5 30" xfId="12700"/>
    <cellStyle name="Comma 5 31" xfId="12701"/>
    <cellStyle name="Comma 5 32" xfId="12702"/>
    <cellStyle name="Comma 5 33" xfId="12703"/>
    <cellStyle name="Comma 5 34" xfId="12704"/>
    <cellStyle name="Comma 5 35" xfId="12705"/>
    <cellStyle name="Comma 5 36" xfId="12706"/>
    <cellStyle name="Comma 5 37" xfId="12707"/>
    <cellStyle name="Comma 5 38" xfId="12708"/>
    <cellStyle name="Comma 5 39" xfId="12709"/>
    <cellStyle name="Comma 5 4" xfId="113"/>
    <cellStyle name="Comma 5 4 2" xfId="12710"/>
    <cellStyle name="Comma 5 4 3" xfId="12711"/>
    <cellStyle name="Comma 5 4 4" xfId="12712"/>
    <cellStyle name="Comma 5 40" xfId="12713"/>
    <cellStyle name="Comma 5 41" xfId="12714"/>
    <cellStyle name="Comma 5 42" xfId="12715"/>
    <cellStyle name="Comma 5 43" xfId="12716"/>
    <cellStyle name="Comma 5 44" xfId="12717"/>
    <cellStyle name="Comma 5 45" xfId="12718"/>
    <cellStyle name="Comma 5 46" xfId="12719"/>
    <cellStyle name="Comma 5 47" xfId="12720"/>
    <cellStyle name="Comma 5 48" xfId="12721"/>
    <cellStyle name="Comma 5 49" xfId="12722"/>
    <cellStyle name="Comma 5 5" xfId="12723"/>
    <cellStyle name="Comma 5 50" xfId="12724"/>
    <cellStyle name="Comma 5 51" xfId="12725"/>
    <cellStyle name="Comma 5 52" xfId="12726"/>
    <cellStyle name="Comma 5 53" xfId="12727"/>
    <cellStyle name="Comma 5 54" xfId="12728"/>
    <cellStyle name="Comma 5 55" xfId="12729"/>
    <cellStyle name="Comma 5 56" xfId="12730"/>
    <cellStyle name="Comma 5 57" xfId="12731"/>
    <cellStyle name="Comma 5 58" xfId="12732"/>
    <cellStyle name="Comma 5 59" xfId="12733"/>
    <cellStyle name="Comma 5 6" xfId="12734"/>
    <cellStyle name="Comma 5 60" xfId="12735"/>
    <cellStyle name="Comma 5 61" xfId="12736"/>
    <cellStyle name="Comma 5 62" xfId="12737"/>
    <cellStyle name="Comma 5 63" xfId="12738"/>
    <cellStyle name="Comma 5 64" xfId="12739"/>
    <cellStyle name="Comma 5 65" xfId="12740"/>
    <cellStyle name="Comma 5 66" xfId="12741"/>
    <cellStyle name="Comma 5 67" xfId="12742"/>
    <cellStyle name="Comma 5 68" xfId="12743"/>
    <cellStyle name="Comma 5 69" xfId="12744"/>
    <cellStyle name="Comma 5 7" xfId="12745"/>
    <cellStyle name="Comma 5 70" xfId="12746"/>
    <cellStyle name="Comma 5 71" xfId="12747"/>
    <cellStyle name="Comma 5 72" xfId="12748"/>
    <cellStyle name="Comma 5 73" xfId="12749"/>
    <cellStyle name="Comma 5 74" xfId="12750"/>
    <cellStyle name="Comma 5 75" xfId="12751"/>
    <cellStyle name="Comma 5 76" xfId="12752"/>
    <cellStyle name="Comma 5 77" xfId="12753"/>
    <cellStyle name="Comma 5 78" xfId="12754"/>
    <cellStyle name="Comma 5 79" xfId="12755"/>
    <cellStyle name="Comma 5 8" xfId="12756"/>
    <cellStyle name="Comma 5 80" xfId="12757"/>
    <cellStyle name="Comma 5 81" xfId="12758"/>
    <cellStyle name="Comma 5 82" xfId="12759"/>
    <cellStyle name="Comma 5 83" xfId="12760"/>
    <cellStyle name="Comma 5 84" xfId="12761"/>
    <cellStyle name="Comma 5 85" xfId="12762"/>
    <cellStyle name="Comma 5 86" xfId="12763"/>
    <cellStyle name="Comma 5 87" xfId="12764"/>
    <cellStyle name="Comma 5 88" xfId="12765"/>
    <cellStyle name="Comma 5 89" xfId="12766"/>
    <cellStyle name="Comma 5 9" xfId="12767"/>
    <cellStyle name="Comma 5 90" xfId="12768"/>
    <cellStyle name="Comma 5 91" xfId="12769"/>
    <cellStyle name="Comma 5 92" xfId="12770"/>
    <cellStyle name="Comma 5 93" xfId="12771"/>
    <cellStyle name="Comma 5 94" xfId="12772"/>
    <cellStyle name="Comma 5 95" xfId="12773"/>
    <cellStyle name="Comma 5 96" xfId="12774"/>
    <cellStyle name="Comma 5 97" xfId="12775"/>
    <cellStyle name="Comma 5 98" xfId="12776"/>
    <cellStyle name="Comma 5 99" xfId="12777"/>
    <cellStyle name="Comma 50" xfId="12778"/>
    <cellStyle name="Comma 50 2" xfId="12779"/>
    <cellStyle name="Comma 51" xfId="12780"/>
    <cellStyle name="Comma 51 2" xfId="12781"/>
    <cellStyle name="Comma 52" xfId="12782"/>
    <cellStyle name="Comma 52 2" xfId="12783"/>
    <cellStyle name="Comma 53" xfId="12784"/>
    <cellStyle name="Comma 53 2" xfId="12785"/>
    <cellStyle name="Comma 54" xfId="12786"/>
    <cellStyle name="Comma 54 2" xfId="12787"/>
    <cellStyle name="Comma 55" xfId="12788"/>
    <cellStyle name="Comma 55 2" xfId="12789"/>
    <cellStyle name="Comma 56" xfId="12790"/>
    <cellStyle name="Comma 56 2" xfId="12791"/>
    <cellStyle name="Comma 57" xfId="12792"/>
    <cellStyle name="Comma 57 2" xfId="12793"/>
    <cellStyle name="Comma 58" xfId="12794"/>
    <cellStyle name="Comma 58 2" xfId="12795"/>
    <cellStyle name="Comma 59" xfId="12796"/>
    <cellStyle name="Comma 59 2" xfId="12797"/>
    <cellStyle name="Comma 6" xfId="114"/>
    <cellStyle name="Comma 6 10" xfId="12798"/>
    <cellStyle name="Comma 6 11" xfId="12799"/>
    <cellStyle name="Comma 6 12" xfId="12800"/>
    <cellStyle name="Comma 6 13" xfId="12801"/>
    <cellStyle name="Comma 6 14" xfId="12802"/>
    <cellStyle name="Comma 6 2" xfId="12803"/>
    <cellStyle name="Comma 6 2 2" xfId="12804"/>
    <cellStyle name="Comma 6 2 2 2" xfId="12805"/>
    <cellStyle name="Comma 6 2 2 2 2" xfId="12806"/>
    <cellStyle name="Comma 6 2 2 2 3" xfId="12807"/>
    <cellStyle name="Comma 6 2 2 2 4" xfId="12808"/>
    <cellStyle name="Comma 6 2 2 3" xfId="12809"/>
    <cellStyle name="Comma 6 2 2 4" xfId="12810"/>
    <cellStyle name="Comma 6 2 2 5" xfId="12811"/>
    <cellStyle name="Comma 6 2 2 6" xfId="12812"/>
    <cellStyle name="Comma 6 2 2 7" xfId="12813"/>
    <cellStyle name="Comma 6 2 3" xfId="12814"/>
    <cellStyle name="Comma 6 2 3 2" xfId="12815"/>
    <cellStyle name="Comma 6 2 3 3" xfId="12816"/>
    <cellStyle name="Comma 6 2 3 4" xfId="12817"/>
    <cellStyle name="Comma 6 2 4" xfId="12818"/>
    <cellStyle name="Comma 6 2 5" xfId="12819"/>
    <cellStyle name="Comma 6 2 6" xfId="12820"/>
    <cellStyle name="Comma 6 2 7" xfId="12821"/>
    <cellStyle name="Comma 6 2 8" xfId="12822"/>
    <cellStyle name="Comma 6 3" xfId="12823"/>
    <cellStyle name="Comma 6 3 2" xfId="12824"/>
    <cellStyle name="Comma 6 3 2 2" xfId="12825"/>
    <cellStyle name="Comma 6 3 2 3" xfId="12826"/>
    <cellStyle name="Comma 6 3 2 4" xfId="12827"/>
    <cellStyle name="Comma 6 3 3" xfId="12828"/>
    <cellStyle name="Comma 6 3 4" xfId="12829"/>
    <cellStyle name="Comma 6 3 5" xfId="12830"/>
    <cellStyle name="Comma 6 3 6" xfId="12831"/>
    <cellStyle name="Comma 6 3 7" xfId="12832"/>
    <cellStyle name="Comma 6 4" xfId="12833"/>
    <cellStyle name="Comma 6 4 2" xfId="12834"/>
    <cellStyle name="Comma 6 4 3" xfId="12835"/>
    <cellStyle name="Comma 6 4 4" xfId="12836"/>
    <cellStyle name="Comma 6 5" xfId="12837"/>
    <cellStyle name="Comma 6 6" xfId="12838"/>
    <cellStyle name="Comma 6 7" xfId="12839"/>
    <cellStyle name="Comma 6 8" xfId="12840"/>
    <cellStyle name="Comma 6 9" xfId="12841"/>
    <cellStyle name="Comma 60" xfId="12842"/>
    <cellStyle name="Comma 60 2" xfId="12843"/>
    <cellStyle name="Comma 61" xfId="12844"/>
    <cellStyle name="Comma 61 2" xfId="12845"/>
    <cellStyle name="Comma 62" xfId="12846"/>
    <cellStyle name="Comma 62 2" xfId="12847"/>
    <cellStyle name="Comma 63" xfId="12848"/>
    <cellStyle name="Comma 63 2" xfId="12849"/>
    <cellStyle name="Comma 64" xfId="12850"/>
    <cellStyle name="Comma 64 2" xfId="12851"/>
    <cellStyle name="Comma 65" xfId="12852"/>
    <cellStyle name="Comma 65 2" xfId="12853"/>
    <cellStyle name="Comma 66" xfId="12854"/>
    <cellStyle name="Comma 66 2" xfId="12855"/>
    <cellStyle name="Comma 67" xfId="12856"/>
    <cellStyle name="Comma 67 2" xfId="12857"/>
    <cellStyle name="Comma 68" xfId="12858"/>
    <cellStyle name="Comma 68 2" xfId="12859"/>
    <cellStyle name="Comma 69" xfId="12860"/>
    <cellStyle name="Comma 69 2" xfId="12861"/>
    <cellStyle name="Comma 7" xfId="115"/>
    <cellStyle name="Comma 7 10" xfId="12862"/>
    <cellStyle name="Comma 7 100" xfId="12863"/>
    <cellStyle name="Comma 7 101" xfId="12864"/>
    <cellStyle name="Comma 7 102" xfId="12865"/>
    <cellStyle name="Comma 7 103" xfId="12866"/>
    <cellStyle name="Comma 7 104" xfId="12867"/>
    <cellStyle name="Comma 7 105" xfId="12868"/>
    <cellStyle name="Comma 7 106" xfId="12869"/>
    <cellStyle name="Comma 7 107" xfId="12870"/>
    <cellStyle name="Comma 7 108" xfId="12871"/>
    <cellStyle name="Comma 7 11" xfId="12872"/>
    <cellStyle name="Comma 7 12" xfId="12873"/>
    <cellStyle name="Comma 7 13" xfId="12874"/>
    <cellStyle name="Comma 7 14" xfId="12875"/>
    <cellStyle name="Comma 7 15" xfId="12876"/>
    <cellStyle name="Comma 7 16" xfId="12877"/>
    <cellStyle name="Comma 7 17" xfId="12878"/>
    <cellStyle name="Comma 7 18" xfId="12879"/>
    <cellStyle name="Comma 7 19" xfId="12880"/>
    <cellStyle name="Comma 7 2" xfId="12881"/>
    <cellStyle name="Comma 7 2 2" xfId="12882"/>
    <cellStyle name="Comma 7 2 2 2" xfId="12883"/>
    <cellStyle name="Comma 7 2 2 3" xfId="12884"/>
    <cellStyle name="Comma 7 2 2 4" xfId="12885"/>
    <cellStyle name="Comma 7 2 3" xfId="12886"/>
    <cellStyle name="Comma 7 2 4" xfId="12887"/>
    <cellStyle name="Comma 7 2 5" xfId="12888"/>
    <cellStyle name="Comma 7 2 6" xfId="12889"/>
    <cellStyle name="Comma 7 2 7" xfId="12890"/>
    <cellStyle name="Comma 7 20" xfId="12891"/>
    <cellStyle name="Comma 7 21" xfId="12892"/>
    <cellStyle name="Comma 7 22" xfId="12893"/>
    <cellStyle name="Comma 7 23" xfId="12894"/>
    <cellStyle name="Comma 7 24" xfId="12895"/>
    <cellStyle name="Comma 7 25" xfId="12896"/>
    <cellStyle name="Comma 7 26" xfId="12897"/>
    <cellStyle name="Comma 7 27" xfId="12898"/>
    <cellStyle name="Comma 7 28" xfId="12899"/>
    <cellStyle name="Comma 7 29" xfId="12900"/>
    <cellStyle name="Comma 7 3" xfId="12901"/>
    <cellStyle name="Comma 7 3 2" xfId="12902"/>
    <cellStyle name="Comma 7 3 3" xfId="12903"/>
    <cellStyle name="Comma 7 3 4" xfId="12904"/>
    <cellStyle name="Comma 7 30" xfId="12905"/>
    <cellStyle name="Comma 7 31" xfId="12906"/>
    <cellStyle name="Comma 7 32" xfId="12907"/>
    <cellStyle name="Comma 7 33" xfId="12908"/>
    <cellStyle name="Comma 7 34" xfId="12909"/>
    <cellStyle name="Comma 7 35" xfId="12910"/>
    <cellStyle name="Comma 7 36" xfId="12911"/>
    <cellStyle name="Comma 7 37" xfId="12912"/>
    <cellStyle name="Comma 7 38" xfId="12913"/>
    <cellStyle name="Comma 7 39" xfId="12914"/>
    <cellStyle name="Comma 7 4" xfId="12915"/>
    <cellStyle name="Comma 7 40" xfId="12916"/>
    <cellStyle name="Comma 7 41" xfId="12917"/>
    <cellStyle name="Comma 7 42" xfId="12918"/>
    <cellStyle name="Comma 7 43" xfId="12919"/>
    <cellStyle name="Comma 7 44" xfId="12920"/>
    <cellStyle name="Comma 7 45" xfId="12921"/>
    <cellStyle name="Comma 7 46" xfId="12922"/>
    <cellStyle name="Comma 7 47" xfId="12923"/>
    <cellStyle name="Comma 7 48" xfId="12924"/>
    <cellStyle name="Comma 7 49" xfId="12925"/>
    <cellStyle name="Comma 7 5" xfId="12926"/>
    <cellStyle name="Comma 7 50" xfId="12927"/>
    <cellStyle name="Comma 7 51" xfId="12928"/>
    <cellStyle name="Comma 7 52" xfId="12929"/>
    <cellStyle name="Comma 7 53" xfId="12930"/>
    <cellStyle name="Comma 7 54" xfId="12931"/>
    <cellStyle name="Comma 7 55" xfId="12932"/>
    <cellStyle name="Comma 7 56" xfId="12933"/>
    <cellStyle name="Comma 7 57" xfId="12934"/>
    <cellStyle name="Comma 7 58" xfId="12935"/>
    <cellStyle name="Comma 7 59" xfId="12936"/>
    <cellStyle name="Comma 7 6" xfId="12937"/>
    <cellStyle name="Comma 7 60" xfId="12938"/>
    <cellStyle name="Comma 7 61" xfId="12939"/>
    <cellStyle name="Comma 7 62" xfId="12940"/>
    <cellStyle name="Comma 7 63" xfId="12941"/>
    <cellStyle name="Comma 7 64" xfId="12942"/>
    <cellStyle name="Comma 7 65" xfId="12943"/>
    <cellStyle name="Comma 7 66" xfId="12944"/>
    <cellStyle name="Comma 7 67" xfId="12945"/>
    <cellStyle name="Comma 7 68" xfId="12946"/>
    <cellStyle name="Comma 7 69" xfId="12947"/>
    <cellStyle name="Comma 7 7" xfId="12948"/>
    <cellStyle name="Comma 7 70" xfId="12949"/>
    <cellStyle name="Comma 7 71" xfId="12950"/>
    <cellStyle name="Comma 7 72" xfId="12951"/>
    <cellStyle name="Comma 7 73" xfId="12952"/>
    <cellStyle name="Comma 7 74" xfId="12953"/>
    <cellStyle name="Comma 7 75" xfId="12954"/>
    <cellStyle name="Comma 7 76" xfId="12955"/>
    <cellStyle name="Comma 7 77" xfId="12956"/>
    <cellStyle name="Comma 7 78" xfId="12957"/>
    <cellStyle name="Comma 7 79" xfId="12958"/>
    <cellStyle name="Comma 7 8" xfId="12959"/>
    <cellStyle name="Comma 7 80" xfId="12960"/>
    <cellStyle name="Comma 7 81" xfId="12961"/>
    <cellStyle name="Comma 7 82" xfId="12962"/>
    <cellStyle name="Comma 7 83" xfId="12963"/>
    <cellStyle name="Comma 7 84" xfId="12964"/>
    <cellStyle name="Comma 7 85" xfId="12965"/>
    <cellStyle name="Comma 7 86" xfId="12966"/>
    <cellStyle name="Comma 7 87" xfId="12967"/>
    <cellStyle name="Comma 7 88" xfId="12968"/>
    <cellStyle name="Comma 7 89" xfId="12969"/>
    <cellStyle name="Comma 7 9" xfId="12970"/>
    <cellStyle name="Comma 7 90" xfId="12971"/>
    <cellStyle name="Comma 7 91" xfId="12972"/>
    <cellStyle name="Comma 7 92" xfId="12973"/>
    <cellStyle name="Comma 7 93" xfId="12974"/>
    <cellStyle name="Comma 7 94" xfId="12975"/>
    <cellStyle name="Comma 7 95" xfId="12976"/>
    <cellStyle name="Comma 7 96" xfId="12977"/>
    <cellStyle name="Comma 7 97" xfId="12978"/>
    <cellStyle name="Comma 7 98" xfId="12979"/>
    <cellStyle name="Comma 7 99" xfId="12980"/>
    <cellStyle name="Comma 70" xfId="12981"/>
    <cellStyle name="Comma 70 2" xfId="12982"/>
    <cellStyle name="Comma 71" xfId="12983"/>
    <cellStyle name="Comma 71 2" xfId="12984"/>
    <cellStyle name="Comma 72" xfId="12985"/>
    <cellStyle name="Comma 72 2" xfId="12986"/>
    <cellStyle name="Comma 73" xfId="12987"/>
    <cellStyle name="Comma 73 2" xfId="12988"/>
    <cellStyle name="Comma 74" xfId="12989"/>
    <cellStyle name="Comma 74 2" xfId="12990"/>
    <cellStyle name="Comma 75" xfId="12991"/>
    <cellStyle name="Comma 75 2" xfId="12992"/>
    <cellStyle name="Comma 76" xfId="12993"/>
    <cellStyle name="Comma 76 2" xfId="12994"/>
    <cellStyle name="Comma 77" xfId="12995"/>
    <cellStyle name="Comma 77 2" xfId="12996"/>
    <cellStyle name="Comma 78" xfId="12997"/>
    <cellStyle name="Comma 78 2" xfId="12998"/>
    <cellStyle name="Comma 79" xfId="12999"/>
    <cellStyle name="Comma 79 2" xfId="13000"/>
    <cellStyle name="Comma 8" xfId="116"/>
    <cellStyle name="Comma 8 2" xfId="13001"/>
    <cellStyle name="Comma 80" xfId="13002"/>
    <cellStyle name="Comma 80 2" xfId="13003"/>
    <cellStyle name="Comma 81" xfId="13004"/>
    <cellStyle name="Comma 81 2" xfId="13005"/>
    <cellStyle name="Comma 82" xfId="13006"/>
    <cellStyle name="Comma 82 2" xfId="13007"/>
    <cellStyle name="Comma 83" xfId="13008"/>
    <cellStyle name="Comma 83 2" xfId="13009"/>
    <cellStyle name="Comma 84" xfId="13010"/>
    <cellStyle name="Comma 84 2" xfId="13011"/>
    <cellStyle name="Comma 85" xfId="13012"/>
    <cellStyle name="Comma 86" xfId="13013"/>
    <cellStyle name="Comma 87" xfId="13014"/>
    <cellStyle name="Comma 87 2" xfId="13015"/>
    <cellStyle name="Comma 87 3" xfId="13016"/>
    <cellStyle name="Comma 88" xfId="13017"/>
    <cellStyle name="Comma 89" xfId="13018"/>
    <cellStyle name="Comma 9" xfId="117"/>
    <cellStyle name="Comma 9 2" xfId="118"/>
    <cellStyle name="Comma 9 2 2" xfId="954"/>
    <cellStyle name="Comma 9 3" xfId="953"/>
    <cellStyle name="Comma(1)" xfId="13019"/>
    <cellStyle name="Comma0" xfId="119"/>
    <cellStyle name="Comma0 - Style4" xfId="13020"/>
    <cellStyle name="Comma0 2" xfId="407"/>
    <cellStyle name="Comma0 3" xfId="13021"/>
    <cellStyle name="Comma0 4" xfId="13022"/>
    <cellStyle name="Comma0 5" xfId="13023"/>
    <cellStyle name="Comma0 6" xfId="13024"/>
    <cellStyle name="Comma0 7" xfId="13025"/>
    <cellStyle name="Comma0 8" xfId="13026"/>
    <cellStyle name="comma1" xfId="120"/>
    <cellStyle name="Comma1 - Style1" xfId="13027"/>
    <cellStyle name="Condition" xfId="121"/>
    <cellStyle name="ContentsHyperlink" xfId="13028"/>
    <cellStyle name="ContentsHyperlink 10" xfId="13029"/>
    <cellStyle name="ContentsHyperlink 10 2" xfId="13030"/>
    <cellStyle name="ContentsHyperlink 10 3" xfId="13031"/>
    <cellStyle name="ContentsHyperlink 10_Budget" xfId="13032"/>
    <cellStyle name="ContentsHyperlink 100" xfId="13033"/>
    <cellStyle name="ContentsHyperlink 101" xfId="13034"/>
    <cellStyle name="ContentsHyperlink 102" xfId="13035"/>
    <cellStyle name="ContentsHyperlink 103" xfId="13036"/>
    <cellStyle name="ContentsHyperlink 104" xfId="13037"/>
    <cellStyle name="ContentsHyperlink 105" xfId="13038"/>
    <cellStyle name="ContentsHyperlink 106" xfId="13039"/>
    <cellStyle name="ContentsHyperlink 107" xfId="13040"/>
    <cellStyle name="ContentsHyperlink 108" xfId="13041"/>
    <cellStyle name="ContentsHyperlink 109" xfId="13042"/>
    <cellStyle name="ContentsHyperlink 11" xfId="13043"/>
    <cellStyle name="ContentsHyperlink 11 2" xfId="13044"/>
    <cellStyle name="ContentsHyperlink 11 3" xfId="13045"/>
    <cellStyle name="ContentsHyperlink 11_Budget" xfId="13046"/>
    <cellStyle name="ContentsHyperlink 110" xfId="13047"/>
    <cellStyle name="ContentsHyperlink 111" xfId="13048"/>
    <cellStyle name="ContentsHyperlink 112" xfId="13049"/>
    <cellStyle name="ContentsHyperlink 113" xfId="13050"/>
    <cellStyle name="ContentsHyperlink 114" xfId="13051"/>
    <cellStyle name="ContentsHyperlink 115" xfId="13052"/>
    <cellStyle name="ContentsHyperlink 116" xfId="13053"/>
    <cellStyle name="ContentsHyperlink 117" xfId="13054"/>
    <cellStyle name="ContentsHyperlink 118" xfId="13055"/>
    <cellStyle name="ContentsHyperlink 119" xfId="13056"/>
    <cellStyle name="ContentsHyperlink 12" xfId="13057"/>
    <cellStyle name="ContentsHyperlink 12 2" xfId="13058"/>
    <cellStyle name="ContentsHyperlink 12 3" xfId="13059"/>
    <cellStyle name="ContentsHyperlink 12_Budget" xfId="13060"/>
    <cellStyle name="ContentsHyperlink 120" xfId="13061"/>
    <cellStyle name="ContentsHyperlink 121" xfId="13062"/>
    <cellStyle name="ContentsHyperlink 122" xfId="13063"/>
    <cellStyle name="ContentsHyperlink 123" xfId="13064"/>
    <cellStyle name="ContentsHyperlink 124" xfId="13065"/>
    <cellStyle name="ContentsHyperlink 125" xfId="13066"/>
    <cellStyle name="ContentsHyperlink 126" xfId="13067"/>
    <cellStyle name="ContentsHyperlink 127" xfId="13068"/>
    <cellStyle name="ContentsHyperlink 128" xfId="13069"/>
    <cellStyle name="ContentsHyperlink 129" xfId="13070"/>
    <cellStyle name="ContentsHyperlink 13" xfId="13071"/>
    <cellStyle name="ContentsHyperlink 13 2" xfId="13072"/>
    <cellStyle name="ContentsHyperlink 13 3" xfId="13073"/>
    <cellStyle name="ContentsHyperlink 13_Budget" xfId="13074"/>
    <cellStyle name="ContentsHyperlink 130" xfId="13075"/>
    <cellStyle name="ContentsHyperlink 131" xfId="13076"/>
    <cellStyle name="ContentsHyperlink 132" xfId="13077"/>
    <cellStyle name="ContentsHyperlink 133" xfId="13078"/>
    <cellStyle name="ContentsHyperlink 134" xfId="13079"/>
    <cellStyle name="ContentsHyperlink 135" xfId="13080"/>
    <cellStyle name="ContentsHyperlink 136" xfId="13081"/>
    <cellStyle name="ContentsHyperlink 137" xfId="13082"/>
    <cellStyle name="ContentsHyperlink 138" xfId="13083"/>
    <cellStyle name="ContentsHyperlink 139" xfId="13084"/>
    <cellStyle name="ContentsHyperlink 14" xfId="13085"/>
    <cellStyle name="ContentsHyperlink 14 2" xfId="13086"/>
    <cellStyle name="ContentsHyperlink 14 3" xfId="13087"/>
    <cellStyle name="ContentsHyperlink 14_Budget" xfId="13088"/>
    <cellStyle name="ContentsHyperlink 140" xfId="13089"/>
    <cellStyle name="ContentsHyperlink 141" xfId="13090"/>
    <cellStyle name="ContentsHyperlink 142" xfId="13091"/>
    <cellStyle name="ContentsHyperlink 143" xfId="13092"/>
    <cellStyle name="ContentsHyperlink 144" xfId="13093"/>
    <cellStyle name="ContentsHyperlink 145" xfId="13094"/>
    <cellStyle name="ContentsHyperlink 146" xfId="13095"/>
    <cellStyle name="ContentsHyperlink 147" xfId="13096"/>
    <cellStyle name="ContentsHyperlink 148" xfId="13097"/>
    <cellStyle name="ContentsHyperlink 149" xfId="13098"/>
    <cellStyle name="ContentsHyperlink 15" xfId="13099"/>
    <cellStyle name="ContentsHyperlink 15 2" xfId="13100"/>
    <cellStyle name="ContentsHyperlink 15 3" xfId="13101"/>
    <cellStyle name="ContentsHyperlink 15_Budget" xfId="13102"/>
    <cellStyle name="ContentsHyperlink 150" xfId="13103"/>
    <cellStyle name="ContentsHyperlink 151" xfId="13104"/>
    <cellStyle name="ContentsHyperlink 152" xfId="13105"/>
    <cellStyle name="ContentsHyperlink 153" xfId="13106"/>
    <cellStyle name="ContentsHyperlink 154" xfId="13107"/>
    <cellStyle name="ContentsHyperlink 155" xfId="13108"/>
    <cellStyle name="ContentsHyperlink 156" xfId="13109"/>
    <cellStyle name="ContentsHyperlink 157" xfId="13110"/>
    <cellStyle name="ContentsHyperlink 158" xfId="13111"/>
    <cellStyle name="ContentsHyperlink 159" xfId="13112"/>
    <cellStyle name="ContentsHyperlink 16" xfId="13113"/>
    <cellStyle name="ContentsHyperlink 16 2" xfId="13114"/>
    <cellStyle name="ContentsHyperlink 16 3" xfId="13115"/>
    <cellStyle name="ContentsHyperlink 16_Budget" xfId="13116"/>
    <cellStyle name="ContentsHyperlink 160" xfId="13117"/>
    <cellStyle name="ContentsHyperlink 161" xfId="13118"/>
    <cellStyle name="ContentsHyperlink 162" xfId="13119"/>
    <cellStyle name="ContentsHyperlink 163" xfId="13120"/>
    <cellStyle name="ContentsHyperlink 164" xfId="13121"/>
    <cellStyle name="ContentsHyperlink 165" xfId="13122"/>
    <cellStyle name="ContentsHyperlink 166" xfId="13123"/>
    <cellStyle name="ContentsHyperlink 167" xfId="13124"/>
    <cellStyle name="ContentsHyperlink 168" xfId="13125"/>
    <cellStyle name="ContentsHyperlink 169" xfId="13126"/>
    <cellStyle name="ContentsHyperlink 17" xfId="13127"/>
    <cellStyle name="ContentsHyperlink 17 2" xfId="13128"/>
    <cellStyle name="ContentsHyperlink 17 3" xfId="13129"/>
    <cellStyle name="ContentsHyperlink 17_Budget" xfId="13130"/>
    <cellStyle name="ContentsHyperlink 170" xfId="13131"/>
    <cellStyle name="ContentsHyperlink 171" xfId="13132"/>
    <cellStyle name="ContentsHyperlink 172" xfId="13133"/>
    <cellStyle name="ContentsHyperlink 173" xfId="13134"/>
    <cellStyle name="ContentsHyperlink 174" xfId="13135"/>
    <cellStyle name="ContentsHyperlink 175" xfId="13136"/>
    <cellStyle name="ContentsHyperlink 176" xfId="13137"/>
    <cellStyle name="ContentsHyperlink 177" xfId="13138"/>
    <cellStyle name="ContentsHyperlink 178" xfId="13139"/>
    <cellStyle name="ContentsHyperlink 179" xfId="13140"/>
    <cellStyle name="ContentsHyperlink 18" xfId="13141"/>
    <cellStyle name="ContentsHyperlink 18 2" xfId="13142"/>
    <cellStyle name="ContentsHyperlink 18 3" xfId="13143"/>
    <cellStyle name="ContentsHyperlink 18_Budget" xfId="13144"/>
    <cellStyle name="ContentsHyperlink 180" xfId="13145"/>
    <cellStyle name="ContentsHyperlink 181" xfId="13146"/>
    <cellStyle name="ContentsHyperlink 182" xfId="13147"/>
    <cellStyle name="ContentsHyperlink 183" xfId="13148"/>
    <cellStyle name="ContentsHyperlink 184" xfId="13149"/>
    <cellStyle name="ContentsHyperlink 185" xfId="13150"/>
    <cellStyle name="ContentsHyperlink 186" xfId="13151"/>
    <cellStyle name="ContentsHyperlink 187" xfId="13152"/>
    <cellStyle name="ContentsHyperlink 188" xfId="13153"/>
    <cellStyle name="ContentsHyperlink 189" xfId="13154"/>
    <cellStyle name="ContentsHyperlink 19" xfId="13155"/>
    <cellStyle name="ContentsHyperlink 19 2" xfId="13156"/>
    <cellStyle name="ContentsHyperlink 19 3" xfId="13157"/>
    <cellStyle name="ContentsHyperlink 19_Budget" xfId="13158"/>
    <cellStyle name="ContentsHyperlink 190" xfId="13159"/>
    <cellStyle name="ContentsHyperlink 191" xfId="13160"/>
    <cellStyle name="ContentsHyperlink 192" xfId="13161"/>
    <cellStyle name="ContentsHyperlink 193" xfId="13162"/>
    <cellStyle name="ContentsHyperlink 194" xfId="13163"/>
    <cellStyle name="ContentsHyperlink 195" xfId="13164"/>
    <cellStyle name="ContentsHyperlink 196" xfId="13165"/>
    <cellStyle name="ContentsHyperlink 197" xfId="13166"/>
    <cellStyle name="ContentsHyperlink 198" xfId="13167"/>
    <cellStyle name="ContentsHyperlink 199" xfId="13168"/>
    <cellStyle name="ContentsHyperlink 2" xfId="13169"/>
    <cellStyle name="ContentsHyperlink 2 2" xfId="13170"/>
    <cellStyle name="ContentsHyperlink 2 3" xfId="13171"/>
    <cellStyle name="ContentsHyperlink 2_Budget" xfId="13172"/>
    <cellStyle name="ContentsHyperlink 20" xfId="13173"/>
    <cellStyle name="ContentsHyperlink 20 2" xfId="13174"/>
    <cellStyle name="ContentsHyperlink 20 3" xfId="13175"/>
    <cellStyle name="ContentsHyperlink 20_Budget" xfId="13176"/>
    <cellStyle name="ContentsHyperlink 200" xfId="13177"/>
    <cellStyle name="ContentsHyperlink 201" xfId="13178"/>
    <cellStyle name="ContentsHyperlink 202" xfId="13179"/>
    <cellStyle name="ContentsHyperlink 203" xfId="13180"/>
    <cellStyle name="ContentsHyperlink 204" xfId="13181"/>
    <cellStyle name="ContentsHyperlink 205" xfId="13182"/>
    <cellStyle name="ContentsHyperlink 206" xfId="13183"/>
    <cellStyle name="ContentsHyperlink 207" xfId="13184"/>
    <cellStyle name="ContentsHyperlink 208" xfId="13185"/>
    <cellStyle name="ContentsHyperlink 209" xfId="13186"/>
    <cellStyle name="ContentsHyperlink 21" xfId="13187"/>
    <cellStyle name="ContentsHyperlink 21 2" xfId="13188"/>
    <cellStyle name="ContentsHyperlink 21 3" xfId="13189"/>
    <cellStyle name="ContentsHyperlink 21_Budget" xfId="13190"/>
    <cellStyle name="ContentsHyperlink 210" xfId="13191"/>
    <cellStyle name="ContentsHyperlink 211" xfId="13192"/>
    <cellStyle name="ContentsHyperlink 212" xfId="13193"/>
    <cellStyle name="ContentsHyperlink 213" xfId="13194"/>
    <cellStyle name="ContentsHyperlink 214" xfId="13195"/>
    <cellStyle name="ContentsHyperlink 215" xfId="13196"/>
    <cellStyle name="ContentsHyperlink 216" xfId="13197"/>
    <cellStyle name="ContentsHyperlink 217" xfId="13198"/>
    <cellStyle name="ContentsHyperlink 218" xfId="13199"/>
    <cellStyle name="ContentsHyperlink 219" xfId="13200"/>
    <cellStyle name="ContentsHyperlink 22" xfId="13201"/>
    <cellStyle name="ContentsHyperlink 22 2" xfId="13202"/>
    <cellStyle name="ContentsHyperlink 22 3" xfId="13203"/>
    <cellStyle name="ContentsHyperlink 22_Budget" xfId="13204"/>
    <cellStyle name="ContentsHyperlink 220" xfId="13205"/>
    <cellStyle name="ContentsHyperlink 221" xfId="13206"/>
    <cellStyle name="ContentsHyperlink 222" xfId="13207"/>
    <cellStyle name="ContentsHyperlink 223" xfId="13208"/>
    <cellStyle name="ContentsHyperlink 224" xfId="13209"/>
    <cellStyle name="ContentsHyperlink 225" xfId="13210"/>
    <cellStyle name="ContentsHyperlink 226" xfId="13211"/>
    <cellStyle name="ContentsHyperlink 227" xfId="13212"/>
    <cellStyle name="ContentsHyperlink 228" xfId="13213"/>
    <cellStyle name="ContentsHyperlink 229" xfId="13214"/>
    <cellStyle name="ContentsHyperlink 23" xfId="13215"/>
    <cellStyle name="ContentsHyperlink 23 2" xfId="13216"/>
    <cellStyle name="ContentsHyperlink 23 3" xfId="13217"/>
    <cellStyle name="ContentsHyperlink 23_Budget" xfId="13218"/>
    <cellStyle name="ContentsHyperlink 230" xfId="13219"/>
    <cellStyle name="ContentsHyperlink 231" xfId="13220"/>
    <cellStyle name="ContentsHyperlink 232" xfId="13221"/>
    <cellStyle name="ContentsHyperlink 233" xfId="13222"/>
    <cellStyle name="ContentsHyperlink 234" xfId="13223"/>
    <cellStyle name="ContentsHyperlink 235" xfId="13224"/>
    <cellStyle name="ContentsHyperlink 236" xfId="13225"/>
    <cellStyle name="ContentsHyperlink 237" xfId="13226"/>
    <cellStyle name="ContentsHyperlink 238" xfId="13227"/>
    <cellStyle name="ContentsHyperlink 239" xfId="13228"/>
    <cellStyle name="ContentsHyperlink 24" xfId="13229"/>
    <cellStyle name="ContentsHyperlink 24 2" xfId="13230"/>
    <cellStyle name="ContentsHyperlink 24 3" xfId="13231"/>
    <cellStyle name="ContentsHyperlink 24_Budget" xfId="13232"/>
    <cellStyle name="ContentsHyperlink 240" xfId="13233"/>
    <cellStyle name="ContentsHyperlink 241" xfId="13234"/>
    <cellStyle name="ContentsHyperlink 242" xfId="13235"/>
    <cellStyle name="ContentsHyperlink 243" xfId="13236"/>
    <cellStyle name="ContentsHyperlink 244" xfId="13237"/>
    <cellStyle name="ContentsHyperlink 245" xfId="13238"/>
    <cellStyle name="ContentsHyperlink 246" xfId="13239"/>
    <cellStyle name="ContentsHyperlink 247" xfId="13240"/>
    <cellStyle name="ContentsHyperlink 248" xfId="13241"/>
    <cellStyle name="ContentsHyperlink 249" xfId="13242"/>
    <cellStyle name="ContentsHyperlink 25" xfId="13243"/>
    <cellStyle name="ContentsHyperlink 25 2" xfId="13244"/>
    <cellStyle name="ContentsHyperlink 25 3" xfId="13245"/>
    <cellStyle name="ContentsHyperlink 25_Budget" xfId="13246"/>
    <cellStyle name="ContentsHyperlink 250" xfId="13247"/>
    <cellStyle name="ContentsHyperlink 251" xfId="13248"/>
    <cellStyle name="ContentsHyperlink 252" xfId="13249"/>
    <cellStyle name="ContentsHyperlink 253" xfId="13250"/>
    <cellStyle name="ContentsHyperlink 254" xfId="13251"/>
    <cellStyle name="ContentsHyperlink 255" xfId="13252"/>
    <cellStyle name="ContentsHyperlink 26" xfId="13253"/>
    <cellStyle name="ContentsHyperlink 26 2" xfId="13254"/>
    <cellStyle name="ContentsHyperlink 26 3" xfId="13255"/>
    <cellStyle name="ContentsHyperlink 26_Budget" xfId="13256"/>
    <cellStyle name="ContentsHyperlink 27" xfId="13257"/>
    <cellStyle name="ContentsHyperlink 27 2" xfId="13258"/>
    <cellStyle name="ContentsHyperlink 27 3" xfId="13259"/>
    <cellStyle name="ContentsHyperlink 27_Budget" xfId="13260"/>
    <cellStyle name="ContentsHyperlink 28" xfId="13261"/>
    <cellStyle name="ContentsHyperlink 28 2" xfId="13262"/>
    <cellStyle name="ContentsHyperlink 28 3" xfId="13263"/>
    <cellStyle name="ContentsHyperlink 28_Budget" xfId="13264"/>
    <cellStyle name="ContentsHyperlink 29" xfId="13265"/>
    <cellStyle name="ContentsHyperlink 29 2" xfId="13266"/>
    <cellStyle name="ContentsHyperlink 29 3" xfId="13267"/>
    <cellStyle name="ContentsHyperlink 29_Budget" xfId="13268"/>
    <cellStyle name="ContentsHyperlink 3" xfId="13269"/>
    <cellStyle name="ContentsHyperlink 3 2" xfId="13270"/>
    <cellStyle name="ContentsHyperlink 3 3" xfId="13271"/>
    <cellStyle name="ContentsHyperlink 3_Budget" xfId="13272"/>
    <cellStyle name="ContentsHyperlink 30" xfId="13273"/>
    <cellStyle name="ContentsHyperlink 30 2" xfId="13274"/>
    <cellStyle name="ContentsHyperlink 30 3" xfId="13275"/>
    <cellStyle name="ContentsHyperlink 30_Budget" xfId="13276"/>
    <cellStyle name="ContentsHyperlink 31" xfId="13277"/>
    <cellStyle name="ContentsHyperlink 31 2" xfId="13278"/>
    <cellStyle name="ContentsHyperlink 31 3" xfId="13279"/>
    <cellStyle name="ContentsHyperlink 31_Budget" xfId="13280"/>
    <cellStyle name="ContentsHyperlink 32" xfId="13281"/>
    <cellStyle name="ContentsHyperlink 32 2" xfId="13282"/>
    <cellStyle name="ContentsHyperlink 32 3" xfId="13283"/>
    <cellStyle name="ContentsHyperlink 32_Budget" xfId="13284"/>
    <cellStyle name="ContentsHyperlink 33" xfId="13285"/>
    <cellStyle name="ContentsHyperlink 33 2" xfId="13286"/>
    <cellStyle name="ContentsHyperlink 33 3" xfId="13287"/>
    <cellStyle name="ContentsHyperlink 33_Budget" xfId="13288"/>
    <cellStyle name="ContentsHyperlink 34" xfId="13289"/>
    <cellStyle name="ContentsHyperlink 34 2" xfId="13290"/>
    <cellStyle name="ContentsHyperlink 34 3" xfId="13291"/>
    <cellStyle name="ContentsHyperlink 34_Budget" xfId="13292"/>
    <cellStyle name="ContentsHyperlink 35" xfId="13293"/>
    <cellStyle name="ContentsHyperlink 35 2" xfId="13294"/>
    <cellStyle name="ContentsHyperlink 35 3" xfId="13295"/>
    <cellStyle name="ContentsHyperlink 35_Budget" xfId="13296"/>
    <cellStyle name="ContentsHyperlink 36" xfId="13297"/>
    <cellStyle name="ContentsHyperlink 36 2" xfId="13298"/>
    <cellStyle name="ContentsHyperlink 36 3" xfId="13299"/>
    <cellStyle name="ContentsHyperlink 36_Budget" xfId="13300"/>
    <cellStyle name="ContentsHyperlink 37" xfId="13301"/>
    <cellStyle name="ContentsHyperlink 37 2" xfId="13302"/>
    <cellStyle name="ContentsHyperlink 37 3" xfId="13303"/>
    <cellStyle name="ContentsHyperlink 37_Budget" xfId="13304"/>
    <cellStyle name="ContentsHyperlink 38" xfId="13305"/>
    <cellStyle name="ContentsHyperlink 38 2" xfId="13306"/>
    <cellStyle name="ContentsHyperlink 38 3" xfId="13307"/>
    <cellStyle name="ContentsHyperlink 38_Budget" xfId="13308"/>
    <cellStyle name="ContentsHyperlink 39" xfId="13309"/>
    <cellStyle name="ContentsHyperlink 39 2" xfId="13310"/>
    <cellStyle name="ContentsHyperlink 39 3" xfId="13311"/>
    <cellStyle name="ContentsHyperlink 39_Budget" xfId="13312"/>
    <cellStyle name="ContentsHyperlink 4" xfId="13313"/>
    <cellStyle name="ContentsHyperlink 4 2" xfId="13314"/>
    <cellStyle name="ContentsHyperlink 4 3" xfId="13315"/>
    <cellStyle name="ContentsHyperlink 4_Budget" xfId="13316"/>
    <cellStyle name="ContentsHyperlink 40" xfId="13317"/>
    <cellStyle name="ContentsHyperlink 40 2" xfId="13318"/>
    <cellStyle name="ContentsHyperlink 40 3" xfId="13319"/>
    <cellStyle name="ContentsHyperlink 40_Budget" xfId="13320"/>
    <cellStyle name="ContentsHyperlink 41" xfId="13321"/>
    <cellStyle name="ContentsHyperlink 41 2" xfId="13322"/>
    <cellStyle name="ContentsHyperlink 41 3" xfId="13323"/>
    <cellStyle name="ContentsHyperlink 41_Budget" xfId="13324"/>
    <cellStyle name="ContentsHyperlink 42" xfId="13325"/>
    <cellStyle name="ContentsHyperlink 42 2" xfId="13326"/>
    <cellStyle name="ContentsHyperlink 42 3" xfId="13327"/>
    <cellStyle name="ContentsHyperlink 42_Budget" xfId="13328"/>
    <cellStyle name="ContentsHyperlink 43" xfId="13329"/>
    <cellStyle name="ContentsHyperlink 43 2" xfId="13330"/>
    <cellStyle name="ContentsHyperlink 43 3" xfId="13331"/>
    <cellStyle name="ContentsHyperlink 43_Budget" xfId="13332"/>
    <cellStyle name="ContentsHyperlink 44" xfId="13333"/>
    <cellStyle name="ContentsHyperlink 44 2" xfId="13334"/>
    <cellStyle name="ContentsHyperlink 44 3" xfId="13335"/>
    <cellStyle name="ContentsHyperlink 44_Budget" xfId="13336"/>
    <cellStyle name="ContentsHyperlink 45" xfId="13337"/>
    <cellStyle name="ContentsHyperlink 45 2" xfId="13338"/>
    <cellStyle name="ContentsHyperlink 45 3" xfId="13339"/>
    <cellStyle name="ContentsHyperlink 45_Budget" xfId="13340"/>
    <cellStyle name="ContentsHyperlink 46" xfId="13341"/>
    <cellStyle name="ContentsHyperlink 46 2" xfId="13342"/>
    <cellStyle name="ContentsHyperlink 46 3" xfId="13343"/>
    <cellStyle name="ContentsHyperlink 46_Budget" xfId="13344"/>
    <cellStyle name="ContentsHyperlink 47" xfId="13345"/>
    <cellStyle name="ContentsHyperlink 47 2" xfId="13346"/>
    <cellStyle name="ContentsHyperlink 47 3" xfId="13347"/>
    <cellStyle name="ContentsHyperlink 47_Budget" xfId="13348"/>
    <cellStyle name="ContentsHyperlink 48" xfId="13349"/>
    <cellStyle name="ContentsHyperlink 48 2" xfId="13350"/>
    <cellStyle name="ContentsHyperlink 48 3" xfId="13351"/>
    <cellStyle name="ContentsHyperlink 48_Budget" xfId="13352"/>
    <cellStyle name="ContentsHyperlink 49" xfId="13353"/>
    <cellStyle name="ContentsHyperlink 49 2" xfId="13354"/>
    <cellStyle name="ContentsHyperlink 49 3" xfId="13355"/>
    <cellStyle name="ContentsHyperlink 49_Budget" xfId="13356"/>
    <cellStyle name="ContentsHyperlink 5" xfId="13357"/>
    <cellStyle name="ContentsHyperlink 5 2" xfId="13358"/>
    <cellStyle name="ContentsHyperlink 5 3" xfId="13359"/>
    <cellStyle name="ContentsHyperlink 5_Budget" xfId="13360"/>
    <cellStyle name="ContentsHyperlink 50" xfId="13361"/>
    <cellStyle name="ContentsHyperlink 50 2" xfId="13362"/>
    <cellStyle name="ContentsHyperlink 50 3" xfId="13363"/>
    <cellStyle name="ContentsHyperlink 50_Budget" xfId="13364"/>
    <cellStyle name="ContentsHyperlink 51" xfId="13365"/>
    <cellStyle name="ContentsHyperlink 51 2" xfId="13366"/>
    <cellStyle name="ContentsHyperlink 51 3" xfId="13367"/>
    <cellStyle name="ContentsHyperlink 51_Budget" xfId="13368"/>
    <cellStyle name="ContentsHyperlink 52" xfId="13369"/>
    <cellStyle name="ContentsHyperlink 52 2" xfId="13370"/>
    <cellStyle name="ContentsHyperlink 52 3" xfId="13371"/>
    <cellStyle name="ContentsHyperlink 52_Budget" xfId="13372"/>
    <cellStyle name="ContentsHyperlink 53" xfId="13373"/>
    <cellStyle name="ContentsHyperlink 53 2" xfId="13374"/>
    <cellStyle name="ContentsHyperlink 53 3" xfId="13375"/>
    <cellStyle name="ContentsHyperlink 53_Budget" xfId="13376"/>
    <cellStyle name="ContentsHyperlink 54" xfId="13377"/>
    <cellStyle name="ContentsHyperlink 54 2" xfId="13378"/>
    <cellStyle name="ContentsHyperlink 54 3" xfId="13379"/>
    <cellStyle name="ContentsHyperlink 54_Budget" xfId="13380"/>
    <cellStyle name="ContentsHyperlink 55" xfId="13381"/>
    <cellStyle name="ContentsHyperlink 55 2" xfId="13382"/>
    <cellStyle name="ContentsHyperlink 55 3" xfId="13383"/>
    <cellStyle name="ContentsHyperlink 55_Budget" xfId="13384"/>
    <cellStyle name="ContentsHyperlink 56" xfId="13385"/>
    <cellStyle name="ContentsHyperlink 56 2" xfId="13386"/>
    <cellStyle name="ContentsHyperlink 56 3" xfId="13387"/>
    <cellStyle name="ContentsHyperlink 56_Budget" xfId="13388"/>
    <cellStyle name="ContentsHyperlink 57" xfId="13389"/>
    <cellStyle name="ContentsHyperlink 57 2" xfId="13390"/>
    <cellStyle name="ContentsHyperlink 57 3" xfId="13391"/>
    <cellStyle name="ContentsHyperlink 57_Budget" xfId="13392"/>
    <cellStyle name="ContentsHyperlink 58" xfId="13393"/>
    <cellStyle name="ContentsHyperlink 58 2" xfId="13394"/>
    <cellStyle name="ContentsHyperlink 58 3" xfId="13395"/>
    <cellStyle name="ContentsHyperlink 58_Budget" xfId="13396"/>
    <cellStyle name="ContentsHyperlink 59" xfId="13397"/>
    <cellStyle name="ContentsHyperlink 59 2" xfId="13398"/>
    <cellStyle name="ContentsHyperlink 59 3" xfId="13399"/>
    <cellStyle name="ContentsHyperlink 59_Budget" xfId="13400"/>
    <cellStyle name="ContentsHyperlink 6" xfId="13401"/>
    <cellStyle name="ContentsHyperlink 6 2" xfId="13402"/>
    <cellStyle name="ContentsHyperlink 6 3" xfId="13403"/>
    <cellStyle name="ContentsHyperlink 6_Budget" xfId="13404"/>
    <cellStyle name="ContentsHyperlink 60" xfId="13405"/>
    <cellStyle name="ContentsHyperlink 60 2" xfId="13406"/>
    <cellStyle name="ContentsHyperlink 60 3" xfId="13407"/>
    <cellStyle name="ContentsHyperlink 60_Budget" xfId="13408"/>
    <cellStyle name="ContentsHyperlink 61" xfId="13409"/>
    <cellStyle name="ContentsHyperlink 61 2" xfId="13410"/>
    <cellStyle name="ContentsHyperlink 61 3" xfId="13411"/>
    <cellStyle name="ContentsHyperlink 61_Budget" xfId="13412"/>
    <cellStyle name="ContentsHyperlink 62" xfId="13413"/>
    <cellStyle name="ContentsHyperlink 62 2" xfId="13414"/>
    <cellStyle name="ContentsHyperlink 62 3" xfId="13415"/>
    <cellStyle name="ContentsHyperlink 62_Budget" xfId="13416"/>
    <cellStyle name="ContentsHyperlink 63" xfId="13417"/>
    <cellStyle name="ContentsHyperlink 63 2" xfId="13418"/>
    <cellStyle name="ContentsHyperlink 63 3" xfId="13419"/>
    <cellStyle name="ContentsHyperlink 63_Budget" xfId="13420"/>
    <cellStyle name="ContentsHyperlink 64" xfId="13421"/>
    <cellStyle name="ContentsHyperlink 64 2" xfId="13422"/>
    <cellStyle name="ContentsHyperlink 64 3" xfId="13423"/>
    <cellStyle name="ContentsHyperlink 64_Budget" xfId="13424"/>
    <cellStyle name="ContentsHyperlink 65" xfId="13425"/>
    <cellStyle name="ContentsHyperlink 65 2" xfId="13426"/>
    <cellStyle name="ContentsHyperlink 65 3" xfId="13427"/>
    <cellStyle name="ContentsHyperlink 65_Budget" xfId="13428"/>
    <cellStyle name="ContentsHyperlink 66" xfId="13429"/>
    <cellStyle name="ContentsHyperlink 66 2" xfId="13430"/>
    <cellStyle name="ContentsHyperlink 66 3" xfId="13431"/>
    <cellStyle name="ContentsHyperlink 66_Budget" xfId="13432"/>
    <cellStyle name="ContentsHyperlink 67" xfId="13433"/>
    <cellStyle name="ContentsHyperlink 67 2" xfId="13434"/>
    <cellStyle name="ContentsHyperlink 67 3" xfId="13435"/>
    <cellStyle name="ContentsHyperlink 67_Budget" xfId="13436"/>
    <cellStyle name="ContentsHyperlink 68" xfId="13437"/>
    <cellStyle name="ContentsHyperlink 68 2" xfId="13438"/>
    <cellStyle name="ContentsHyperlink 68 3" xfId="13439"/>
    <cellStyle name="ContentsHyperlink 68_Budget" xfId="13440"/>
    <cellStyle name="ContentsHyperlink 69" xfId="13441"/>
    <cellStyle name="ContentsHyperlink 69 2" xfId="13442"/>
    <cellStyle name="ContentsHyperlink 69 3" xfId="13443"/>
    <cellStyle name="ContentsHyperlink 69_Budget" xfId="13444"/>
    <cellStyle name="ContentsHyperlink 7" xfId="13445"/>
    <cellStyle name="ContentsHyperlink 7 2" xfId="13446"/>
    <cellStyle name="ContentsHyperlink 7 3" xfId="13447"/>
    <cellStyle name="ContentsHyperlink 7_Budget" xfId="13448"/>
    <cellStyle name="ContentsHyperlink 70" xfId="13449"/>
    <cellStyle name="ContentsHyperlink 70 2" xfId="13450"/>
    <cellStyle name="ContentsHyperlink 70 3" xfId="13451"/>
    <cellStyle name="ContentsHyperlink 70_Budget" xfId="13452"/>
    <cellStyle name="ContentsHyperlink 71" xfId="13453"/>
    <cellStyle name="ContentsHyperlink 71 2" xfId="13454"/>
    <cellStyle name="ContentsHyperlink 71 3" xfId="13455"/>
    <cellStyle name="ContentsHyperlink 71_Budget" xfId="13456"/>
    <cellStyle name="ContentsHyperlink 72" xfId="13457"/>
    <cellStyle name="ContentsHyperlink 72 2" xfId="13458"/>
    <cellStyle name="ContentsHyperlink 72 3" xfId="13459"/>
    <cellStyle name="ContentsHyperlink 72_Budget" xfId="13460"/>
    <cellStyle name="ContentsHyperlink 73" xfId="13461"/>
    <cellStyle name="ContentsHyperlink 73 2" xfId="13462"/>
    <cellStyle name="ContentsHyperlink 73 3" xfId="13463"/>
    <cellStyle name="ContentsHyperlink 73_Budget" xfId="13464"/>
    <cellStyle name="ContentsHyperlink 74" xfId="13465"/>
    <cellStyle name="ContentsHyperlink 74 2" xfId="13466"/>
    <cellStyle name="ContentsHyperlink 74 3" xfId="13467"/>
    <cellStyle name="ContentsHyperlink 74_Budget" xfId="13468"/>
    <cellStyle name="ContentsHyperlink 75" xfId="13469"/>
    <cellStyle name="ContentsHyperlink 75 2" xfId="13470"/>
    <cellStyle name="ContentsHyperlink 75 3" xfId="13471"/>
    <cellStyle name="ContentsHyperlink 75_Budget" xfId="13472"/>
    <cellStyle name="ContentsHyperlink 76" xfId="13473"/>
    <cellStyle name="ContentsHyperlink 76 2" xfId="13474"/>
    <cellStyle name="ContentsHyperlink 76 3" xfId="13475"/>
    <cellStyle name="ContentsHyperlink 76_Budget" xfId="13476"/>
    <cellStyle name="ContentsHyperlink 77" xfId="13477"/>
    <cellStyle name="ContentsHyperlink 77 2" xfId="13478"/>
    <cellStyle name="ContentsHyperlink 77 3" xfId="13479"/>
    <cellStyle name="ContentsHyperlink 77_Budget" xfId="13480"/>
    <cellStyle name="ContentsHyperlink 78" xfId="13481"/>
    <cellStyle name="ContentsHyperlink 78 2" xfId="13482"/>
    <cellStyle name="ContentsHyperlink 78 3" xfId="13483"/>
    <cellStyle name="ContentsHyperlink 78_Budget" xfId="13484"/>
    <cellStyle name="ContentsHyperlink 79" xfId="13485"/>
    <cellStyle name="ContentsHyperlink 79 2" xfId="13486"/>
    <cellStyle name="ContentsHyperlink 79 3" xfId="13487"/>
    <cellStyle name="ContentsHyperlink 79_Budget" xfId="13488"/>
    <cellStyle name="ContentsHyperlink 8" xfId="13489"/>
    <cellStyle name="ContentsHyperlink 8 2" xfId="13490"/>
    <cellStyle name="ContentsHyperlink 8 3" xfId="13491"/>
    <cellStyle name="ContentsHyperlink 8_Budget" xfId="13492"/>
    <cellStyle name="ContentsHyperlink 80" xfId="13493"/>
    <cellStyle name="ContentsHyperlink 80 2" xfId="13494"/>
    <cellStyle name="ContentsHyperlink 80 3" xfId="13495"/>
    <cellStyle name="ContentsHyperlink 80_Budget" xfId="13496"/>
    <cellStyle name="ContentsHyperlink 81" xfId="13497"/>
    <cellStyle name="ContentsHyperlink 81 2" xfId="13498"/>
    <cellStyle name="ContentsHyperlink 81 3" xfId="13499"/>
    <cellStyle name="ContentsHyperlink 81_Budget" xfId="13500"/>
    <cellStyle name="ContentsHyperlink 82" xfId="13501"/>
    <cellStyle name="ContentsHyperlink 82 2" xfId="13502"/>
    <cellStyle name="ContentsHyperlink 82 3" xfId="13503"/>
    <cellStyle name="ContentsHyperlink 82_Budget" xfId="13504"/>
    <cellStyle name="ContentsHyperlink 83" xfId="13505"/>
    <cellStyle name="ContentsHyperlink 84" xfId="13506"/>
    <cellStyle name="ContentsHyperlink 85" xfId="13507"/>
    <cellStyle name="ContentsHyperlink 86" xfId="13508"/>
    <cellStyle name="ContentsHyperlink 87" xfId="13509"/>
    <cellStyle name="ContentsHyperlink 88" xfId="13510"/>
    <cellStyle name="ContentsHyperlink 89" xfId="13511"/>
    <cellStyle name="ContentsHyperlink 9" xfId="13512"/>
    <cellStyle name="ContentsHyperlink 9 2" xfId="13513"/>
    <cellStyle name="ContentsHyperlink 9 3" xfId="13514"/>
    <cellStyle name="ContentsHyperlink 9_Budget" xfId="13515"/>
    <cellStyle name="ContentsHyperlink 90" xfId="13516"/>
    <cellStyle name="ContentsHyperlink 91" xfId="13517"/>
    <cellStyle name="ContentsHyperlink 92" xfId="13518"/>
    <cellStyle name="ContentsHyperlink 93" xfId="13519"/>
    <cellStyle name="ContentsHyperlink 94" xfId="13520"/>
    <cellStyle name="ContentsHyperlink 95" xfId="13521"/>
    <cellStyle name="ContentsHyperlink 96" xfId="13522"/>
    <cellStyle name="ContentsHyperlink 97" xfId="13523"/>
    <cellStyle name="ContentsHyperlink 98" xfId="13524"/>
    <cellStyle name="ContentsHyperlink 99" xfId="13525"/>
    <cellStyle name="Copied" xfId="13526"/>
    <cellStyle name="Curren - Style5" xfId="13527"/>
    <cellStyle name="Currency [0]b" xfId="13528"/>
    <cellStyle name="Currency 10" xfId="122"/>
    <cellStyle name="Currency 10 10" xfId="13529"/>
    <cellStyle name="Currency 10 11" xfId="13530"/>
    <cellStyle name="Currency 10 12" xfId="13531"/>
    <cellStyle name="Currency 10 13" xfId="13532"/>
    <cellStyle name="Currency 10 14" xfId="13533"/>
    <cellStyle name="Currency 10 15" xfId="13534"/>
    <cellStyle name="Currency 10 16" xfId="13535"/>
    <cellStyle name="Currency 10 17" xfId="13536"/>
    <cellStyle name="Currency 10 18" xfId="13537"/>
    <cellStyle name="Currency 10 19" xfId="13538"/>
    <cellStyle name="Currency 10 2" xfId="13539"/>
    <cellStyle name="Currency 10 2 2" xfId="13540"/>
    <cellStyle name="Currency 10 2 2 2" xfId="13541"/>
    <cellStyle name="Currency 10 2 2 3" xfId="13542"/>
    <cellStyle name="Currency 10 2 2 4" xfId="13543"/>
    <cellStyle name="Currency 10 2 3" xfId="13544"/>
    <cellStyle name="Currency 10 2 4" xfId="13545"/>
    <cellStyle name="Currency 10 2 5" xfId="13546"/>
    <cellStyle name="Currency 10 2 6" xfId="13547"/>
    <cellStyle name="Currency 10 2 7" xfId="13548"/>
    <cellStyle name="Currency 10 20" xfId="13549"/>
    <cellStyle name="Currency 10 21" xfId="13550"/>
    <cellStyle name="Currency 10 22" xfId="13551"/>
    <cellStyle name="Currency 10 23" xfId="13552"/>
    <cellStyle name="Currency 10 24" xfId="13553"/>
    <cellStyle name="Currency 10 25" xfId="13554"/>
    <cellStyle name="Currency 10 26" xfId="13555"/>
    <cellStyle name="Currency 10 27" xfId="13556"/>
    <cellStyle name="Currency 10 28" xfId="13557"/>
    <cellStyle name="Currency 10 29" xfId="13558"/>
    <cellStyle name="Currency 10 3" xfId="13559"/>
    <cellStyle name="Currency 10 3 2" xfId="13560"/>
    <cellStyle name="Currency 10 3 3" xfId="13561"/>
    <cellStyle name="Currency 10 3 4" xfId="13562"/>
    <cellStyle name="Currency 10 30" xfId="13563"/>
    <cellStyle name="Currency 10 31" xfId="13564"/>
    <cellStyle name="Currency 10 32" xfId="13565"/>
    <cellStyle name="Currency 10 33" xfId="13566"/>
    <cellStyle name="Currency 10 34" xfId="13567"/>
    <cellStyle name="Currency 10 35" xfId="13568"/>
    <cellStyle name="Currency 10 36" xfId="13569"/>
    <cellStyle name="Currency 10 37" xfId="13570"/>
    <cellStyle name="Currency 10 38" xfId="13571"/>
    <cellStyle name="Currency 10 39" xfId="13572"/>
    <cellStyle name="Currency 10 4" xfId="13573"/>
    <cellStyle name="Currency 10 40" xfId="13574"/>
    <cellStyle name="Currency 10 41" xfId="13575"/>
    <cellStyle name="Currency 10 42" xfId="13576"/>
    <cellStyle name="Currency 10 43" xfId="13577"/>
    <cellStyle name="Currency 10 44" xfId="13578"/>
    <cellStyle name="Currency 10 45" xfId="13579"/>
    <cellStyle name="Currency 10 46" xfId="13580"/>
    <cellStyle name="Currency 10 47" xfId="13581"/>
    <cellStyle name="Currency 10 48" xfId="13582"/>
    <cellStyle name="Currency 10 49" xfId="13583"/>
    <cellStyle name="Currency 10 5" xfId="13584"/>
    <cellStyle name="Currency 10 50" xfId="13585"/>
    <cellStyle name="Currency 10 51" xfId="13586"/>
    <cellStyle name="Currency 10 52" xfId="13587"/>
    <cellStyle name="Currency 10 53" xfId="13588"/>
    <cellStyle name="Currency 10 54" xfId="13589"/>
    <cellStyle name="Currency 10 55" xfId="13590"/>
    <cellStyle name="Currency 10 56" xfId="13591"/>
    <cellStyle name="Currency 10 57" xfId="13592"/>
    <cellStyle name="Currency 10 58" xfId="13593"/>
    <cellStyle name="Currency 10 59" xfId="13594"/>
    <cellStyle name="Currency 10 6" xfId="13595"/>
    <cellStyle name="Currency 10 60" xfId="13596"/>
    <cellStyle name="Currency 10 61" xfId="13597"/>
    <cellStyle name="Currency 10 62" xfId="13598"/>
    <cellStyle name="Currency 10 63" xfId="13599"/>
    <cellStyle name="Currency 10 64" xfId="13600"/>
    <cellStyle name="Currency 10 65" xfId="13601"/>
    <cellStyle name="Currency 10 66" xfId="13602"/>
    <cellStyle name="Currency 10 67" xfId="13603"/>
    <cellStyle name="Currency 10 68" xfId="13604"/>
    <cellStyle name="Currency 10 69" xfId="13605"/>
    <cellStyle name="Currency 10 7" xfId="13606"/>
    <cellStyle name="Currency 10 70" xfId="13607"/>
    <cellStyle name="Currency 10 71" xfId="13608"/>
    <cellStyle name="Currency 10 72" xfId="13609"/>
    <cellStyle name="Currency 10 73" xfId="13610"/>
    <cellStyle name="Currency 10 74" xfId="13611"/>
    <cellStyle name="Currency 10 75" xfId="13612"/>
    <cellStyle name="Currency 10 76" xfId="13613"/>
    <cellStyle name="Currency 10 77" xfId="13614"/>
    <cellStyle name="Currency 10 78" xfId="13615"/>
    <cellStyle name="Currency 10 79" xfId="13616"/>
    <cellStyle name="Currency 10 8" xfId="13617"/>
    <cellStyle name="Currency 10 80" xfId="13618"/>
    <cellStyle name="Currency 10 81" xfId="13619"/>
    <cellStyle name="Currency 10 82" xfId="13620"/>
    <cellStyle name="Currency 10 83" xfId="13621"/>
    <cellStyle name="Currency 10 84" xfId="13622"/>
    <cellStyle name="Currency 10 85" xfId="13623"/>
    <cellStyle name="Currency 10 86" xfId="13624"/>
    <cellStyle name="Currency 10 87" xfId="13625"/>
    <cellStyle name="Currency 10 88" xfId="13626"/>
    <cellStyle name="Currency 10 89" xfId="13627"/>
    <cellStyle name="Currency 10 9" xfId="13628"/>
    <cellStyle name="Currency 10 90" xfId="13629"/>
    <cellStyle name="Currency 10 91" xfId="13630"/>
    <cellStyle name="Currency 10 92" xfId="13631"/>
    <cellStyle name="Currency 10 93" xfId="13632"/>
    <cellStyle name="Currency 11" xfId="123"/>
    <cellStyle name="Currency 11 10" xfId="13633"/>
    <cellStyle name="Currency 11 11" xfId="13634"/>
    <cellStyle name="Currency 11 12" xfId="13635"/>
    <cellStyle name="Currency 11 13" xfId="13636"/>
    <cellStyle name="Currency 11 14" xfId="13637"/>
    <cellStyle name="Currency 11 15" xfId="13638"/>
    <cellStyle name="Currency 11 16" xfId="13639"/>
    <cellStyle name="Currency 11 17" xfId="13640"/>
    <cellStyle name="Currency 11 18" xfId="13641"/>
    <cellStyle name="Currency 11 19" xfId="13642"/>
    <cellStyle name="Currency 11 2" xfId="13643"/>
    <cellStyle name="Currency 11 2 2" xfId="13644"/>
    <cellStyle name="Currency 11 2 2 2" xfId="13645"/>
    <cellStyle name="Currency 11 2 2 3" xfId="13646"/>
    <cellStyle name="Currency 11 2 2 4" xfId="13647"/>
    <cellStyle name="Currency 11 2 3" xfId="13648"/>
    <cellStyle name="Currency 11 2 4" xfId="13649"/>
    <cellStyle name="Currency 11 2 5" xfId="13650"/>
    <cellStyle name="Currency 11 2 6" xfId="13651"/>
    <cellStyle name="Currency 11 2 7" xfId="13652"/>
    <cellStyle name="Currency 11 20" xfId="13653"/>
    <cellStyle name="Currency 11 21" xfId="13654"/>
    <cellStyle name="Currency 11 22" xfId="13655"/>
    <cellStyle name="Currency 11 23" xfId="13656"/>
    <cellStyle name="Currency 11 24" xfId="13657"/>
    <cellStyle name="Currency 11 25" xfId="13658"/>
    <cellStyle name="Currency 11 26" xfId="13659"/>
    <cellStyle name="Currency 11 27" xfId="13660"/>
    <cellStyle name="Currency 11 28" xfId="13661"/>
    <cellStyle name="Currency 11 29" xfId="13662"/>
    <cellStyle name="Currency 11 3" xfId="13663"/>
    <cellStyle name="Currency 11 3 2" xfId="13664"/>
    <cellStyle name="Currency 11 3 3" xfId="13665"/>
    <cellStyle name="Currency 11 3 4" xfId="13666"/>
    <cellStyle name="Currency 11 30" xfId="13667"/>
    <cellStyle name="Currency 11 31" xfId="13668"/>
    <cellStyle name="Currency 11 32" xfId="13669"/>
    <cellStyle name="Currency 11 33" xfId="13670"/>
    <cellStyle name="Currency 11 34" xfId="13671"/>
    <cellStyle name="Currency 11 35" xfId="13672"/>
    <cellStyle name="Currency 11 36" xfId="13673"/>
    <cellStyle name="Currency 11 37" xfId="13674"/>
    <cellStyle name="Currency 11 38" xfId="13675"/>
    <cellStyle name="Currency 11 39" xfId="13676"/>
    <cellStyle name="Currency 11 4" xfId="13677"/>
    <cellStyle name="Currency 11 40" xfId="13678"/>
    <cellStyle name="Currency 11 41" xfId="13679"/>
    <cellStyle name="Currency 11 42" xfId="13680"/>
    <cellStyle name="Currency 11 43" xfId="13681"/>
    <cellStyle name="Currency 11 44" xfId="13682"/>
    <cellStyle name="Currency 11 45" xfId="13683"/>
    <cellStyle name="Currency 11 46" xfId="13684"/>
    <cellStyle name="Currency 11 47" xfId="13685"/>
    <cellStyle name="Currency 11 48" xfId="13686"/>
    <cellStyle name="Currency 11 49" xfId="13687"/>
    <cellStyle name="Currency 11 5" xfId="13688"/>
    <cellStyle name="Currency 11 50" xfId="13689"/>
    <cellStyle name="Currency 11 51" xfId="13690"/>
    <cellStyle name="Currency 11 52" xfId="13691"/>
    <cellStyle name="Currency 11 53" xfId="13692"/>
    <cellStyle name="Currency 11 54" xfId="13693"/>
    <cellStyle name="Currency 11 55" xfId="13694"/>
    <cellStyle name="Currency 11 56" xfId="13695"/>
    <cellStyle name="Currency 11 57" xfId="13696"/>
    <cellStyle name="Currency 11 58" xfId="13697"/>
    <cellStyle name="Currency 11 59" xfId="13698"/>
    <cellStyle name="Currency 11 6" xfId="13699"/>
    <cellStyle name="Currency 11 60" xfId="13700"/>
    <cellStyle name="Currency 11 61" xfId="13701"/>
    <cellStyle name="Currency 11 62" xfId="13702"/>
    <cellStyle name="Currency 11 63" xfId="13703"/>
    <cellStyle name="Currency 11 64" xfId="13704"/>
    <cellStyle name="Currency 11 65" xfId="13705"/>
    <cellStyle name="Currency 11 66" xfId="13706"/>
    <cellStyle name="Currency 11 67" xfId="13707"/>
    <cellStyle name="Currency 11 68" xfId="13708"/>
    <cellStyle name="Currency 11 69" xfId="13709"/>
    <cellStyle name="Currency 11 7" xfId="13710"/>
    <cellStyle name="Currency 11 70" xfId="13711"/>
    <cellStyle name="Currency 11 71" xfId="13712"/>
    <cellStyle name="Currency 11 72" xfId="13713"/>
    <cellStyle name="Currency 11 73" xfId="13714"/>
    <cellStyle name="Currency 11 74" xfId="13715"/>
    <cellStyle name="Currency 11 75" xfId="13716"/>
    <cellStyle name="Currency 11 76" xfId="13717"/>
    <cellStyle name="Currency 11 77" xfId="13718"/>
    <cellStyle name="Currency 11 78" xfId="13719"/>
    <cellStyle name="Currency 11 79" xfId="13720"/>
    <cellStyle name="Currency 11 8" xfId="13721"/>
    <cellStyle name="Currency 11 80" xfId="13722"/>
    <cellStyle name="Currency 11 81" xfId="13723"/>
    <cellStyle name="Currency 11 82" xfId="13724"/>
    <cellStyle name="Currency 11 83" xfId="13725"/>
    <cellStyle name="Currency 11 84" xfId="13726"/>
    <cellStyle name="Currency 11 85" xfId="13727"/>
    <cellStyle name="Currency 11 86" xfId="13728"/>
    <cellStyle name="Currency 11 87" xfId="13729"/>
    <cellStyle name="Currency 11 88" xfId="13730"/>
    <cellStyle name="Currency 11 89" xfId="13731"/>
    <cellStyle name="Currency 11 9" xfId="13732"/>
    <cellStyle name="Currency 11 90" xfId="13733"/>
    <cellStyle name="Currency 11 91" xfId="13734"/>
    <cellStyle name="Currency 11 92" xfId="13735"/>
    <cellStyle name="Currency 11 93" xfId="13736"/>
    <cellStyle name="Currency 12" xfId="124"/>
    <cellStyle name="Currency 12 10" xfId="13737"/>
    <cellStyle name="Currency 12 11" xfId="13738"/>
    <cellStyle name="Currency 12 12" xfId="13739"/>
    <cellStyle name="Currency 12 13" xfId="13740"/>
    <cellStyle name="Currency 12 14" xfId="13741"/>
    <cellStyle name="Currency 12 15" xfId="13742"/>
    <cellStyle name="Currency 12 16" xfId="13743"/>
    <cellStyle name="Currency 12 17" xfId="13744"/>
    <cellStyle name="Currency 12 18" xfId="13745"/>
    <cellStyle name="Currency 12 19" xfId="13746"/>
    <cellStyle name="Currency 12 2" xfId="13747"/>
    <cellStyle name="Currency 12 20" xfId="13748"/>
    <cellStyle name="Currency 12 21" xfId="13749"/>
    <cellStyle name="Currency 12 22" xfId="13750"/>
    <cellStyle name="Currency 12 23" xfId="13751"/>
    <cellStyle name="Currency 12 24" xfId="13752"/>
    <cellStyle name="Currency 12 25" xfId="13753"/>
    <cellStyle name="Currency 12 26" xfId="13754"/>
    <cellStyle name="Currency 12 27" xfId="13755"/>
    <cellStyle name="Currency 12 28" xfId="13756"/>
    <cellStyle name="Currency 12 29" xfId="13757"/>
    <cellStyle name="Currency 12 3" xfId="13758"/>
    <cellStyle name="Currency 12 30" xfId="13759"/>
    <cellStyle name="Currency 12 31" xfId="13760"/>
    <cellStyle name="Currency 12 32" xfId="13761"/>
    <cellStyle name="Currency 12 33" xfId="13762"/>
    <cellStyle name="Currency 12 34" xfId="13763"/>
    <cellStyle name="Currency 12 35" xfId="13764"/>
    <cellStyle name="Currency 12 36" xfId="13765"/>
    <cellStyle name="Currency 12 37" xfId="13766"/>
    <cellStyle name="Currency 12 38" xfId="13767"/>
    <cellStyle name="Currency 12 39" xfId="13768"/>
    <cellStyle name="Currency 12 4" xfId="13769"/>
    <cellStyle name="Currency 12 40" xfId="13770"/>
    <cellStyle name="Currency 12 41" xfId="13771"/>
    <cellStyle name="Currency 12 42" xfId="13772"/>
    <cellStyle name="Currency 12 43" xfId="13773"/>
    <cellStyle name="Currency 12 44" xfId="13774"/>
    <cellStyle name="Currency 12 45" xfId="13775"/>
    <cellStyle name="Currency 12 46" xfId="13776"/>
    <cellStyle name="Currency 12 47" xfId="13777"/>
    <cellStyle name="Currency 12 48" xfId="13778"/>
    <cellStyle name="Currency 12 49" xfId="13779"/>
    <cellStyle name="Currency 12 5" xfId="13780"/>
    <cellStyle name="Currency 12 50" xfId="13781"/>
    <cellStyle name="Currency 12 51" xfId="13782"/>
    <cellStyle name="Currency 12 52" xfId="13783"/>
    <cellStyle name="Currency 12 53" xfId="13784"/>
    <cellStyle name="Currency 12 54" xfId="13785"/>
    <cellStyle name="Currency 12 55" xfId="13786"/>
    <cellStyle name="Currency 12 56" xfId="13787"/>
    <cellStyle name="Currency 12 57" xfId="13788"/>
    <cellStyle name="Currency 12 58" xfId="13789"/>
    <cellStyle name="Currency 12 59" xfId="13790"/>
    <cellStyle name="Currency 12 6" xfId="13791"/>
    <cellStyle name="Currency 12 60" xfId="13792"/>
    <cellStyle name="Currency 12 61" xfId="13793"/>
    <cellStyle name="Currency 12 62" xfId="13794"/>
    <cellStyle name="Currency 12 63" xfId="13795"/>
    <cellStyle name="Currency 12 64" xfId="13796"/>
    <cellStyle name="Currency 12 65" xfId="13797"/>
    <cellStyle name="Currency 12 66" xfId="13798"/>
    <cellStyle name="Currency 12 67" xfId="13799"/>
    <cellStyle name="Currency 12 68" xfId="13800"/>
    <cellStyle name="Currency 12 69" xfId="13801"/>
    <cellStyle name="Currency 12 7" xfId="13802"/>
    <cellStyle name="Currency 12 70" xfId="13803"/>
    <cellStyle name="Currency 12 71" xfId="13804"/>
    <cellStyle name="Currency 12 72" xfId="13805"/>
    <cellStyle name="Currency 12 73" xfId="13806"/>
    <cellStyle name="Currency 12 74" xfId="13807"/>
    <cellStyle name="Currency 12 75" xfId="13808"/>
    <cellStyle name="Currency 12 76" xfId="13809"/>
    <cellStyle name="Currency 12 77" xfId="13810"/>
    <cellStyle name="Currency 12 78" xfId="13811"/>
    <cellStyle name="Currency 12 79" xfId="13812"/>
    <cellStyle name="Currency 12 8" xfId="13813"/>
    <cellStyle name="Currency 12 80" xfId="13814"/>
    <cellStyle name="Currency 12 81" xfId="13815"/>
    <cellStyle name="Currency 12 82" xfId="13816"/>
    <cellStyle name="Currency 12 83" xfId="13817"/>
    <cellStyle name="Currency 12 84" xfId="13818"/>
    <cellStyle name="Currency 12 85" xfId="13819"/>
    <cellStyle name="Currency 12 86" xfId="13820"/>
    <cellStyle name="Currency 12 87" xfId="13821"/>
    <cellStyle name="Currency 12 88" xfId="13822"/>
    <cellStyle name="Currency 12 89" xfId="13823"/>
    <cellStyle name="Currency 12 9" xfId="13824"/>
    <cellStyle name="Currency 12 90" xfId="13825"/>
    <cellStyle name="Currency 12 91" xfId="13826"/>
    <cellStyle name="Currency 12 92" xfId="13827"/>
    <cellStyle name="Currency 12 93" xfId="13828"/>
    <cellStyle name="Currency 13" xfId="125"/>
    <cellStyle name="Currency 13 10" xfId="13829"/>
    <cellStyle name="Currency 13 11" xfId="13830"/>
    <cellStyle name="Currency 13 12" xfId="13831"/>
    <cellStyle name="Currency 13 13" xfId="13832"/>
    <cellStyle name="Currency 13 14" xfId="13833"/>
    <cellStyle name="Currency 13 15" xfId="13834"/>
    <cellStyle name="Currency 13 16" xfId="13835"/>
    <cellStyle name="Currency 13 17" xfId="13836"/>
    <cellStyle name="Currency 13 18" xfId="13837"/>
    <cellStyle name="Currency 13 19" xfId="13838"/>
    <cellStyle name="Currency 13 2" xfId="13839"/>
    <cellStyle name="Currency 13 20" xfId="13840"/>
    <cellStyle name="Currency 13 21" xfId="13841"/>
    <cellStyle name="Currency 13 22" xfId="13842"/>
    <cellStyle name="Currency 13 23" xfId="13843"/>
    <cellStyle name="Currency 13 24" xfId="13844"/>
    <cellStyle name="Currency 13 25" xfId="13845"/>
    <cellStyle name="Currency 13 26" xfId="13846"/>
    <cellStyle name="Currency 13 27" xfId="13847"/>
    <cellStyle name="Currency 13 28" xfId="13848"/>
    <cellStyle name="Currency 13 29" xfId="13849"/>
    <cellStyle name="Currency 13 3" xfId="13850"/>
    <cellStyle name="Currency 13 30" xfId="13851"/>
    <cellStyle name="Currency 13 31" xfId="13852"/>
    <cellStyle name="Currency 13 32" xfId="13853"/>
    <cellStyle name="Currency 13 33" xfId="13854"/>
    <cellStyle name="Currency 13 34" xfId="13855"/>
    <cellStyle name="Currency 13 35" xfId="13856"/>
    <cellStyle name="Currency 13 36" xfId="13857"/>
    <cellStyle name="Currency 13 37" xfId="13858"/>
    <cellStyle name="Currency 13 38" xfId="13859"/>
    <cellStyle name="Currency 13 39" xfId="13860"/>
    <cellStyle name="Currency 13 4" xfId="13861"/>
    <cellStyle name="Currency 13 40" xfId="13862"/>
    <cellStyle name="Currency 13 41" xfId="13863"/>
    <cellStyle name="Currency 13 42" xfId="13864"/>
    <cellStyle name="Currency 13 43" xfId="13865"/>
    <cellStyle name="Currency 13 44" xfId="13866"/>
    <cellStyle name="Currency 13 45" xfId="13867"/>
    <cellStyle name="Currency 13 46" xfId="13868"/>
    <cellStyle name="Currency 13 47" xfId="13869"/>
    <cellStyle name="Currency 13 48" xfId="13870"/>
    <cellStyle name="Currency 13 49" xfId="13871"/>
    <cellStyle name="Currency 13 5" xfId="13872"/>
    <cellStyle name="Currency 13 50" xfId="13873"/>
    <cellStyle name="Currency 13 51" xfId="13874"/>
    <cellStyle name="Currency 13 52" xfId="13875"/>
    <cellStyle name="Currency 13 53" xfId="13876"/>
    <cellStyle name="Currency 13 54" xfId="13877"/>
    <cellStyle name="Currency 13 55" xfId="13878"/>
    <cellStyle name="Currency 13 56" xfId="13879"/>
    <cellStyle name="Currency 13 57" xfId="13880"/>
    <cellStyle name="Currency 13 58" xfId="13881"/>
    <cellStyle name="Currency 13 59" xfId="13882"/>
    <cellStyle name="Currency 13 6" xfId="13883"/>
    <cellStyle name="Currency 13 60" xfId="13884"/>
    <cellStyle name="Currency 13 61" xfId="13885"/>
    <cellStyle name="Currency 13 62" xfId="13886"/>
    <cellStyle name="Currency 13 63" xfId="13887"/>
    <cellStyle name="Currency 13 64" xfId="13888"/>
    <cellStyle name="Currency 13 65" xfId="13889"/>
    <cellStyle name="Currency 13 66" xfId="13890"/>
    <cellStyle name="Currency 13 67" xfId="13891"/>
    <cellStyle name="Currency 13 68" xfId="13892"/>
    <cellStyle name="Currency 13 69" xfId="13893"/>
    <cellStyle name="Currency 13 7" xfId="13894"/>
    <cellStyle name="Currency 13 70" xfId="13895"/>
    <cellStyle name="Currency 13 71" xfId="13896"/>
    <cellStyle name="Currency 13 72" xfId="13897"/>
    <cellStyle name="Currency 13 73" xfId="13898"/>
    <cellStyle name="Currency 13 74" xfId="13899"/>
    <cellStyle name="Currency 13 75" xfId="13900"/>
    <cellStyle name="Currency 13 76" xfId="13901"/>
    <cellStyle name="Currency 13 77" xfId="13902"/>
    <cellStyle name="Currency 13 78" xfId="13903"/>
    <cellStyle name="Currency 13 79" xfId="13904"/>
    <cellStyle name="Currency 13 8" xfId="13905"/>
    <cellStyle name="Currency 13 80" xfId="13906"/>
    <cellStyle name="Currency 13 81" xfId="13907"/>
    <cellStyle name="Currency 13 82" xfId="13908"/>
    <cellStyle name="Currency 13 83" xfId="13909"/>
    <cellStyle name="Currency 13 84" xfId="13910"/>
    <cellStyle name="Currency 13 85" xfId="13911"/>
    <cellStyle name="Currency 13 86" xfId="13912"/>
    <cellStyle name="Currency 13 87" xfId="13913"/>
    <cellStyle name="Currency 13 88" xfId="13914"/>
    <cellStyle name="Currency 13 89" xfId="13915"/>
    <cellStyle name="Currency 13 9" xfId="13916"/>
    <cellStyle name="Currency 13 90" xfId="13917"/>
    <cellStyle name="Currency 13 91" xfId="13918"/>
    <cellStyle name="Currency 13 92" xfId="13919"/>
    <cellStyle name="Currency 13 93" xfId="13920"/>
    <cellStyle name="Currency 14" xfId="126"/>
    <cellStyle name="Currency 14 2" xfId="127"/>
    <cellStyle name="Currency 15" xfId="128"/>
    <cellStyle name="Currency 15 2" xfId="13921"/>
    <cellStyle name="Currency 16" xfId="129"/>
    <cellStyle name="Currency 16 2" xfId="13922"/>
    <cellStyle name="Currency 17" xfId="13923"/>
    <cellStyle name="Currency 17 2" xfId="13924"/>
    <cellStyle name="Currency 18" xfId="13925"/>
    <cellStyle name="Currency 18 2" xfId="13926"/>
    <cellStyle name="Currency 19" xfId="13927"/>
    <cellStyle name="Currency 19 2" xfId="13928"/>
    <cellStyle name="Currency 2" xfId="130"/>
    <cellStyle name="Currency 2 10" xfId="13929"/>
    <cellStyle name="Currency 2 10 10" xfId="13930"/>
    <cellStyle name="Currency 2 10 10 2" xfId="13931"/>
    <cellStyle name="Currency 2 10 11" xfId="13932"/>
    <cellStyle name="Currency 2 10 11 2" xfId="13933"/>
    <cellStyle name="Currency 2 10 12" xfId="13934"/>
    <cellStyle name="Currency 2 10 12 2" xfId="13935"/>
    <cellStyle name="Currency 2 10 13" xfId="13936"/>
    <cellStyle name="Currency 2 10 13 2" xfId="13937"/>
    <cellStyle name="Currency 2 10 14" xfId="13938"/>
    <cellStyle name="Currency 2 10 14 2" xfId="13939"/>
    <cellStyle name="Currency 2 10 15" xfId="13940"/>
    <cellStyle name="Currency 2 10 16" xfId="13941"/>
    <cellStyle name="Currency 2 10 2" xfId="13942"/>
    <cellStyle name="Currency 2 10 2 10" xfId="13943"/>
    <cellStyle name="Currency 2 10 2 10 2" xfId="13944"/>
    <cellStyle name="Currency 2 10 2 11" xfId="13945"/>
    <cellStyle name="Currency 2 10 2 11 2" xfId="13946"/>
    <cellStyle name="Currency 2 10 2 12" xfId="13947"/>
    <cellStyle name="Currency 2 10 2 12 2" xfId="13948"/>
    <cellStyle name="Currency 2 10 2 13" xfId="13949"/>
    <cellStyle name="Currency 2 10 2 14" xfId="13950"/>
    <cellStyle name="Currency 2 10 2 2" xfId="13951"/>
    <cellStyle name="Currency 2 10 2 2 2" xfId="13952"/>
    <cellStyle name="Currency 2 10 2 3" xfId="13953"/>
    <cellStyle name="Currency 2 10 2 3 2" xfId="13954"/>
    <cellStyle name="Currency 2 10 2 4" xfId="13955"/>
    <cellStyle name="Currency 2 10 2 4 2" xfId="13956"/>
    <cellStyle name="Currency 2 10 2 5" xfId="13957"/>
    <cellStyle name="Currency 2 10 2 5 2" xfId="13958"/>
    <cellStyle name="Currency 2 10 2 6" xfId="13959"/>
    <cellStyle name="Currency 2 10 2 6 2" xfId="13960"/>
    <cellStyle name="Currency 2 10 2 7" xfId="13961"/>
    <cellStyle name="Currency 2 10 2 7 2" xfId="13962"/>
    <cellStyle name="Currency 2 10 2 8" xfId="13963"/>
    <cellStyle name="Currency 2 10 2 8 2" xfId="13964"/>
    <cellStyle name="Currency 2 10 2 9" xfId="13965"/>
    <cellStyle name="Currency 2 10 2 9 2" xfId="13966"/>
    <cellStyle name="Currency 2 10 3" xfId="13967"/>
    <cellStyle name="Currency 2 10 3 10" xfId="13968"/>
    <cellStyle name="Currency 2 10 3 10 2" xfId="13969"/>
    <cellStyle name="Currency 2 10 3 11" xfId="13970"/>
    <cellStyle name="Currency 2 10 3 11 2" xfId="13971"/>
    <cellStyle name="Currency 2 10 3 12" xfId="13972"/>
    <cellStyle name="Currency 2 10 3 12 2" xfId="13973"/>
    <cellStyle name="Currency 2 10 3 13" xfId="13974"/>
    <cellStyle name="Currency 2 10 3 14" xfId="13975"/>
    <cellStyle name="Currency 2 10 3 2" xfId="13976"/>
    <cellStyle name="Currency 2 10 3 2 2" xfId="13977"/>
    <cellStyle name="Currency 2 10 3 3" xfId="13978"/>
    <cellStyle name="Currency 2 10 3 3 2" xfId="13979"/>
    <cellStyle name="Currency 2 10 3 4" xfId="13980"/>
    <cellStyle name="Currency 2 10 3 4 2" xfId="13981"/>
    <cellStyle name="Currency 2 10 3 5" xfId="13982"/>
    <cellStyle name="Currency 2 10 3 5 2" xfId="13983"/>
    <cellStyle name="Currency 2 10 3 6" xfId="13984"/>
    <cellStyle name="Currency 2 10 3 6 2" xfId="13985"/>
    <cellStyle name="Currency 2 10 3 7" xfId="13986"/>
    <cellStyle name="Currency 2 10 3 7 2" xfId="13987"/>
    <cellStyle name="Currency 2 10 3 8" xfId="13988"/>
    <cellStyle name="Currency 2 10 3 8 2" xfId="13989"/>
    <cellStyle name="Currency 2 10 3 9" xfId="13990"/>
    <cellStyle name="Currency 2 10 3 9 2" xfId="13991"/>
    <cellStyle name="Currency 2 10 4" xfId="13992"/>
    <cellStyle name="Currency 2 10 4 2" xfId="13993"/>
    <cellStyle name="Currency 2 10 5" xfId="13994"/>
    <cellStyle name="Currency 2 10 5 2" xfId="13995"/>
    <cellStyle name="Currency 2 10 6" xfId="13996"/>
    <cellStyle name="Currency 2 10 6 2" xfId="13997"/>
    <cellStyle name="Currency 2 10 7" xfId="13998"/>
    <cellStyle name="Currency 2 10 7 2" xfId="13999"/>
    <cellStyle name="Currency 2 10 8" xfId="14000"/>
    <cellStyle name="Currency 2 10 8 2" xfId="14001"/>
    <cellStyle name="Currency 2 10 9" xfId="14002"/>
    <cellStyle name="Currency 2 10 9 2" xfId="14003"/>
    <cellStyle name="Currency 2 100" xfId="14004"/>
    <cellStyle name="Currency 2 101" xfId="14005"/>
    <cellStyle name="Currency 2 102" xfId="14006"/>
    <cellStyle name="Currency 2 103" xfId="14007"/>
    <cellStyle name="Currency 2 104" xfId="14008"/>
    <cellStyle name="Currency 2 105" xfId="14009"/>
    <cellStyle name="Currency 2 106" xfId="14010"/>
    <cellStyle name="Currency 2 107" xfId="14011"/>
    <cellStyle name="Currency 2 108" xfId="14012"/>
    <cellStyle name="Currency 2 109" xfId="14013"/>
    <cellStyle name="Currency 2 11" xfId="14014"/>
    <cellStyle name="Currency 2 11 10" xfId="14015"/>
    <cellStyle name="Currency 2 11 10 2" xfId="14016"/>
    <cellStyle name="Currency 2 11 11" xfId="14017"/>
    <cellStyle name="Currency 2 11 11 2" xfId="14018"/>
    <cellStyle name="Currency 2 11 12" xfId="14019"/>
    <cellStyle name="Currency 2 11 12 2" xfId="14020"/>
    <cellStyle name="Currency 2 11 13" xfId="14021"/>
    <cellStyle name="Currency 2 11 13 2" xfId="14022"/>
    <cellStyle name="Currency 2 11 14" xfId="14023"/>
    <cellStyle name="Currency 2 11 14 2" xfId="14024"/>
    <cellStyle name="Currency 2 11 15" xfId="14025"/>
    <cellStyle name="Currency 2 11 16" xfId="14026"/>
    <cellStyle name="Currency 2 11 2" xfId="14027"/>
    <cellStyle name="Currency 2 11 2 10" xfId="14028"/>
    <cellStyle name="Currency 2 11 2 10 2" xfId="14029"/>
    <cellStyle name="Currency 2 11 2 11" xfId="14030"/>
    <cellStyle name="Currency 2 11 2 11 2" xfId="14031"/>
    <cellStyle name="Currency 2 11 2 12" xfId="14032"/>
    <cellStyle name="Currency 2 11 2 12 2" xfId="14033"/>
    <cellStyle name="Currency 2 11 2 13" xfId="14034"/>
    <cellStyle name="Currency 2 11 2 14" xfId="14035"/>
    <cellStyle name="Currency 2 11 2 2" xfId="14036"/>
    <cellStyle name="Currency 2 11 2 2 2" xfId="14037"/>
    <cellStyle name="Currency 2 11 2 3" xfId="14038"/>
    <cellStyle name="Currency 2 11 2 3 2" xfId="14039"/>
    <cellStyle name="Currency 2 11 2 4" xfId="14040"/>
    <cellStyle name="Currency 2 11 2 4 2" xfId="14041"/>
    <cellStyle name="Currency 2 11 2 5" xfId="14042"/>
    <cellStyle name="Currency 2 11 2 5 2" xfId="14043"/>
    <cellStyle name="Currency 2 11 2 6" xfId="14044"/>
    <cellStyle name="Currency 2 11 2 6 2" xfId="14045"/>
    <cellStyle name="Currency 2 11 2 7" xfId="14046"/>
    <cellStyle name="Currency 2 11 2 7 2" xfId="14047"/>
    <cellStyle name="Currency 2 11 2 8" xfId="14048"/>
    <cellStyle name="Currency 2 11 2 8 2" xfId="14049"/>
    <cellStyle name="Currency 2 11 2 9" xfId="14050"/>
    <cellStyle name="Currency 2 11 2 9 2" xfId="14051"/>
    <cellStyle name="Currency 2 11 3" xfId="14052"/>
    <cellStyle name="Currency 2 11 3 10" xfId="14053"/>
    <cellStyle name="Currency 2 11 3 10 2" xfId="14054"/>
    <cellStyle name="Currency 2 11 3 11" xfId="14055"/>
    <cellStyle name="Currency 2 11 3 11 2" xfId="14056"/>
    <cellStyle name="Currency 2 11 3 12" xfId="14057"/>
    <cellStyle name="Currency 2 11 3 12 2" xfId="14058"/>
    <cellStyle name="Currency 2 11 3 13" xfId="14059"/>
    <cellStyle name="Currency 2 11 3 14" xfId="14060"/>
    <cellStyle name="Currency 2 11 3 2" xfId="14061"/>
    <cellStyle name="Currency 2 11 3 2 2" xfId="14062"/>
    <cellStyle name="Currency 2 11 3 3" xfId="14063"/>
    <cellStyle name="Currency 2 11 3 3 2" xfId="14064"/>
    <cellStyle name="Currency 2 11 3 4" xfId="14065"/>
    <cellStyle name="Currency 2 11 3 4 2" xfId="14066"/>
    <cellStyle name="Currency 2 11 3 5" xfId="14067"/>
    <cellStyle name="Currency 2 11 3 5 2" xfId="14068"/>
    <cellStyle name="Currency 2 11 3 6" xfId="14069"/>
    <cellStyle name="Currency 2 11 3 6 2" xfId="14070"/>
    <cellStyle name="Currency 2 11 3 7" xfId="14071"/>
    <cellStyle name="Currency 2 11 3 7 2" xfId="14072"/>
    <cellStyle name="Currency 2 11 3 8" xfId="14073"/>
    <cellStyle name="Currency 2 11 3 8 2" xfId="14074"/>
    <cellStyle name="Currency 2 11 3 9" xfId="14075"/>
    <cellStyle name="Currency 2 11 3 9 2" xfId="14076"/>
    <cellStyle name="Currency 2 11 4" xfId="14077"/>
    <cellStyle name="Currency 2 11 4 2" xfId="14078"/>
    <cellStyle name="Currency 2 11 5" xfId="14079"/>
    <cellStyle name="Currency 2 11 5 2" xfId="14080"/>
    <cellStyle name="Currency 2 11 6" xfId="14081"/>
    <cellStyle name="Currency 2 11 6 2" xfId="14082"/>
    <cellStyle name="Currency 2 11 7" xfId="14083"/>
    <cellStyle name="Currency 2 11 7 2" xfId="14084"/>
    <cellStyle name="Currency 2 11 8" xfId="14085"/>
    <cellStyle name="Currency 2 11 8 2" xfId="14086"/>
    <cellStyle name="Currency 2 11 9" xfId="14087"/>
    <cellStyle name="Currency 2 11 9 2" xfId="14088"/>
    <cellStyle name="Currency 2 110" xfId="14089"/>
    <cellStyle name="Currency 2 111" xfId="14090"/>
    <cellStyle name="Currency 2 112" xfId="14091"/>
    <cellStyle name="Currency 2 113" xfId="14092"/>
    <cellStyle name="Currency 2 114" xfId="14093"/>
    <cellStyle name="Currency 2 115" xfId="14094"/>
    <cellStyle name="Currency 2 116" xfId="14095"/>
    <cellStyle name="Currency 2 117" xfId="14096"/>
    <cellStyle name="Currency 2 118" xfId="14097"/>
    <cellStyle name="Currency 2 119" xfId="14098"/>
    <cellStyle name="Currency 2 12" xfId="14099"/>
    <cellStyle name="Currency 2 12 10" xfId="14100"/>
    <cellStyle name="Currency 2 12 10 2" xfId="14101"/>
    <cellStyle name="Currency 2 12 11" xfId="14102"/>
    <cellStyle name="Currency 2 12 11 2" xfId="14103"/>
    <cellStyle name="Currency 2 12 12" xfId="14104"/>
    <cellStyle name="Currency 2 12 12 2" xfId="14105"/>
    <cellStyle name="Currency 2 12 13" xfId="14106"/>
    <cellStyle name="Currency 2 12 13 2" xfId="14107"/>
    <cellStyle name="Currency 2 12 14" xfId="14108"/>
    <cellStyle name="Currency 2 12 14 2" xfId="14109"/>
    <cellStyle name="Currency 2 12 15" xfId="14110"/>
    <cellStyle name="Currency 2 12 16" xfId="14111"/>
    <cellStyle name="Currency 2 12 2" xfId="14112"/>
    <cellStyle name="Currency 2 12 2 10" xfId="14113"/>
    <cellStyle name="Currency 2 12 2 10 2" xfId="14114"/>
    <cellStyle name="Currency 2 12 2 11" xfId="14115"/>
    <cellStyle name="Currency 2 12 2 11 2" xfId="14116"/>
    <cellStyle name="Currency 2 12 2 12" xfId="14117"/>
    <cellStyle name="Currency 2 12 2 12 2" xfId="14118"/>
    <cellStyle name="Currency 2 12 2 13" xfId="14119"/>
    <cellStyle name="Currency 2 12 2 14" xfId="14120"/>
    <cellStyle name="Currency 2 12 2 2" xfId="14121"/>
    <cellStyle name="Currency 2 12 2 2 2" xfId="14122"/>
    <cellStyle name="Currency 2 12 2 3" xfId="14123"/>
    <cellStyle name="Currency 2 12 2 3 2" xfId="14124"/>
    <cellStyle name="Currency 2 12 2 4" xfId="14125"/>
    <cellStyle name="Currency 2 12 2 4 2" xfId="14126"/>
    <cellStyle name="Currency 2 12 2 5" xfId="14127"/>
    <cellStyle name="Currency 2 12 2 5 2" xfId="14128"/>
    <cellStyle name="Currency 2 12 2 6" xfId="14129"/>
    <cellStyle name="Currency 2 12 2 6 2" xfId="14130"/>
    <cellStyle name="Currency 2 12 2 7" xfId="14131"/>
    <cellStyle name="Currency 2 12 2 7 2" xfId="14132"/>
    <cellStyle name="Currency 2 12 2 8" xfId="14133"/>
    <cellStyle name="Currency 2 12 2 8 2" xfId="14134"/>
    <cellStyle name="Currency 2 12 2 9" xfId="14135"/>
    <cellStyle name="Currency 2 12 2 9 2" xfId="14136"/>
    <cellStyle name="Currency 2 12 3" xfId="14137"/>
    <cellStyle name="Currency 2 12 3 10" xfId="14138"/>
    <cellStyle name="Currency 2 12 3 10 2" xfId="14139"/>
    <cellStyle name="Currency 2 12 3 11" xfId="14140"/>
    <cellStyle name="Currency 2 12 3 11 2" xfId="14141"/>
    <cellStyle name="Currency 2 12 3 12" xfId="14142"/>
    <cellStyle name="Currency 2 12 3 12 2" xfId="14143"/>
    <cellStyle name="Currency 2 12 3 13" xfId="14144"/>
    <cellStyle name="Currency 2 12 3 14" xfId="14145"/>
    <cellStyle name="Currency 2 12 3 2" xfId="14146"/>
    <cellStyle name="Currency 2 12 3 2 2" xfId="14147"/>
    <cellStyle name="Currency 2 12 3 3" xfId="14148"/>
    <cellStyle name="Currency 2 12 3 3 2" xfId="14149"/>
    <cellStyle name="Currency 2 12 3 4" xfId="14150"/>
    <cellStyle name="Currency 2 12 3 4 2" xfId="14151"/>
    <cellStyle name="Currency 2 12 3 5" xfId="14152"/>
    <cellStyle name="Currency 2 12 3 5 2" xfId="14153"/>
    <cellStyle name="Currency 2 12 3 6" xfId="14154"/>
    <cellStyle name="Currency 2 12 3 6 2" xfId="14155"/>
    <cellStyle name="Currency 2 12 3 7" xfId="14156"/>
    <cellStyle name="Currency 2 12 3 7 2" xfId="14157"/>
    <cellStyle name="Currency 2 12 3 8" xfId="14158"/>
    <cellStyle name="Currency 2 12 3 8 2" xfId="14159"/>
    <cellStyle name="Currency 2 12 3 9" xfId="14160"/>
    <cellStyle name="Currency 2 12 3 9 2" xfId="14161"/>
    <cellStyle name="Currency 2 12 4" xfId="14162"/>
    <cellStyle name="Currency 2 12 4 2" xfId="14163"/>
    <cellStyle name="Currency 2 12 5" xfId="14164"/>
    <cellStyle name="Currency 2 12 5 2" xfId="14165"/>
    <cellStyle name="Currency 2 12 6" xfId="14166"/>
    <cellStyle name="Currency 2 12 6 2" xfId="14167"/>
    <cellStyle name="Currency 2 12 7" xfId="14168"/>
    <cellStyle name="Currency 2 12 7 2" xfId="14169"/>
    <cellStyle name="Currency 2 12 8" xfId="14170"/>
    <cellStyle name="Currency 2 12 8 2" xfId="14171"/>
    <cellStyle name="Currency 2 12 9" xfId="14172"/>
    <cellStyle name="Currency 2 12 9 2" xfId="14173"/>
    <cellStyle name="Currency 2 120" xfId="14174"/>
    <cellStyle name="Currency 2 121" xfId="14175"/>
    <cellStyle name="Currency 2 122" xfId="14176"/>
    <cellStyle name="Currency 2 123" xfId="14177"/>
    <cellStyle name="Currency 2 124" xfId="14178"/>
    <cellStyle name="Currency 2 125" xfId="14179"/>
    <cellStyle name="Currency 2 126" xfId="14180"/>
    <cellStyle name="Currency 2 127" xfId="14181"/>
    <cellStyle name="Currency 2 128" xfId="14182"/>
    <cellStyle name="Currency 2 129" xfId="14183"/>
    <cellStyle name="Currency 2 13" xfId="14184"/>
    <cellStyle name="Currency 2 13 10" xfId="14185"/>
    <cellStyle name="Currency 2 13 10 2" xfId="14186"/>
    <cellStyle name="Currency 2 13 11" xfId="14187"/>
    <cellStyle name="Currency 2 13 11 2" xfId="14188"/>
    <cellStyle name="Currency 2 13 12" xfId="14189"/>
    <cellStyle name="Currency 2 13 12 2" xfId="14190"/>
    <cellStyle name="Currency 2 13 13" xfId="14191"/>
    <cellStyle name="Currency 2 13 13 2" xfId="14192"/>
    <cellStyle name="Currency 2 13 14" xfId="14193"/>
    <cellStyle name="Currency 2 13 14 2" xfId="14194"/>
    <cellStyle name="Currency 2 13 15" xfId="14195"/>
    <cellStyle name="Currency 2 13 16" xfId="14196"/>
    <cellStyle name="Currency 2 13 2" xfId="14197"/>
    <cellStyle name="Currency 2 13 2 10" xfId="14198"/>
    <cellStyle name="Currency 2 13 2 10 2" xfId="14199"/>
    <cellStyle name="Currency 2 13 2 11" xfId="14200"/>
    <cellStyle name="Currency 2 13 2 11 2" xfId="14201"/>
    <cellStyle name="Currency 2 13 2 12" xfId="14202"/>
    <cellStyle name="Currency 2 13 2 12 2" xfId="14203"/>
    <cellStyle name="Currency 2 13 2 13" xfId="14204"/>
    <cellStyle name="Currency 2 13 2 14" xfId="14205"/>
    <cellStyle name="Currency 2 13 2 2" xfId="14206"/>
    <cellStyle name="Currency 2 13 2 2 2" xfId="14207"/>
    <cellStyle name="Currency 2 13 2 3" xfId="14208"/>
    <cellStyle name="Currency 2 13 2 3 2" xfId="14209"/>
    <cellStyle name="Currency 2 13 2 4" xfId="14210"/>
    <cellStyle name="Currency 2 13 2 4 2" xfId="14211"/>
    <cellStyle name="Currency 2 13 2 5" xfId="14212"/>
    <cellStyle name="Currency 2 13 2 5 2" xfId="14213"/>
    <cellStyle name="Currency 2 13 2 6" xfId="14214"/>
    <cellStyle name="Currency 2 13 2 6 2" xfId="14215"/>
    <cellStyle name="Currency 2 13 2 7" xfId="14216"/>
    <cellStyle name="Currency 2 13 2 7 2" xfId="14217"/>
    <cellStyle name="Currency 2 13 2 8" xfId="14218"/>
    <cellStyle name="Currency 2 13 2 8 2" xfId="14219"/>
    <cellStyle name="Currency 2 13 2 9" xfId="14220"/>
    <cellStyle name="Currency 2 13 2 9 2" xfId="14221"/>
    <cellStyle name="Currency 2 13 3" xfId="14222"/>
    <cellStyle name="Currency 2 13 3 10" xfId="14223"/>
    <cellStyle name="Currency 2 13 3 10 2" xfId="14224"/>
    <cellStyle name="Currency 2 13 3 11" xfId="14225"/>
    <cellStyle name="Currency 2 13 3 11 2" xfId="14226"/>
    <cellStyle name="Currency 2 13 3 12" xfId="14227"/>
    <cellStyle name="Currency 2 13 3 12 2" xfId="14228"/>
    <cellStyle name="Currency 2 13 3 13" xfId="14229"/>
    <cellStyle name="Currency 2 13 3 14" xfId="14230"/>
    <cellStyle name="Currency 2 13 3 2" xfId="14231"/>
    <cellStyle name="Currency 2 13 3 2 2" xfId="14232"/>
    <cellStyle name="Currency 2 13 3 3" xfId="14233"/>
    <cellStyle name="Currency 2 13 3 3 2" xfId="14234"/>
    <cellStyle name="Currency 2 13 3 4" xfId="14235"/>
    <cellStyle name="Currency 2 13 3 4 2" xfId="14236"/>
    <cellStyle name="Currency 2 13 3 5" xfId="14237"/>
    <cellStyle name="Currency 2 13 3 5 2" xfId="14238"/>
    <cellStyle name="Currency 2 13 3 6" xfId="14239"/>
    <cellStyle name="Currency 2 13 3 6 2" xfId="14240"/>
    <cellStyle name="Currency 2 13 3 7" xfId="14241"/>
    <cellStyle name="Currency 2 13 3 7 2" xfId="14242"/>
    <cellStyle name="Currency 2 13 3 8" xfId="14243"/>
    <cellStyle name="Currency 2 13 3 8 2" xfId="14244"/>
    <cellStyle name="Currency 2 13 3 9" xfId="14245"/>
    <cellStyle name="Currency 2 13 3 9 2" xfId="14246"/>
    <cellStyle name="Currency 2 13 4" xfId="14247"/>
    <cellStyle name="Currency 2 13 4 2" xfId="14248"/>
    <cellStyle name="Currency 2 13 5" xfId="14249"/>
    <cellStyle name="Currency 2 13 5 2" xfId="14250"/>
    <cellStyle name="Currency 2 13 6" xfId="14251"/>
    <cellStyle name="Currency 2 13 6 2" xfId="14252"/>
    <cellStyle name="Currency 2 13 7" xfId="14253"/>
    <cellStyle name="Currency 2 13 7 2" xfId="14254"/>
    <cellStyle name="Currency 2 13 8" xfId="14255"/>
    <cellStyle name="Currency 2 13 8 2" xfId="14256"/>
    <cellStyle name="Currency 2 13 9" xfId="14257"/>
    <cellStyle name="Currency 2 13 9 2" xfId="14258"/>
    <cellStyle name="Currency 2 130" xfId="14259"/>
    <cellStyle name="Currency 2 14" xfId="14260"/>
    <cellStyle name="Currency 2 14 10" xfId="14261"/>
    <cellStyle name="Currency 2 14 10 2" xfId="14262"/>
    <cellStyle name="Currency 2 14 11" xfId="14263"/>
    <cellStyle name="Currency 2 14 11 2" xfId="14264"/>
    <cellStyle name="Currency 2 14 12" xfId="14265"/>
    <cellStyle name="Currency 2 14 12 2" xfId="14266"/>
    <cellStyle name="Currency 2 14 13" xfId="14267"/>
    <cellStyle name="Currency 2 14 13 2" xfId="14268"/>
    <cellStyle name="Currency 2 14 14" xfId="14269"/>
    <cellStyle name="Currency 2 14 14 2" xfId="14270"/>
    <cellStyle name="Currency 2 14 15" xfId="14271"/>
    <cellStyle name="Currency 2 14 16" xfId="14272"/>
    <cellStyle name="Currency 2 14 2" xfId="14273"/>
    <cellStyle name="Currency 2 14 2 10" xfId="14274"/>
    <cellStyle name="Currency 2 14 2 10 2" xfId="14275"/>
    <cellStyle name="Currency 2 14 2 11" xfId="14276"/>
    <cellStyle name="Currency 2 14 2 11 2" xfId="14277"/>
    <cellStyle name="Currency 2 14 2 12" xfId="14278"/>
    <cellStyle name="Currency 2 14 2 12 2" xfId="14279"/>
    <cellStyle name="Currency 2 14 2 13" xfId="14280"/>
    <cellStyle name="Currency 2 14 2 14" xfId="14281"/>
    <cellStyle name="Currency 2 14 2 2" xfId="14282"/>
    <cellStyle name="Currency 2 14 2 2 2" xfId="14283"/>
    <cellStyle name="Currency 2 14 2 3" xfId="14284"/>
    <cellStyle name="Currency 2 14 2 3 2" xfId="14285"/>
    <cellStyle name="Currency 2 14 2 4" xfId="14286"/>
    <cellStyle name="Currency 2 14 2 4 2" xfId="14287"/>
    <cellStyle name="Currency 2 14 2 5" xfId="14288"/>
    <cellStyle name="Currency 2 14 2 5 2" xfId="14289"/>
    <cellStyle name="Currency 2 14 2 6" xfId="14290"/>
    <cellStyle name="Currency 2 14 2 6 2" xfId="14291"/>
    <cellStyle name="Currency 2 14 2 7" xfId="14292"/>
    <cellStyle name="Currency 2 14 2 7 2" xfId="14293"/>
    <cellStyle name="Currency 2 14 2 8" xfId="14294"/>
    <cellStyle name="Currency 2 14 2 8 2" xfId="14295"/>
    <cellStyle name="Currency 2 14 2 9" xfId="14296"/>
    <cellStyle name="Currency 2 14 2 9 2" xfId="14297"/>
    <cellStyle name="Currency 2 14 3" xfId="14298"/>
    <cellStyle name="Currency 2 14 3 10" xfId="14299"/>
    <cellStyle name="Currency 2 14 3 10 2" xfId="14300"/>
    <cellStyle name="Currency 2 14 3 11" xfId="14301"/>
    <cellStyle name="Currency 2 14 3 11 2" xfId="14302"/>
    <cellStyle name="Currency 2 14 3 12" xfId="14303"/>
    <cellStyle name="Currency 2 14 3 12 2" xfId="14304"/>
    <cellStyle name="Currency 2 14 3 13" xfId="14305"/>
    <cellStyle name="Currency 2 14 3 14" xfId="14306"/>
    <cellStyle name="Currency 2 14 3 2" xfId="14307"/>
    <cellStyle name="Currency 2 14 3 2 2" xfId="14308"/>
    <cellStyle name="Currency 2 14 3 3" xfId="14309"/>
    <cellStyle name="Currency 2 14 3 3 2" xfId="14310"/>
    <cellStyle name="Currency 2 14 3 4" xfId="14311"/>
    <cellStyle name="Currency 2 14 3 4 2" xfId="14312"/>
    <cellStyle name="Currency 2 14 3 5" xfId="14313"/>
    <cellStyle name="Currency 2 14 3 5 2" xfId="14314"/>
    <cellStyle name="Currency 2 14 3 6" xfId="14315"/>
    <cellStyle name="Currency 2 14 3 6 2" xfId="14316"/>
    <cellStyle name="Currency 2 14 3 7" xfId="14317"/>
    <cellStyle name="Currency 2 14 3 7 2" xfId="14318"/>
    <cellStyle name="Currency 2 14 3 8" xfId="14319"/>
    <cellStyle name="Currency 2 14 3 8 2" xfId="14320"/>
    <cellStyle name="Currency 2 14 3 9" xfId="14321"/>
    <cellStyle name="Currency 2 14 3 9 2" xfId="14322"/>
    <cellStyle name="Currency 2 14 4" xfId="14323"/>
    <cellStyle name="Currency 2 14 4 2" xfId="14324"/>
    <cellStyle name="Currency 2 14 5" xfId="14325"/>
    <cellStyle name="Currency 2 14 5 2" xfId="14326"/>
    <cellStyle name="Currency 2 14 6" xfId="14327"/>
    <cellStyle name="Currency 2 14 6 2" xfId="14328"/>
    <cellStyle name="Currency 2 14 7" xfId="14329"/>
    <cellStyle name="Currency 2 14 7 2" xfId="14330"/>
    <cellStyle name="Currency 2 14 8" xfId="14331"/>
    <cellStyle name="Currency 2 14 8 2" xfId="14332"/>
    <cellStyle name="Currency 2 14 9" xfId="14333"/>
    <cellStyle name="Currency 2 14 9 2" xfId="14334"/>
    <cellStyle name="Currency 2 15" xfId="14335"/>
    <cellStyle name="Currency 2 15 10" xfId="14336"/>
    <cellStyle name="Currency 2 15 10 2" xfId="14337"/>
    <cellStyle name="Currency 2 15 11" xfId="14338"/>
    <cellStyle name="Currency 2 15 11 2" xfId="14339"/>
    <cellStyle name="Currency 2 15 12" xfId="14340"/>
    <cellStyle name="Currency 2 15 12 2" xfId="14341"/>
    <cellStyle name="Currency 2 15 13" xfId="14342"/>
    <cellStyle name="Currency 2 15 13 2" xfId="14343"/>
    <cellStyle name="Currency 2 15 14" xfId="14344"/>
    <cellStyle name="Currency 2 15 14 2" xfId="14345"/>
    <cellStyle name="Currency 2 15 15" xfId="14346"/>
    <cellStyle name="Currency 2 15 16" xfId="14347"/>
    <cellStyle name="Currency 2 15 2" xfId="14348"/>
    <cellStyle name="Currency 2 15 2 10" xfId="14349"/>
    <cellStyle name="Currency 2 15 2 10 2" xfId="14350"/>
    <cellStyle name="Currency 2 15 2 11" xfId="14351"/>
    <cellStyle name="Currency 2 15 2 11 2" xfId="14352"/>
    <cellStyle name="Currency 2 15 2 12" xfId="14353"/>
    <cellStyle name="Currency 2 15 2 12 2" xfId="14354"/>
    <cellStyle name="Currency 2 15 2 13" xfId="14355"/>
    <cellStyle name="Currency 2 15 2 14" xfId="14356"/>
    <cellStyle name="Currency 2 15 2 2" xfId="14357"/>
    <cellStyle name="Currency 2 15 2 2 2" xfId="14358"/>
    <cellStyle name="Currency 2 15 2 3" xfId="14359"/>
    <cellStyle name="Currency 2 15 2 3 2" xfId="14360"/>
    <cellStyle name="Currency 2 15 2 4" xfId="14361"/>
    <cellStyle name="Currency 2 15 2 4 2" xfId="14362"/>
    <cellStyle name="Currency 2 15 2 5" xfId="14363"/>
    <cellStyle name="Currency 2 15 2 5 2" xfId="14364"/>
    <cellStyle name="Currency 2 15 2 6" xfId="14365"/>
    <cellStyle name="Currency 2 15 2 6 2" xfId="14366"/>
    <cellStyle name="Currency 2 15 2 7" xfId="14367"/>
    <cellStyle name="Currency 2 15 2 7 2" xfId="14368"/>
    <cellStyle name="Currency 2 15 2 8" xfId="14369"/>
    <cellStyle name="Currency 2 15 2 8 2" xfId="14370"/>
    <cellStyle name="Currency 2 15 2 9" xfId="14371"/>
    <cellStyle name="Currency 2 15 2 9 2" xfId="14372"/>
    <cellStyle name="Currency 2 15 3" xfId="14373"/>
    <cellStyle name="Currency 2 15 3 10" xfId="14374"/>
    <cellStyle name="Currency 2 15 3 10 2" xfId="14375"/>
    <cellStyle name="Currency 2 15 3 11" xfId="14376"/>
    <cellStyle name="Currency 2 15 3 11 2" xfId="14377"/>
    <cellStyle name="Currency 2 15 3 12" xfId="14378"/>
    <cellStyle name="Currency 2 15 3 12 2" xfId="14379"/>
    <cellStyle name="Currency 2 15 3 13" xfId="14380"/>
    <cellStyle name="Currency 2 15 3 14" xfId="14381"/>
    <cellStyle name="Currency 2 15 3 2" xfId="14382"/>
    <cellStyle name="Currency 2 15 3 2 2" xfId="14383"/>
    <cellStyle name="Currency 2 15 3 3" xfId="14384"/>
    <cellStyle name="Currency 2 15 3 3 2" xfId="14385"/>
    <cellStyle name="Currency 2 15 3 4" xfId="14386"/>
    <cellStyle name="Currency 2 15 3 4 2" xfId="14387"/>
    <cellStyle name="Currency 2 15 3 5" xfId="14388"/>
    <cellStyle name="Currency 2 15 3 5 2" xfId="14389"/>
    <cellStyle name="Currency 2 15 3 6" xfId="14390"/>
    <cellStyle name="Currency 2 15 3 6 2" xfId="14391"/>
    <cellStyle name="Currency 2 15 3 7" xfId="14392"/>
    <cellStyle name="Currency 2 15 3 7 2" xfId="14393"/>
    <cellStyle name="Currency 2 15 3 8" xfId="14394"/>
    <cellStyle name="Currency 2 15 3 8 2" xfId="14395"/>
    <cellStyle name="Currency 2 15 3 9" xfId="14396"/>
    <cellStyle name="Currency 2 15 3 9 2" xfId="14397"/>
    <cellStyle name="Currency 2 15 4" xfId="14398"/>
    <cellStyle name="Currency 2 15 4 2" xfId="14399"/>
    <cellStyle name="Currency 2 15 5" xfId="14400"/>
    <cellStyle name="Currency 2 15 5 2" xfId="14401"/>
    <cellStyle name="Currency 2 15 6" xfId="14402"/>
    <cellStyle name="Currency 2 15 6 2" xfId="14403"/>
    <cellStyle name="Currency 2 15 7" xfId="14404"/>
    <cellStyle name="Currency 2 15 7 2" xfId="14405"/>
    <cellStyle name="Currency 2 15 8" xfId="14406"/>
    <cellStyle name="Currency 2 15 8 2" xfId="14407"/>
    <cellStyle name="Currency 2 15 9" xfId="14408"/>
    <cellStyle name="Currency 2 15 9 2" xfId="14409"/>
    <cellStyle name="Currency 2 16" xfId="14410"/>
    <cellStyle name="Currency 2 16 10" xfId="14411"/>
    <cellStyle name="Currency 2 16 10 2" xfId="14412"/>
    <cellStyle name="Currency 2 16 11" xfId="14413"/>
    <cellStyle name="Currency 2 16 11 2" xfId="14414"/>
    <cellStyle name="Currency 2 16 12" xfId="14415"/>
    <cellStyle name="Currency 2 16 12 2" xfId="14416"/>
    <cellStyle name="Currency 2 16 13" xfId="14417"/>
    <cellStyle name="Currency 2 16 13 2" xfId="14418"/>
    <cellStyle name="Currency 2 16 14" xfId="14419"/>
    <cellStyle name="Currency 2 16 14 2" xfId="14420"/>
    <cellStyle name="Currency 2 16 15" xfId="14421"/>
    <cellStyle name="Currency 2 16 16" xfId="14422"/>
    <cellStyle name="Currency 2 16 2" xfId="14423"/>
    <cellStyle name="Currency 2 16 2 10" xfId="14424"/>
    <cellStyle name="Currency 2 16 2 10 2" xfId="14425"/>
    <cellStyle name="Currency 2 16 2 11" xfId="14426"/>
    <cellStyle name="Currency 2 16 2 11 2" xfId="14427"/>
    <cellStyle name="Currency 2 16 2 12" xfId="14428"/>
    <cellStyle name="Currency 2 16 2 12 2" xfId="14429"/>
    <cellStyle name="Currency 2 16 2 13" xfId="14430"/>
    <cellStyle name="Currency 2 16 2 14" xfId="14431"/>
    <cellStyle name="Currency 2 16 2 2" xfId="14432"/>
    <cellStyle name="Currency 2 16 2 2 2" xfId="14433"/>
    <cellStyle name="Currency 2 16 2 3" xfId="14434"/>
    <cellStyle name="Currency 2 16 2 3 2" xfId="14435"/>
    <cellStyle name="Currency 2 16 2 4" xfId="14436"/>
    <cellStyle name="Currency 2 16 2 4 2" xfId="14437"/>
    <cellStyle name="Currency 2 16 2 5" xfId="14438"/>
    <cellStyle name="Currency 2 16 2 5 2" xfId="14439"/>
    <cellStyle name="Currency 2 16 2 6" xfId="14440"/>
    <cellStyle name="Currency 2 16 2 6 2" xfId="14441"/>
    <cellStyle name="Currency 2 16 2 7" xfId="14442"/>
    <cellStyle name="Currency 2 16 2 7 2" xfId="14443"/>
    <cellStyle name="Currency 2 16 2 8" xfId="14444"/>
    <cellStyle name="Currency 2 16 2 8 2" xfId="14445"/>
    <cellStyle name="Currency 2 16 2 9" xfId="14446"/>
    <cellStyle name="Currency 2 16 2 9 2" xfId="14447"/>
    <cellStyle name="Currency 2 16 3" xfId="14448"/>
    <cellStyle name="Currency 2 16 3 10" xfId="14449"/>
    <cellStyle name="Currency 2 16 3 10 2" xfId="14450"/>
    <cellStyle name="Currency 2 16 3 11" xfId="14451"/>
    <cellStyle name="Currency 2 16 3 11 2" xfId="14452"/>
    <cellStyle name="Currency 2 16 3 12" xfId="14453"/>
    <cellStyle name="Currency 2 16 3 12 2" xfId="14454"/>
    <cellStyle name="Currency 2 16 3 13" xfId="14455"/>
    <cellStyle name="Currency 2 16 3 14" xfId="14456"/>
    <cellStyle name="Currency 2 16 3 2" xfId="14457"/>
    <cellStyle name="Currency 2 16 3 2 2" xfId="14458"/>
    <cellStyle name="Currency 2 16 3 3" xfId="14459"/>
    <cellStyle name="Currency 2 16 3 3 2" xfId="14460"/>
    <cellStyle name="Currency 2 16 3 4" xfId="14461"/>
    <cellStyle name="Currency 2 16 3 4 2" xfId="14462"/>
    <cellStyle name="Currency 2 16 3 5" xfId="14463"/>
    <cellStyle name="Currency 2 16 3 5 2" xfId="14464"/>
    <cellStyle name="Currency 2 16 3 6" xfId="14465"/>
    <cellStyle name="Currency 2 16 3 6 2" xfId="14466"/>
    <cellStyle name="Currency 2 16 3 7" xfId="14467"/>
    <cellStyle name="Currency 2 16 3 7 2" xfId="14468"/>
    <cellStyle name="Currency 2 16 3 8" xfId="14469"/>
    <cellStyle name="Currency 2 16 3 8 2" xfId="14470"/>
    <cellStyle name="Currency 2 16 3 9" xfId="14471"/>
    <cellStyle name="Currency 2 16 3 9 2" xfId="14472"/>
    <cellStyle name="Currency 2 16 4" xfId="14473"/>
    <cellStyle name="Currency 2 16 4 2" xfId="14474"/>
    <cellStyle name="Currency 2 16 5" xfId="14475"/>
    <cellStyle name="Currency 2 16 5 2" xfId="14476"/>
    <cellStyle name="Currency 2 16 6" xfId="14477"/>
    <cellStyle name="Currency 2 16 6 2" xfId="14478"/>
    <cellStyle name="Currency 2 16 7" xfId="14479"/>
    <cellStyle name="Currency 2 16 7 2" xfId="14480"/>
    <cellStyle name="Currency 2 16 8" xfId="14481"/>
    <cellStyle name="Currency 2 16 8 2" xfId="14482"/>
    <cellStyle name="Currency 2 16 9" xfId="14483"/>
    <cellStyle name="Currency 2 16 9 2" xfId="14484"/>
    <cellStyle name="Currency 2 17" xfId="14485"/>
    <cellStyle name="Currency 2 17 10" xfId="14486"/>
    <cellStyle name="Currency 2 17 10 2" xfId="14487"/>
    <cellStyle name="Currency 2 17 11" xfId="14488"/>
    <cellStyle name="Currency 2 17 11 2" xfId="14489"/>
    <cellStyle name="Currency 2 17 12" xfId="14490"/>
    <cellStyle name="Currency 2 17 12 2" xfId="14491"/>
    <cellStyle name="Currency 2 17 13" xfId="14492"/>
    <cellStyle name="Currency 2 17 13 2" xfId="14493"/>
    <cellStyle name="Currency 2 17 14" xfId="14494"/>
    <cellStyle name="Currency 2 17 14 2" xfId="14495"/>
    <cellStyle name="Currency 2 17 15" xfId="14496"/>
    <cellStyle name="Currency 2 17 16" xfId="14497"/>
    <cellStyle name="Currency 2 17 2" xfId="14498"/>
    <cellStyle name="Currency 2 17 2 10" xfId="14499"/>
    <cellStyle name="Currency 2 17 2 10 2" xfId="14500"/>
    <cellStyle name="Currency 2 17 2 11" xfId="14501"/>
    <cellStyle name="Currency 2 17 2 11 2" xfId="14502"/>
    <cellStyle name="Currency 2 17 2 12" xfId="14503"/>
    <cellStyle name="Currency 2 17 2 12 2" xfId="14504"/>
    <cellStyle name="Currency 2 17 2 13" xfId="14505"/>
    <cellStyle name="Currency 2 17 2 14" xfId="14506"/>
    <cellStyle name="Currency 2 17 2 2" xfId="14507"/>
    <cellStyle name="Currency 2 17 2 2 2" xfId="14508"/>
    <cellStyle name="Currency 2 17 2 3" xfId="14509"/>
    <cellStyle name="Currency 2 17 2 3 2" xfId="14510"/>
    <cellStyle name="Currency 2 17 2 4" xfId="14511"/>
    <cellStyle name="Currency 2 17 2 4 2" xfId="14512"/>
    <cellStyle name="Currency 2 17 2 5" xfId="14513"/>
    <cellStyle name="Currency 2 17 2 5 2" xfId="14514"/>
    <cellStyle name="Currency 2 17 2 6" xfId="14515"/>
    <cellStyle name="Currency 2 17 2 6 2" xfId="14516"/>
    <cellStyle name="Currency 2 17 2 7" xfId="14517"/>
    <cellStyle name="Currency 2 17 2 7 2" xfId="14518"/>
    <cellStyle name="Currency 2 17 2 8" xfId="14519"/>
    <cellStyle name="Currency 2 17 2 8 2" xfId="14520"/>
    <cellStyle name="Currency 2 17 2 9" xfId="14521"/>
    <cellStyle name="Currency 2 17 2 9 2" xfId="14522"/>
    <cellStyle name="Currency 2 17 3" xfId="14523"/>
    <cellStyle name="Currency 2 17 3 10" xfId="14524"/>
    <cellStyle name="Currency 2 17 3 10 2" xfId="14525"/>
    <cellStyle name="Currency 2 17 3 11" xfId="14526"/>
    <cellStyle name="Currency 2 17 3 11 2" xfId="14527"/>
    <cellStyle name="Currency 2 17 3 12" xfId="14528"/>
    <cellStyle name="Currency 2 17 3 12 2" xfId="14529"/>
    <cellStyle name="Currency 2 17 3 13" xfId="14530"/>
    <cellStyle name="Currency 2 17 3 14" xfId="14531"/>
    <cellStyle name="Currency 2 17 3 2" xfId="14532"/>
    <cellStyle name="Currency 2 17 3 2 2" xfId="14533"/>
    <cellStyle name="Currency 2 17 3 3" xfId="14534"/>
    <cellStyle name="Currency 2 17 3 3 2" xfId="14535"/>
    <cellStyle name="Currency 2 17 3 4" xfId="14536"/>
    <cellStyle name="Currency 2 17 3 4 2" xfId="14537"/>
    <cellStyle name="Currency 2 17 3 5" xfId="14538"/>
    <cellStyle name="Currency 2 17 3 5 2" xfId="14539"/>
    <cellStyle name="Currency 2 17 3 6" xfId="14540"/>
    <cellStyle name="Currency 2 17 3 6 2" xfId="14541"/>
    <cellStyle name="Currency 2 17 3 7" xfId="14542"/>
    <cellStyle name="Currency 2 17 3 7 2" xfId="14543"/>
    <cellStyle name="Currency 2 17 3 8" xfId="14544"/>
    <cellStyle name="Currency 2 17 3 8 2" xfId="14545"/>
    <cellStyle name="Currency 2 17 3 9" xfId="14546"/>
    <cellStyle name="Currency 2 17 3 9 2" xfId="14547"/>
    <cellStyle name="Currency 2 17 4" xfId="14548"/>
    <cellStyle name="Currency 2 17 4 2" xfId="14549"/>
    <cellStyle name="Currency 2 17 5" xfId="14550"/>
    <cellStyle name="Currency 2 17 5 2" xfId="14551"/>
    <cellStyle name="Currency 2 17 6" xfId="14552"/>
    <cellStyle name="Currency 2 17 6 2" xfId="14553"/>
    <cellStyle name="Currency 2 17 7" xfId="14554"/>
    <cellStyle name="Currency 2 17 7 2" xfId="14555"/>
    <cellStyle name="Currency 2 17 8" xfId="14556"/>
    <cellStyle name="Currency 2 17 8 2" xfId="14557"/>
    <cellStyle name="Currency 2 17 9" xfId="14558"/>
    <cellStyle name="Currency 2 17 9 2" xfId="14559"/>
    <cellStyle name="Currency 2 18" xfId="14560"/>
    <cellStyle name="Currency 2 18 10" xfId="14561"/>
    <cellStyle name="Currency 2 18 10 2" xfId="14562"/>
    <cellStyle name="Currency 2 18 11" xfId="14563"/>
    <cellStyle name="Currency 2 18 11 2" xfId="14564"/>
    <cellStyle name="Currency 2 18 12" xfId="14565"/>
    <cellStyle name="Currency 2 18 12 2" xfId="14566"/>
    <cellStyle name="Currency 2 18 13" xfId="14567"/>
    <cellStyle name="Currency 2 18 13 2" xfId="14568"/>
    <cellStyle name="Currency 2 18 14" xfId="14569"/>
    <cellStyle name="Currency 2 18 14 2" xfId="14570"/>
    <cellStyle name="Currency 2 18 15" xfId="14571"/>
    <cellStyle name="Currency 2 18 16" xfId="14572"/>
    <cellStyle name="Currency 2 18 2" xfId="14573"/>
    <cellStyle name="Currency 2 18 2 10" xfId="14574"/>
    <cellStyle name="Currency 2 18 2 10 2" xfId="14575"/>
    <cellStyle name="Currency 2 18 2 11" xfId="14576"/>
    <cellStyle name="Currency 2 18 2 11 2" xfId="14577"/>
    <cellStyle name="Currency 2 18 2 12" xfId="14578"/>
    <cellStyle name="Currency 2 18 2 12 2" xfId="14579"/>
    <cellStyle name="Currency 2 18 2 13" xfId="14580"/>
    <cellStyle name="Currency 2 18 2 14" xfId="14581"/>
    <cellStyle name="Currency 2 18 2 2" xfId="14582"/>
    <cellStyle name="Currency 2 18 2 2 2" xfId="14583"/>
    <cellStyle name="Currency 2 18 2 3" xfId="14584"/>
    <cellStyle name="Currency 2 18 2 3 2" xfId="14585"/>
    <cellStyle name="Currency 2 18 2 4" xfId="14586"/>
    <cellStyle name="Currency 2 18 2 4 2" xfId="14587"/>
    <cellStyle name="Currency 2 18 2 5" xfId="14588"/>
    <cellStyle name="Currency 2 18 2 5 2" xfId="14589"/>
    <cellStyle name="Currency 2 18 2 6" xfId="14590"/>
    <cellStyle name="Currency 2 18 2 6 2" xfId="14591"/>
    <cellStyle name="Currency 2 18 2 7" xfId="14592"/>
    <cellStyle name="Currency 2 18 2 7 2" xfId="14593"/>
    <cellStyle name="Currency 2 18 2 8" xfId="14594"/>
    <cellStyle name="Currency 2 18 2 8 2" xfId="14595"/>
    <cellStyle name="Currency 2 18 2 9" xfId="14596"/>
    <cellStyle name="Currency 2 18 2 9 2" xfId="14597"/>
    <cellStyle name="Currency 2 18 3" xfId="14598"/>
    <cellStyle name="Currency 2 18 3 10" xfId="14599"/>
    <cellStyle name="Currency 2 18 3 10 2" xfId="14600"/>
    <cellStyle name="Currency 2 18 3 11" xfId="14601"/>
    <cellStyle name="Currency 2 18 3 11 2" xfId="14602"/>
    <cellStyle name="Currency 2 18 3 12" xfId="14603"/>
    <cellStyle name="Currency 2 18 3 12 2" xfId="14604"/>
    <cellStyle name="Currency 2 18 3 13" xfId="14605"/>
    <cellStyle name="Currency 2 18 3 14" xfId="14606"/>
    <cellStyle name="Currency 2 18 3 2" xfId="14607"/>
    <cellStyle name="Currency 2 18 3 2 2" xfId="14608"/>
    <cellStyle name="Currency 2 18 3 3" xfId="14609"/>
    <cellStyle name="Currency 2 18 3 3 2" xfId="14610"/>
    <cellStyle name="Currency 2 18 3 4" xfId="14611"/>
    <cellStyle name="Currency 2 18 3 4 2" xfId="14612"/>
    <cellStyle name="Currency 2 18 3 5" xfId="14613"/>
    <cellStyle name="Currency 2 18 3 5 2" xfId="14614"/>
    <cellStyle name="Currency 2 18 3 6" xfId="14615"/>
    <cellStyle name="Currency 2 18 3 6 2" xfId="14616"/>
    <cellStyle name="Currency 2 18 3 7" xfId="14617"/>
    <cellStyle name="Currency 2 18 3 7 2" xfId="14618"/>
    <cellStyle name="Currency 2 18 3 8" xfId="14619"/>
    <cellStyle name="Currency 2 18 3 8 2" xfId="14620"/>
    <cellStyle name="Currency 2 18 3 9" xfId="14621"/>
    <cellStyle name="Currency 2 18 3 9 2" xfId="14622"/>
    <cellStyle name="Currency 2 18 4" xfId="14623"/>
    <cellStyle name="Currency 2 18 4 2" xfId="14624"/>
    <cellStyle name="Currency 2 18 5" xfId="14625"/>
    <cellStyle name="Currency 2 18 5 2" xfId="14626"/>
    <cellStyle name="Currency 2 18 6" xfId="14627"/>
    <cellStyle name="Currency 2 18 6 2" xfId="14628"/>
    <cellStyle name="Currency 2 18 7" xfId="14629"/>
    <cellStyle name="Currency 2 18 7 2" xfId="14630"/>
    <cellStyle name="Currency 2 18 8" xfId="14631"/>
    <cellStyle name="Currency 2 18 8 2" xfId="14632"/>
    <cellStyle name="Currency 2 18 9" xfId="14633"/>
    <cellStyle name="Currency 2 18 9 2" xfId="14634"/>
    <cellStyle name="Currency 2 19" xfId="14635"/>
    <cellStyle name="Currency 2 19 10" xfId="14636"/>
    <cellStyle name="Currency 2 19 10 2" xfId="14637"/>
    <cellStyle name="Currency 2 19 11" xfId="14638"/>
    <cellStyle name="Currency 2 19 11 2" xfId="14639"/>
    <cellStyle name="Currency 2 19 12" xfId="14640"/>
    <cellStyle name="Currency 2 19 12 2" xfId="14641"/>
    <cellStyle name="Currency 2 19 13" xfId="14642"/>
    <cellStyle name="Currency 2 19 13 2" xfId="14643"/>
    <cellStyle name="Currency 2 19 14" xfId="14644"/>
    <cellStyle name="Currency 2 19 14 2" xfId="14645"/>
    <cellStyle name="Currency 2 19 15" xfId="14646"/>
    <cellStyle name="Currency 2 19 16" xfId="14647"/>
    <cellStyle name="Currency 2 19 2" xfId="14648"/>
    <cellStyle name="Currency 2 19 2 10" xfId="14649"/>
    <cellStyle name="Currency 2 19 2 10 2" xfId="14650"/>
    <cellStyle name="Currency 2 19 2 11" xfId="14651"/>
    <cellStyle name="Currency 2 19 2 11 2" xfId="14652"/>
    <cellStyle name="Currency 2 19 2 12" xfId="14653"/>
    <cellStyle name="Currency 2 19 2 12 2" xfId="14654"/>
    <cellStyle name="Currency 2 19 2 13" xfId="14655"/>
    <cellStyle name="Currency 2 19 2 14" xfId="14656"/>
    <cellStyle name="Currency 2 19 2 2" xfId="14657"/>
    <cellStyle name="Currency 2 19 2 2 2" xfId="14658"/>
    <cellStyle name="Currency 2 19 2 3" xfId="14659"/>
    <cellStyle name="Currency 2 19 2 3 2" xfId="14660"/>
    <cellStyle name="Currency 2 19 2 4" xfId="14661"/>
    <cellStyle name="Currency 2 19 2 4 2" xfId="14662"/>
    <cellStyle name="Currency 2 19 2 5" xfId="14663"/>
    <cellStyle name="Currency 2 19 2 5 2" xfId="14664"/>
    <cellStyle name="Currency 2 19 2 6" xfId="14665"/>
    <cellStyle name="Currency 2 19 2 6 2" xfId="14666"/>
    <cellStyle name="Currency 2 19 2 7" xfId="14667"/>
    <cellStyle name="Currency 2 19 2 7 2" xfId="14668"/>
    <cellStyle name="Currency 2 19 2 8" xfId="14669"/>
    <cellStyle name="Currency 2 19 2 8 2" xfId="14670"/>
    <cellStyle name="Currency 2 19 2 9" xfId="14671"/>
    <cellStyle name="Currency 2 19 2 9 2" xfId="14672"/>
    <cellStyle name="Currency 2 19 3" xfId="14673"/>
    <cellStyle name="Currency 2 19 3 10" xfId="14674"/>
    <cellStyle name="Currency 2 19 3 10 2" xfId="14675"/>
    <cellStyle name="Currency 2 19 3 11" xfId="14676"/>
    <cellStyle name="Currency 2 19 3 11 2" xfId="14677"/>
    <cellStyle name="Currency 2 19 3 12" xfId="14678"/>
    <cellStyle name="Currency 2 19 3 12 2" xfId="14679"/>
    <cellStyle name="Currency 2 19 3 13" xfId="14680"/>
    <cellStyle name="Currency 2 19 3 14" xfId="14681"/>
    <cellStyle name="Currency 2 19 3 2" xfId="14682"/>
    <cellStyle name="Currency 2 19 3 2 2" xfId="14683"/>
    <cellStyle name="Currency 2 19 3 3" xfId="14684"/>
    <cellStyle name="Currency 2 19 3 3 2" xfId="14685"/>
    <cellStyle name="Currency 2 19 3 4" xfId="14686"/>
    <cellStyle name="Currency 2 19 3 4 2" xfId="14687"/>
    <cellStyle name="Currency 2 19 3 5" xfId="14688"/>
    <cellStyle name="Currency 2 19 3 5 2" xfId="14689"/>
    <cellStyle name="Currency 2 19 3 6" xfId="14690"/>
    <cellStyle name="Currency 2 19 3 6 2" xfId="14691"/>
    <cellStyle name="Currency 2 19 3 7" xfId="14692"/>
    <cellStyle name="Currency 2 19 3 7 2" xfId="14693"/>
    <cellStyle name="Currency 2 19 3 8" xfId="14694"/>
    <cellStyle name="Currency 2 19 3 8 2" xfId="14695"/>
    <cellStyle name="Currency 2 19 3 9" xfId="14696"/>
    <cellStyle name="Currency 2 19 3 9 2" xfId="14697"/>
    <cellStyle name="Currency 2 19 4" xfId="14698"/>
    <cellStyle name="Currency 2 19 4 2" xfId="14699"/>
    <cellStyle name="Currency 2 19 5" xfId="14700"/>
    <cellStyle name="Currency 2 19 5 2" xfId="14701"/>
    <cellStyle name="Currency 2 19 6" xfId="14702"/>
    <cellStyle name="Currency 2 19 6 2" xfId="14703"/>
    <cellStyle name="Currency 2 19 7" xfId="14704"/>
    <cellStyle name="Currency 2 19 7 2" xfId="14705"/>
    <cellStyle name="Currency 2 19 8" xfId="14706"/>
    <cellStyle name="Currency 2 19 8 2" xfId="14707"/>
    <cellStyle name="Currency 2 19 9" xfId="14708"/>
    <cellStyle name="Currency 2 19 9 2" xfId="14709"/>
    <cellStyle name="Currency 2 2" xfId="131"/>
    <cellStyle name="Currency 2 2 10" xfId="14710"/>
    <cellStyle name="Currency 2 2 11" xfId="14711"/>
    <cellStyle name="Currency 2 2 12" xfId="14712"/>
    <cellStyle name="Currency 2 2 13" xfId="14713"/>
    <cellStyle name="Currency 2 2 14" xfId="14714"/>
    <cellStyle name="Currency 2 2 15" xfId="14715"/>
    <cellStyle name="Currency 2 2 16" xfId="14716"/>
    <cellStyle name="Currency 2 2 17" xfId="14717"/>
    <cellStyle name="Currency 2 2 18" xfId="14718"/>
    <cellStyle name="Currency 2 2 19" xfId="14719"/>
    <cellStyle name="Currency 2 2 2" xfId="14720"/>
    <cellStyle name="Currency 2 2 2 10" xfId="14721"/>
    <cellStyle name="Currency 2 2 2 10 10" xfId="14722"/>
    <cellStyle name="Currency 2 2 2 10 10 2" xfId="14723"/>
    <cellStyle name="Currency 2 2 2 10 11" xfId="14724"/>
    <cellStyle name="Currency 2 2 2 10 11 2" xfId="14725"/>
    <cellStyle name="Currency 2 2 2 10 12" xfId="14726"/>
    <cellStyle name="Currency 2 2 2 10 12 2" xfId="14727"/>
    <cellStyle name="Currency 2 2 2 10 13" xfId="14728"/>
    <cellStyle name="Currency 2 2 2 10 13 2" xfId="14729"/>
    <cellStyle name="Currency 2 2 2 10 14" xfId="14730"/>
    <cellStyle name="Currency 2 2 2 10 14 2" xfId="14731"/>
    <cellStyle name="Currency 2 2 2 10 15" xfId="14732"/>
    <cellStyle name="Currency 2 2 2 10 16" xfId="14733"/>
    <cellStyle name="Currency 2 2 2 10 2" xfId="14734"/>
    <cellStyle name="Currency 2 2 2 10 2 10" xfId="14735"/>
    <cellStyle name="Currency 2 2 2 10 2 10 2" xfId="14736"/>
    <cellStyle name="Currency 2 2 2 10 2 11" xfId="14737"/>
    <cellStyle name="Currency 2 2 2 10 2 11 2" xfId="14738"/>
    <cellStyle name="Currency 2 2 2 10 2 12" xfId="14739"/>
    <cellStyle name="Currency 2 2 2 10 2 12 2" xfId="14740"/>
    <cellStyle name="Currency 2 2 2 10 2 13" xfId="14741"/>
    <cellStyle name="Currency 2 2 2 10 2 14" xfId="14742"/>
    <cellStyle name="Currency 2 2 2 10 2 2" xfId="14743"/>
    <cellStyle name="Currency 2 2 2 10 2 2 2" xfId="14744"/>
    <cellStyle name="Currency 2 2 2 10 2 3" xfId="14745"/>
    <cellStyle name="Currency 2 2 2 10 2 3 2" xfId="14746"/>
    <cellStyle name="Currency 2 2 2 10 2 4" xfId="14747"/>
    <cellStyle name="Currency 2 2 2 10 2 4 2" xfId="14748"/>
    <cellStyle name="Currency 2 2 2 10 2 5" xfId="14749"/>
    <cellStyle name="Currency 2 2 2 10 2 5 2" xfId="14750"/>
    <cellStyle name="Currency 2 2 2 10 2 6" xfId="14751"/>
    <cellStyle name="Currency 2 2 2 10 2 6 2" xfId="14752"/>
    <cellStyle name="Currency 2 2 2 10 2 7" xfId="14753"/>
    <cellStyle name="Currency 2 2 2 10 2 7 2" xfId="14754"/>
    <cellStyle name="Currency 2 2 2 10 2 8" xfId="14755"/>
    <cellStyle name="Currency 2 2 2 10 2 8 2" xfId="14756"/>
    <cellStyle name="Currency 2 2 2 10 2 9" xfId="14757"/>
    <cellStyle name="Currency 2 2 2 10 2 9 2" xfId="14758"/>
    <cellStyle name="Currency 2 2 2 10 3" xfId="14759"/>
    <cellStyle name="Currency 2 2 2 10 3 10" xfId="14760"/>
    <cellStyle name="Currency 2 2 2 10 3 10 2" xfId="14761"/>
    <cellStyle name="Currency 2 2 2 10 3 11" xfId="14762"/>
    <cellStyle name="Currency 2 2 2 10 3 11 2" xfId="14763"/>
    <cellStyle name="Currency 2 2 2 10 3 12" xfId="14764"/>
    <cellStyle name="Currency 2 2 2 10 3 12 2" xfId="14765"/>
    <cellStyle name="Currency 2 2 2 10 3 13" xfId="14766"/>
    <cellStyle name="Currency 2 2 2 10 3 14" xfId="14767"/>
    <cellStyle name="Currency 2 2 2 10 3 2" xfId="14768"/>
    <cellStyle name="Currency 2 2 2 10 3 2 2" xfId="14769"/>
    <cellStyle name="Currency 2 2 2 10 3 3" xfId="14770"/>
    <cellStyle name="Currency 2 2 2 10 3 3 2" xfId="14771"/>
    <cellStyle name="Currency 2 2 2 10 3 4" xfId="14772"/>
    <cellStyle name="Currency 2 2 2 10 3 4 2" xfId="14773"/>
    <cellStyle name="Currency 2 2 2 10 3 5" xfId="14774"/>
    <cellStyle name="Currency 2 2 2 10 3 5 2" xfId="14775"/>
    <cellStyle name="Currency 2 2 2 10 3 6" xfId="14776"/>
    <cellStyle name="Currency 2 2 2 10 3 6 2" xfId="14777"/>
    <cellStyle name="Currency 2 2 2 10 3 7" xfId="14778"/>
    <cellStyle name="Currency 2 2 2 10 3 7 2" xfId="14779"/>
    <cellStyle name="Currency 2 2 2 10 3 8" xfId="14780"/>
    <cellStyle name="Currency 2 2 2 10 3 8 2" xfId="14781"/>
    <cellStyle name="Currency 2 2 2 10 3 9" xfId="14782"/>
    <cellStyle name="Currency 2 2 2 10 3 9 2" xfId="14783"/>
    <cellStyle name="Currency 2 2 2 10 4" xfId="14784"/>
    <cellStyle name="Currency 2 2 2 10 4 2" xfId="14785"/>
    <cellStyle name="Currency 2 2 2 10 5" xfId="14786"/>
    <cellStyle name="Currency 2 2 2 10 5 2" xfId="14787"/>
    <cellStyle name="Currency 2 2 2 10 6" xfId="14788"/>
    <cellStyle name="Currency 2 2 2 10 6 2" xfId="14789"/>
    <cellStyle name="Currency 2 2 2 10 7" xfId="14790"/>
    <cellStyle name="Currency 2 2 2 10 7 2" xfId="14791"/>
    <cellStyle name="Currency 2 2 2 10 8" xfId="14792"/>
    <cellStyle name="Currency 2 2 2 10 8 2" xfId="14793"/>
    <cellStyle name="Currency 2 2 2 10 9" xfId="14794"/>
    <cellStyle name="Currency 2 2 2 10 9 2" xfId="14795"/>
    <cellStyle name="Currency 2 2 2 11" xfId="14796"/>
    <cellStyle name="Currency 2 2 2 11 10" xfId="14797"/>
    <cellStyle name="Currency 2 2 2 11 10 2" xfId="14798"/>
    <cellStyle name="Currency 2 2 2 11 11" xfId="14799"/>
    <cellStyle name="Currency 2 2 2 11 11 2" xfId="14800"/>
    <cellStyle name="Currency 2 2 2 11 12" xfId="14801"/>
    <cellStyle name="Currency 2 2 2 11 12 2" xfId="14802"/>
    <cellStyle name="Currency 2 2 2 11 13" xfId="14803"/>
    <cellStyle name="Currency 2 2 2 11 13 2" xfId="14804"/>
    <cellStyle name="Currency 2 2 2 11 14" xfId="14805"/>
    <cellStyle name="Currency 2 2 2 11 14 2" xfId="14806"/>
    <cellStyle name="Currency 2 2 2 11 15" xfId="14807"/>
    <cellStyle name="Currency 2 2 2 11 16" xfId="14808"/>
    <cellStyle name="Currency 2 2 2 11 2" xfId="14809"/>
    <cellStyle name="Currency 2 2 2 11 2 10" xfId="14810"/>
    <cellStyle name="Currency 2 2 2 11 2 10 2" xfId="14811"/>
    <cellStyle name="Currency 2 2 2 11 2 11" xfId="14812"/>
    <cellStyle name="Currency 2 2 2 11 2 11 2" xfId="14813"/>
    <cellStyle name="Currency 2 2 2 11 2 12" xfId="14814"/>
    <cellStyle name="Currency 2 2 2 11 2 12 2" xfId="14815"/>
    <cellStyle name="Currency 2 2 2 11 2 13" xfId="14816"/>
    <cellStyle name="Currency 2 2 2 11 2 14" xfId="14817"/>
    <cellStyle name="Currency 2 2 2 11 2 2" xfId="14818"/>
    <cellStyle name="Currency 2 2 2 11 2 2 2" xfId="14819"/>
    <cellStyle name="Currency 2 2 2 11 2 3" xfId="14820"/>
    <cellStyle name="Currency 2 2 2 11 2 3 2" xfId="14821"/>
    <cellStyle name="Currency 2 2 2 11 2 4" xfId="14822"/>
    <cellStyle name="Currency 2 2 2 11 2 4 2" xfId="14823"/>
    <cellStyle name="Currency 2 2 2 11 2 5" xfId="14824"/>
    <cellStyle name="Currency 2 2 2 11 2 5 2" xfId="14825"/>
    <cellStyle name="Currency 2 2 2 11 2 6" xfId="14826"/>
    <cellStyle name="Currency 2 2 2 11 2 6 2" xfId="14827"/>
    <cellStyle name="Currency 2 2 2 11 2 7" xfId="14828"/>
    <cellStyle name="Currency 2 2 2 11 2 7 2" xfId="14829"/>
    <cellStyle name="Currency 2 2 2 11 2 8" xfId="14830"/>
    <cellStyle name="Currency 2 2 2 11 2 8 2" xfId="14831"/>
    <cellStyle name="Currency 2 2 2 11 2 9" xfId="14832"/>
    <cellStyle name="Currency 2 2 2 11 2 9 2" xfId="14833"/>
    <cellStyle name="Currency 2 2 2 11 3" xfId="14834"/>
    <cellStyle name="Currency 2 2 2 11 3 10" xfId="14835"/>
    <cellStyle name="Currency 2 2 2 11 3 10 2" xfId="14836"/>
    <cellStyle name="Currency 2 2 2 11 3 11" xfId="14837"/>
    <cellStyle name="Currency 2 2 2 11 3 11 2" xfId="14838"/>
    <cellStyle name="Currency 2 2 2 11 3 12" xfId="14839"/>
    <cellStyle name="Currency 2 2 2 11 3 12 2" xfId="14840"/>
    <cellStyle name="Currency 2 2 2 11 3 13" xfId="14841"/>
    <cellStyle name="Currency 2 2 2 11 3 14" xfId="14842"/>
    <cellStyle name="Currency 2 2 2 11 3 2" xfId="14843"/>
    <cellStyle name="Currency 2 2 2 11 3 2 2" xfId="14844"/>
    <cellStyle name="Currency 2 2 2 11 3 3" xfId="14845"/>
    <cellStyle name="Currency 2 2 2 11 3 3 2" xfId="14846"/>
    <cellStyle name="Currency 2 2 2 11 3 4" xfId="14847"/>
    <cellStyle name="Currency 2 2 2 11 3 4 2" xfId="14848"/>
    <cellStyle name="Currency 2 2 2 11 3 5" xfId="14849"/>
    <cellStyle name="Currency 2 2 2 11 3 5 2" xfId="14850"/>
    <cellStyle name="Currency 2 2 2 11 3 6" xfId="14851"/>
    <cellStyle name="Currency 2 2 2 11 3 6 2" xfId="14852"/>
    <cellStyle name="Currency 2 2 2 11 3 7" xfId="14853"/>
    <cellStyle name="Currency 2 2 2 11 3 7 2" xfId="14854"/>
    <cellStyle name="Currency 2 2 2 11 3 8" xfId="14855"/>
    <cellStyle name="Currency 2 2 2 11 3 8 2" xfId="14856"/>
    <cellStyle name="Currency 2 2 2 11 3 9" xfId="14857"/>
    <cellStyle name="Currency 2 2 2 11 3 9 2" xfId="14858"/>
    <cellStyle name="Currency 2 2 2 11 4" xfId="14859"/>
    <cellStyle name="Currency 2 2 2 11 4 2" xfId="14860"/>
    <cellStyle name="Currency 2 2 2 11 5" xfId="14861"/>
    <cellStyle name="Currency 2 2 2 11 5 2" xfId="14862"/>
    <cellStyle name="Currency 2 2 2 11 6" xfId="14863"/>
    <cellStyle name="Currency 2 2 2 11 6 2" xfId="14864"/>
    <cellStyle name="Currency 2 2 2 11 7" xfId="14865"/>
    <cellStyle name="Currency 2 2 2 11 7 2" xfId="14866"/>
    <cellStyle name="Currency 2 2 2 11 8" xfId="14867"/>
    <cellStyle name="Currency 2 2 2 11 8 2" xfId="14868"/>
    <cellStyle name="Currency 2 2 2 11 9" xfId="14869"/>
    <cellStyle name="Currency 2 2 2 11 9 2" xfId="14870"/>
    <cellStyle name="Currency 2 2 2 12" xfId="14871"/>
    <cellStyle name="Currency 2 2 2 12 10" xfId="14872"/>
    <cellStyle name="Currency 2 2 2 12 10 2" xfId="14873"/>
    <cellStyle name="Currency 2 2 2 12 11" xfId="14874"/>
    <cellStyle name="Currency 2 2 2 12 11 2" xfId="14875"/>
    <cellStyle name="Currency 2 2 2 12 12" xfId="14876"/>
    <cellStyle name="Currency 2 2 2 12 12 2" xfId="14877"/>
    <cellStyle name="Currency 2 2 2 12 13" xfId="14878"/>
    <cellStyle name="Currency 2 2 2 12 13 2" xfId="14879"/>
    <cellStyle name="Currency 2 2 2 12 14" xfId="14880"/>
    <cellStyle name="Currency 2 2 2 12 14 2" xfId="14881"/>
    <cellStyle name="Currency 2 2 2 12 15" xfId="14882"/>
    <cellStyle name="Currency 2 2 2 12 16" xfId="14883"/>
    <cellStyle name="Currency 2 2 2 12 2" xfId="14884"/>
    <cellStyle name="Currency 2 2 2 12 2 10" xfId="14885"/>
    <cellStyle name="Currency 2 2 2 12 2 10 2" xfId="14886"/>
    <cellStyle name="Currency 2 2 2 12 2 11" xfId="14887"/>
    <cellStyle name="Currency 2 2 2 12 2 11 2" xfId="14888"/>
    <cellStyle name="Currency 2 2 2 12 2 12" xfId="14889"/>
    <cellStyle name="Currency 2 2 2 12 2 12 2" xfId="14890"/>
    <cellStyle name="Currency 2 2 2 12 2 13" xfId="14891"/>
    <cellStyle name="Currency 2 2 2 12 2 14" xfId="14892"/>
    <cellStyle name="Currency 2 2 2 12 2 2" xfId="14893"/>
    <cellStyle name="Currency 2 2 2 12 2 2 2" xfId="14894"/>
    <cellStyle name="Currency 2 2 2 12 2 3" xfId="14895"/>
    <cellStyle name="Currency 2 2 2 12 2 3 2" xfId="14896"/>
    <cellStyle name="Currency 2 2 2 12 2 4" xfId="14897"/>
    <cellStyle name="Currency 2 2 2 12 2 4 2" xfId="14898"/>
    <cellStyle name="Currency 2 2 2 12 2 5" xfId="14899"/>
    <cellStyle name="Currency 2 2 2 12 2 5 2" xfId="14900"/>
    <cellStyle name="Currency 2 2 2 12 2 6" xfId="14901"/>
    <cellStyle name="Currency 2 2 2 12 2 6 2" xfId="14902"/>
    <cellStyle name="Currency 2 2 2 12 2 7" xfId="14903"/>
    <cellStyle name="Currency 2 2 2 12 2 7 2" xfId="14904"/>
    <cellStyle name="Currency 2 2 2 12 2 8" xfId="14905"/>
    <cellStyle name="Currency 2 2 2 12 2 8 2" xfId="14906"/>
    <cellStyle name="Currency 2 2 2 12 2 9" xfId="14907"/>
    <cellStyle name="Currency 2 2 2 12 2 9 2" xfId="14908"/>
    <cellStyle name="Currency 2 2 2 12 3" xfId="14909"/>
    <cellStyle name="Currency 2 2 2 12 3 10" xfId="14910"/>
    <cellStyle name="Currency 2 2 2 12 3 10 2" xfId="14911"/>
    <cellStyle name="Currency 2 2 2 12 3 11" xfId="14912"/>
    <cellStyle name="Currency 2 2 2 12 3 11 2" xfId="14913"/>
    <cellStyle name="Currency 2 2 2 12 3 12" xfId="14914"/>
    <cellStyle name="Currency 2 2 2 12 3 12 2" xfId="14915"/>
    <cellStyle name="Currency 2 2 2 12 3 13" xfId="14916"/>
    <cellStyle name="Currency 2 2 2 12 3 14" xfId="14917"/>
    <cellStyle name="Currency 2 2 2 12 3 2" xfId="14918"/>
    <cellStyle name="Currency 2 2 2 12 3 2 2" xfId="14919"/>
    <cellStyle name="Currency 2 2 2 12 3 3" xfId="14920"/>
    <cellStyle name="Currency 2 2 2 12 3 3 2" xfId="14921"/>
    <cellStyle name="Currency 2 2 2 12 3 4" xfId="14922"/>
    <cellStyle name="Currency 2 2 2 12 3 4 2" xfId="14923"/>
    <cellStyle name="Currency 2 2 2 12 3 5" xfId="14924"/>
    <cellStyle name="Currency 2 2 2 12 3 5 2" xfId="14925"/>
    <cellStyle name="Currency 2 2 2 12 3 6" xfId="14926"/>
    <cellStyle name="Currency 2 2 2 12 3 6 2" xfId="14927"/>
    <cellStyle name="Currency 2 2 2 12 3 7" xfId="14928"/>
    <cellStyle name="Currency 2 2 2 12 3 7 2" xfId="14929"/>
    <cellStyle name="Currency 2 2 2 12 3 8" xfId="14930"/>
    <cellStyle name="Currency 2 2 2 12 3 8 2" xfId="14931"/>
    <cellStyle name="Currency 2 2 2 12 3 9" xfId="14932"/>
    <cellStyle name="Currency 2 2 2 12 3 9 2" xfId="14933"/>
    <cellStyle name="Currency 2 2 2 12 4" xfId="14934"/>
    <cellStyle name="Currency 2 2 2 12 4 2" xfId="14935"/>
    <cellStyle name="Currency 2 2 2 12 5" xfId="14936"/>
    <cellStyle name="Currency 2 2 2 12 5 2" xfId="14937"/>
    <cellStyle name="Currency 2 2 2 12 6" xfId="14938"/>
    <cellStyle name="Currency 2 2 2 12 6 2" xfId="14939"/>
    <cellStyle name="Currency 2 2 2 12 7" xfId="14940"/>
    <cellStyle name="Currency 2 2 2 12 7 2" xfId="14941"/>
    <cellStyle name="Currency 2 2 2 12 8" xfId="14942"/>
    <cellStyle name="Currency 2 2 2 12 8 2" xfId="14943"/>
    <cellStyle name="Currency 2 2 2 12 9" xfId="14944"/>
    <cellStyle name="Currency 2 2 2 12 9 2" xfId="14945"/>
    <cellStyle name="Currency 2 2 2 13" xfId="14946"/>
    <cellStyle name="Currency 2 2 2 13 10" xfId="14947"/>
    <cellStyle name="Currency 2 2 2 13 10 2" xfId="14948"/>
    <cellStyle name="Currency 2 2 2 13 11" xfId="14949"/>
    <cellStyle name="Currency 2 2 2 13 11 2" xfId="14950"/>
    <cellStyle name="Currency 2 2 2 13 12" xfId="14951"/>
    <cellStyle name="Currency 2 2 2 13 12 2" xfId="14952"/>
    <cellStyle name="Currency 2 2 2 13 13" xfId="14953"/>
    <cellStyle name="Currency 2 2 2 13 13 2" xfId="14954"/>
    <cellStyle name="Currency 2 2 2 13 14" xfId="14955"/>
    <cellStyle name="Currency 2 2 2 13 14 2" xfId="14956"/>
    <cellStyle name="Currency 2 2 2 13 15" xfId="14957"/>
    <cellStyle name="Currency 2 2 2 13 16" xfId="14958"/>
    <cellStyle name="Currency 2 2 2 13 2" xfId="14959"/>
    <cellStyle name="Currency 2 2 2 13 2 10" xfId="14960"/>
    <cellStyle name="Currency 2 2 2 13 2 10 2" xfId="14961"/>
    <cellStyle name="Currency 2 2 2 13 2 11" xfId="14962"/>
    <cellStyle name="Currency 2 2 2 13 2 11 2" xfId="14963"/>
    <cellStyle name="Currency 2 2 2 13 2 12" xfId="14964"/>
    <cellStyle name="Currency 2 2 2 13 2 12 2" xfId="14965"/>
    <cellStyle name="Currency 2 2 2 13 2 13" xfId="14966"/>
    <cellStyle name="Currency 2 2 2 13 2 14" xfId="14967"/>
    <cellStyle name="Currency 2 2 2 13 2 2" xfId="14968"/>
    <cellStyle name="Currency 2 2 2 13 2 2 2" xfId="14969"/>
    <cellStyle name="Currency 2 2 2 13 2 3" xfId="14970"/>
    <cellStyle name="Currency 2 2 2 13 2 3 2" xfId="14971"/>
    <cellStyle name="Currency 2 2 2 13 2 4" xfId="14972"/>
    <cellStyle name="Currency 2 2 2 13 2 4 2" xfId="14973"/>
    <cellStyle name="Currency 2 2 2 13 2 5" xfId="14974"/>
    <cellStyle name="Currency 2 2 2 13 2 5 2" xfId="14975"/>
    <cellStyle name="Currency 2 2 2 13 2 6" xfId="14976"/>
    <cellStyle name="Currency 2 2 2 13 2 6 2" xfId="14977"/>
    <cellStyle name="Currency 2 2 2 13 2 7" xfId="14978"/>
    <cellStyle name="Currency 2 2 2 13 2 7 2" xfId="14979"/>
    <cellStyle name="Currency 2 2 2 13 2 8" xfId="14980"/>
    <cellStyle name="Currency 2 2 2 13 2 8 2" xfId="14981"/>
    <cellStyle name="Currency 2 2 2 13 2 9" xfId="14982"/>
    <cellStyle name="Currency 2 2 2 13 2 9 2" xfId="14983"/>
    <cellStyle name="Currency 2 2 2 13 3" xfId="14984"/>
    <cellStyle name="Currency 2 2 2 13 3 10" xfId="14985"/>
    <cellStyle name="Currency 2 2 2 13 3 10 2" xfId="14986"/>
    <cellStyle name="Currency 2 2 2 13 3 11" xfId="14987"/>
    <cellStyle name="Currency 2 2 2 13 3 11 2" xfId="14988"/>
    <cellStyle name="Currency 2 2 2 13 3 12" xfId="14989"/>
    <cellStyle name="Currency 2 2 2 13 3 12 2" xfId="14990"/>
    <cellStyle name="Currency 2 2 2 13 3 13" xfId="14991"/>
    <cellStyle name="Currency 2 2 2 13 3 14" xfId="14992"/>
    <cellStyle name="Currency 2 2 2 13 3 2" xfId="14993"/>
    <cellStyle name="Currency 2 2 2 13 3 2 2" xfId="14994"/>
    <cellStyle name="Currency 2 2 2 13 3 3" xfId="14995"/>
    <cellStyle name="Currency 2 2 2 13 3 3 2" xfId="14996"/>
    <cellStyle name="Currency 2 2 2 13 3 4" xfId="14997"/>
    <cellStyle name="Currency 2 2 2 13 3 4 2" xfId="14998"/>
    <cellStyle name="Currency 2 2 2 13 3 5" xfId="14999"/>
    <cellStyle name="Currency 2 2 2 13 3 5 2" xfId="15000"/>
    <cellStyle name="Currency 2 2 2 13 3 6" xfId="15001"/>
    <cellStyle name="Currency 2 2 2 13 3 6 2" xfId="15002"/>
    <cellStyle name="Currency 2 2 2 13 3 7" xfId="15003"/>
    <cellStyle name="Currency 2 2 2 13 3 7 2" xfId="15004"/>
    <cellStyle name="Currency 2 2 2 13 3 8" xfId="15005"/>
    <cellStyle name="Currency 2 2 2 13 3 8 2" xfId="15006"/>
    <cellStyle name="Currency 2 2 2 13 3 9" xfId="15007"/>
    <cellStyle name="Currency 2 2 2 13 3 9 2" xfId="15008"/>
    <cellStyle name="Currency 2 2 2 13 4" xfId="15009"/>
    <cellStyle name="Currency 2 2 2 13 4 2" xfId="15010"/>
    <cellStyle name="Currency 2 2 2 13 5" xfId="15011"/>
    <cellStyle name="Currency 2 2 2 13 5 2" xfId="15012"/>
    <cellStyle name="Currency 2 2 2 13 6" xfId="15013"/>
    <cellStyle name="Currency 2 2 2 13 6 2" xfId="15014"/>
    <cellStyle name="Currency 2 2 2 13 7" xfId="15015"/>
    <cellStyle name="Currency 2 2 2 13 7 2" xfId="15016"/>
    <cellStyle name="Currency 2 2 2 13 8" xfId="15017"/>
    <cellStyle name="Currency 2 2 2 13 8 2" xfId="15018"/>
    <cellStyle name="Currency 2 2 2 13 9" xfId="15019"/>
    <cellStyle name="Currency 2 2 2 13 9 2" xfId="15020"/>
    <cellStyle name="Currency 2 2 2 14" xfId="15021"/>
    <cellStyle name="Currency 2 2 2 14 10" xfId="15022"/>
    <cellStyle name="Currency 2 2 2 14 10 2" xfId="15023"/>
    <cellStyle name="Currency 2 2 2 14 11" xfId="15024"/>
    <cellStyle name="Currency 2 2 2 14 11 2" xfId="15025"/>
    <cellStyle name="Currency 2 2 2 14 12" xfId="15026"/>
    <cellStyle name="Currency 2 2 2 14 12 2" xfId="15027"/>
    <cellStyle name="Currency 2 2 2 14 13" xfId="15028"/>
    <cellStyle name="Currency 2 2 2 14 13 2" xfId="15029"/>
    <cellStyle name="Currency 2 2 2 14 14" xfId="15030"/>
    <cellStyle name="Currency 2 2 2 14 14 2" xfId="15031"/>
    <cellStyle name="Currency 2 2 2 14 15" xfId="15032"/>
    <cellStyle name="Currency 2 2 2 14 16" xfId="15033"/>
    <cellStyle name="Currency 2 2 2 14 2" xfId="15034"/>
    <cellStyle name="Currency 2 2 2 14 2 10" xfId="15035"/>
    <cellStyle name="Currency 2 2 2 14 2 10 2" xfId="15036"/>
    <cellStyle name="Currency 2 2 2 14 2 11" xfId="15037"/>
    <cellStyle name="Currency 2 2 2 14 2 11 2" xfId="15038"/>
    <cellStyle name="Currency 2 2 2 14 2 12" xfId="15039"/>
    <cellStyle name="Currency 2 2 2 14 2 12 2" xfId="15040"/>
    <cellStyle name="Currency 2 2 2 14 2 13" xfId="15041"/>
    <cellStyle name="Currency 2 2 2 14 2 14" xfId="15042"/>
    <cellStyle name="Currency 2 2 2 14 2 2" xfId="15043"/>
    <cellStyle name="Currency 2 2 2 14 2 2 2" xfId="15044"/>
    <cellStyle name="Currency 2 2 2 14 2 3" xfId="15045"/>
    <cellStyle name="Currency 2 2 2 14 2 3 2" xfId="15046"/>
    <cellStyle name="Currency 2 2 2 14 2 4" xfId="15047"/>
    <cellStyle name="Currency 2 2 2 14 2 4 2" xfId="15048"/>
    <cellStyle name="Currency 2 2 2 14 2 5" xfId="15049"/>
    <cellStyle name="Currency 2 2 2 14 2 5 2" xfId="15050"/>
    <cellStyle name="Currency 2 2 2 14 2 6" xfId="15051"/>
    <cellStyle name="Currency 2 2 2 14 2 6 2" xfId="15052"/>
    <cellStyle name="Currency 2 2 2 14 2 7" xfId="15053"/>
    <cellStyle name="Currency 2 2 2 14 2 7 2" xfId="15054"/>
    <cellStyle name="Currency 2 2 2 14 2 8" xfId="15055"/>
    <cellStyle name="Currency 2 2 2 14 2 8 2" xfId="15056"/>
    <cellStyle name="Currency 2 2 2 14 2 9" xfId="15057"/>
    <cellStyle name="Currency 2 2 2 14 2 9 2" xfId="15058"/>
    <cellStyle name="Currency 2 2 2 14 3" xfId="15059"/>
    <cellStyle name="Currency 2 2 2 14 3 10" xfId="15060"/>
    <cellStyle name="Currency 2 2 2 14 3 10 2" xfId="15061"/>
    <cellStyle name="Currency 2 2 2 14 3 11" xfId="15062"/>
    <cellStyle name="Currency 2 2 2 14 3 11 2" xfId="15063"/>
    <cellStyle name="Currency 2 2 2 14 3 12" xfId="15064"/>
    <cellStyle name="Currency 2 2 2 14 3 12 2" xfId="15065"/>
    <cellStyle name="Currency 2 2 2 14 3 13" xfId="15066"/>
    <cellStyle name="Currency 2 2 2 14 3 14" xfId="15067"/>
    <cellStyle name="Currency 2 2 2 14 3 2" xfId="15068"/>
    <cellStyle name="Currency 2 2 2 14 3 2 2" xfId="15069"/>
    <cellStyle name="Currency 2 2 2 14 3 3" xfId="15070"/>
    <cellStyle name="Currency 2 2 2 14 3 3 2" xfId="15071"/>
    <cellStyle name="Currency 2 2 2 14 3 4" xfId="15072"/>
    <cellStyle name="Currency 2 2 2 14 3 4 2" xfId="15073"/>
    <cellStyle name="Currency 2 2 2 14 3 5" xfId="15074"/>
    <cellStyle name="Currency 2 2 2 14 3 5 2" xfId="15075"/>
    <cellStyle name="Currency 2 2 2 14 3 6" xfId="15076"/>
    <cellStyle name="Currency 2 2 2 14 3 6 2" xfId="15077"/>
    <cellStyle name="Currency 2 2 2 14 3 7" xfId="15078"/>
    <cellStyle name="Currency 2 2 2 14 3 7 2" xfId="15079"/>
    <cellStyle name="Currency 2 2 2 14 3 8" xfId="15080"/>
    <cellStyle name="Currency 2 2 2 14 3 8 2" xfId="15081"/>
    <cellStyle name="Currency 2 2 2 14 3 9" xfId="15082"/>
    <cellStyle name="Currency 2 2 2 14 3 9 2" xfId="15083"/>
    <cellStyle name="Currency 2 2 2 14 4" xfId="15084"/>
    <cellStyle name="Currency 2 2 2 14 4 2" xfId="15085"/>
    <cellStyle name="Currency 2 2 2 14 5" xfId="15086"/>
    <cellStyle name="Currency 2 2 2 14 5 2" xfId="15087"/>
    <cellStyle name="Currency 2 2 2 14 6" xfId="15088"/>
    <cellStyle name="Currency 2 2 2 14 6 2" xfId="15089"/>
    <cellStyle name="Currency 2 2 2 14 7" xfId="15090"/>
    <cellStyle name="Currency 2 2 2 14 7 2" xfId="15091"/>
    <cellStyle name="Currency 2 2 2 14 8" xfId="15092"/>
    <cellStyle name="Currency 2 2 2 14 8 2" xfId="15093"/>
    <cellStyle name="Currency 2 2 2 14 9" xfId="15094"/>
    <cellStyle name="Currency 2 2 2 14 9 2" xfId="15095"/>
    <cellStyle name="Currency 2 2 2 15" xfId="15096"/>
    <cellStyle name="Currency 2 2 2 15 10" xfId="15097"/>
    <cellStyle name="Currency 2 2 2 15 10 2" xfId="15098"/>
    <cellStyle name="Currency 2 2 2 15 11" xfId="15099"/>
    <cellStyle name="Currency 2 2 2 15 11 2" xfId="15100"/>
    <cellStyle name="Currency 2 2 2 15 12" xfId="15101"/>
    <cellStyle name="Currency 2 2 2 15 12 2" xfId="15102"/>
    <cellStyle name="Currency 2 2 2 15 13" xfId="15103"/>
    <cellStyle name="Currency 2 2 2 15 13 2" xfId="15104"/>
    <cellStyle name="Currency 2 2 2 15 14" xfId="15105"/>
    <cellStyle name="Currency 2 2 2 15 14 2" xfId="15106"/>
    <cellStyle name="Currency 2 2 2 15 15" xfId="15107"/>
    <cellStyle name="Currency 2 2 2 15 16" xfId="15108"/>
    <cellStyle name="Currency 2 2 2 15 2" xfId="15109"/>
    <cellStyle name="Currency 2 2 2 15 2 10" xfId="15110"/>
    <cellStyle name="Currency 2 2 2 15 2 10 2" xfId="15111"/>
    <cellStyle name="Currency 2 2 2 15 2 11" xfId="15112"/>
    <cellStyle name="Currency 2 2 2 15 2 11 2" xfId="15113"/>
    <cellStyle name="Currency 2 2 2 15 2 12" xfId="15114"/>
    <cellStyle name="Currency 2 2 2 15 2 12 2" xfId="15115"/>
    <cellStyle name="Currency 2 2 2 15 2 13" xfId="15116"/>
    <cellStyle name="Currency 2 2 2 15 2 14" xfId="15117"/>
    <cellStyle name="Currency 2 2 2 15 2 2" xfId="15118"/>
    <cellStyle name="Currency 2 2 2 15 2 2 2" xfId="15119"/>
    <cellStyle name="Currency 2 2 2 15 2 3" xfId="15120"/>
    <cellStyle name="Currency 2 2 2 15 2 3 2" xfId="15121"/>
    <cellStyle name="Currency 2 2 2 15 2 4" xfId="15122"/>
    <cellStyle name="Currency 2 2 2 15 2 4 2" xfId="15123"/>
    <cellStyle name="Currency 2 2 2 15 2 5" xfId="15124"/>
    <cellStyle name="Currency 2 2 2 15 2 5 2" xfId="15125"/>
    <cellStyle name="Currency 2 2 2 15 2 6" xfId="15126"/>
    <cellStyle name="Currency 2 2 2 15 2 6 2" xfId="15127"/>
    <cellStyle name="Currency 2 2 2 15 2 7" xfId="15128"/>
    <cellStyle name="Currency 2 2 2 15 2 7 2" xfId="15129"/>
    <cellStyle name="Currency 2 2 2 15 2 8" xfId="15130"/>
    <cellStyle name="Currency 2 2 2 15 2 8 2" xfId="15131"/>
    <cellStyle name="Currency 2 2 2 15 2 9" xfId="15132"/>
    <cellStyle name="Currency 2 2 2 15 2 9 2" xfId="15133"/>
    <cellStyle name="Currency 2 2 2 15 3" xfId="15134"/>
    <cellStyle name="Currency 2 2 2 15 3 10" xfId="15135"/>
    <cellStyle name="Currency 2 2 2 15 3 10 2" xfId="15136"/>
    <cellStyle name="Currency 2 2 2 15 3 11" xfId="15137"/>
    <cellStyle name="Currency 2 2 2 15 3 11 2" xfId="15138"/>
    <cellStyle name="Currency 2 2 2 15 3 12" xfId="15139"/>
    <cellStyle name="Currency 2 2 2 15 3 12 2" xfId="15140"/>
    <cellStyle name="Currency 2 2 2 15 3 13" xfId="15141"/>
    <cellStyle name="Currency 2 2 2 15 3 14" xfId="15142"/>
    <cellStyle name="Currency 2 2 2 15 3 2" xfId="15143"/>
    <cellStyle name="Currency 2 2 2 15 3 2 2" xfId="15144"/>
    <cellStyle name="Currency 2 2 2 15 3 3" xfId="15145"/>
    <cellStyle name="Currency 2 2 2 15 3 3 2" xfId="15146"/>
    <cellStyle name="Currency 2 2 2 15 3 4" xfId="15147"/>
    <cellStyle name="Currency 2 2 2 15 3 4 2" xfId="15148"/>
    <cellStyle name="Currency 2 2 2 15 3 5" xfId="15149"/>
    <cellStyle name="Currency 2 2 2 15 3 5 2" xfId="15150"/>
    <cellStyle name="Currency 2 2 2 15 3 6" xfId="15151"/>
    <cellStyle name="Currency 2 2 2 15 3 6 2" xfId="15152"/>
    <cellStyle name="Currency 2 2 2 15 3 7" xfId="15153"/>
    <cellStyle name="Currency 2 2 2 15 3 7 2" xfId="15154"/>
    <cellStyle name="Currency 2 2 2 15 3 8" xfId="15155"/>
    <cellStyle name="Currency 2 2 2 15 3 8 2" xfId="15156"/>
    <cellStyle name="Currency 2 2 2 15 3 9" xfId="15157"/>
    <cellStyle name="Currency 2 2 2 15 3 9 2" xfId="15158"/>
    <cellStyle name="Currency 2 2 2 15 4" xfId="15159"/>
    <cellStyle name="Currency 2 2 2 15 4 2" xfId="15160"/>
    <cellStyle name="Currency 2 2 2 15 5" xfId="15161"/>
    <cellStyle name="Currency 2 2 2 15 5 2" xfId="15162"/>
    <cellStyle name="Currency 2 2 2 15 6" xfId="15163"/>
    <cellStyle name="Currency 2 2 2 15 6 2" xfId="15164"/>
    <cellStyle name="Currency 2 2 2 15 7" xfId="15165"/>
    <cellStyle name="Currency 2 2 2 15 7 2" xfId="15166"/>
    <cellStyle name="Currency 2 2 2 15 8" xfId="15167"/>
    <cellStyle name="Currency 2 2 2 15 8 2" xfId="15168"/>
    <cellStyle name="Currency 2 2 2 15 9" xfId="15169"/>
    <cellStyle name="Currency 2 2 2 15 9 2" xfId="15170"/>
    <cellStyle name="Currency 2 2 2 16" xfId="15171"/>
    <cellStyle name="Currency 2 2 2 16 10" xfId="15172"/>
    <cellStyle name="Currency 2 2 2 16 10 2" xfId="15173"/>
    <cellStyle name="Currency 2 2 2 16 11" xfId="15174"/>
    <cellStyle name="Currency 2 2 2 16 11 2" xfId="15175"/>
    <cellStyle name="Currency 2 2 2 16 12" xfId="15176"/>
    <cellStyle name="Currency 2 2 2 16 12 2" xfId="15177"/>
    <cellStyle name="Currency 2 2 2 16 13" xfId="15178"/>
    <cellStyle name="Currency 2 2 2 16 13 2" xfId="15179"/>
    <cellStyle name="Currency 2 2 2 16 14" xfId="15180"/>
    <cellStyle name="Currency 2 2 2 16 14 2" xfId="15181"/>
    <cellStyle name="Currency 2 2 2 16 15" xfId="15182"/>
    <cellStyle name="Currency 2 2 2 16 16" xfId="15183"/>
    <cellStyle name="Currency 2 2 2 16 2" xfId="15184"/>
    <cellStyle name="Currency 2 2 2 16 2 10" xfId="15185"/>
    <cellStyle name="Currency 2 2 2 16 2 10 2" xfId="15186"/>
    <cellStyle name="Currency 2 2 2 16 2 11" xfId="15187"/>
    <cellStyle name="Currency 2 2 2 16 2 11 2" xfId="15188"/>
    <cellStyle name="Currency 2 2 2 16 2 12" xfId="15189"/>
    <cellStyle name="Currency 2 2 2 16 2 12 2" xfId="15190"/>
    <cellStyle name="Currency 2 2 2 16 2 13" xfId="15191"/>
    <cellStyle name="Currency 2 2 2 16 2 14" xfId="15192"/>
    <cellStyle name="Currency 2 2 2 16 2 2" xfId="15193"/>
    <cellStyle name="Currency 2 2 2 16 2 2 2" xfId="15194"/>
    <cellStyle name="Currency 2 2 2 16 2 3" xfId="15195"/>
    <cellStyle name="Currency 2 2 2 16 2 3 2" xfId="15196"/>
    <cellStyle name="Currency 2 2 2 16 2 4" xfId="15197"/>
    <cellStyle name="Currency 2 2 2 16 2 4 2" xfId="15198"/>
    <cellStyle name="Currency 2 2 2 16 2 5" xfId="15199"/>
    <cellStyle name="Currency 2 2 2 16 2 5 2" xfId="15200"/>
    <cellStyle name="Currency 2 2 2 16 2 6" xfId="15201"/>
    <cellStyle name="Currency 2 2 2 16 2 6 2" xfId="15202"/>
    <cellStyle name="Currency 2 2 2 16 2 7" xfId="15203"/>
    <cellStyle name="Currency 2 2 2 16 2 7 2" xfId="15204"/>
    <cellStyle name="Currency 2 2 2 16 2 8" xfId="15205"/>
    <cellStyle name="Currency 2 2 2 16 2 8 2" xfId="15206"/>
    <cellStyle name="Currency 2 2 2 16 2 9" xfId="15207"/>
    <cellStyle name="Currency 2 2 2 16 2 9 2" xfId="15208"/>
    <cellStyle name="Currency 2 2 2 16 3" xfId="15209"/>
    <cellStyle name="Currency 2 2 2 16 3 10" xfId="15210"/>
    <cellStyle name="Currency 2 2 2 16 3 10 2" xfId="15211"/>
    <cellStyle name="Currency 2 2 2 16 3 11" xfId="15212"/>
    <cellStyle name="Currency 2 2 2 16 3 11 2" xfId="15213"/>
    <cellStyle name="Currency 2 2 2 16 3 12" xfId="15214"/>
    <cellStyle name="Currency 2 2 2 16 3 12 2" xfId="15215"/>
    <cellStyle name="Currency 2 2 2 16 3 13" xfId="15216"/>
    <cellStyle name="Currency 2 2 2 16 3 14" xfId="15217"/>
    <cellStyle name="Currency 2 2 2 16 3 2" xfId="15218"/>
    <cellStyle name="Currency 2 2 2 16 3 2 2" xfId="15219"/>
    <cellStyle name="Currency 2 2 2 16 3 3" xfId="15220"/>
    <cellStyle name="Currency 2 2 2 16 3 3 2" xfId="15221"/>
    <cellStyle name="Currency 2 2 2 16 3 4" xfId="15222"/>
    <cellStyle name="Currency 2 2 2 16 3 4 2" xfId="15223"/>
    <cellStyle name="Currency 2 2 2 16 3 5" xfId="15224"/>
    <cellStyle name="Currency 2 2 2 16 3 5 2" xfId="15225"/>
    <cellStyle name="Currency 2 2 2 16 3 6" xfId="15226"/>
    <cellStyle name="Currency 2 2 2 16 3 6 2" xfId="15227"/>
    <cellStyle name="Currency 2 2 2 16 3 7" xfId="15228"/>
    <cellStyle name="Currency 2 2 2 16 3 7 2" xfId="15229"/>
    <cellStyle name="Currency 2 2 2 16 3 8" xfId="15230"/>
    <cellStyle name="Currency 2 2 2 16 3 8 2" xfId="15231"/>
    <cellStyle name="Currency 2 2 2 16 3 9" xfId="15232"/>
    <cellStyle name="Currency 2 2 2 16 3 9 2" xfId="15233"/>
    <cellStyle name="Currency 2 2 2 16 4" xfId="15234"/>
    <cellStyle name="Currency 2 2 2 16 4 2" xfId="15235"/>
    <cellStyle name="Currency 2 2 2 16 5" xfId="15236"/>
    <cellStyle name="Currency 2 2 2 16 5 2" xfId="15237"/>
    <cellStyle name="Currency 2 2 2 16 6" xfId="15238"/>
    <cellStyle name="Currency 2 2 2 16 6 2" xfId="15239"/>
    <cellStyle name="Currency 2 2 2 16 7" xfId="15240"/>
    <cellStyle name="Currency 2 2 2 16 7 2" xfId="15241"/>
    <cellStyle name="Currency 2 2 2 16 8" xfId="15242"/>
    <cellStyle name="Currency 2 2 2 16 8 2" xfId="15243"/>
    <cellStyle name="Currency 2 2 2 16 9" xfId="15244"/>
    <cellStyle name="Currency 2 2 2 16 9 2" xfId="15245"/>
    <cellStyle name="Currency 2 2 2 17" xfId="15246"/>
    <cellStyle name="Currency 2 2 2 17 10" xfId="15247"/>
    <cellStyle name="Currency 2 2 2 17 10 2" xfId="15248"/>
    <cellStyle name="Currency 2 2 2 17 11" xfId="15249"/>
    <cellStyle name="Currency 2 2 2 17 11 2" xfId="15250"/>
    <cellStyle name="Currency 2 2 2 17 12" xfId="15251"/>
    <cellStyle name="Currency 2 2 2 17 12 2" xfId="15252"/>
    <cellStyle name="Currency 2 2 2 17 13" xfId="15253"/>
    <cellStyle name="Currency 2 2 2 17 13 2" xfId="15254"/>
    <cellStyle name="Currency 2 2 2 17 14" xfId="15255"/>
    <cellStyle name="Currency 2 2 2 17 14 2" xfId="15256"/>
    <cellStyle name="Currency 2 2 2 17 15" xfId="15257"/>
    <cellStyle name="Currency 2 2 2 17 16" xfId="15258"/>
    <cellStyle name="Currency 2 2 2 17 2" xfId="15259"/>
    <cellStyle name="Currency 2 2 2 17 2 10" xfId="15260"/>
    <cellStyle name="Currency 2 2 2 17 2 10 2" xfId="15261"/>
    <cellStyle name="Currency 2 2 2 17 2 11" xfId="15262"/>
    <cellStyle name="Currency 2 2 2 17 2 11 2" xfId="15263"/>
    <cellStyle name="Currency 2 2 2 17 2 12" xfId="15264"/>
    <cellStyle name="Currency 2 2 2 17 2 12 2" xfId="15265"/>
    <cellStyle name="Currency 2 2 2 17 2 13" xfId="15266"/>
    <cellStyle name="Currency 2 2 2 17 2 14" xfId="15267"/>
    <cellStyle name="Currency 2 2 2 17 2 2" xfId="15268"/>
    <cellStyle name="Currency 2 2 2 17 2 2 2" xfId="15269"/>
    <cellStyle name="Currency 2 2 2 17 2 3" xfId="15270"/>
    <cellStyle name="Currency 2 2 2 17 2 3 2" xfId="15271"/>
    <cellStyle name="Currency 2 2 2 17 2 4" xfId="15272"/>
    <cellStyle name="Currency 2 2 2 17 2 4 2" xfId="15273"/>
    <cellStyle name="Currency 2 2 2 17 2 5" xfId="15274"/>
    <cellStyle name="Currency 2 2 2 17 2 5 2" xfId="15275"/>
    <cellStyle name="Currency 2 2 2 17 2 6" xfId="15276"/>
    <cellStyle name="Currency 2 2 2 17 2 6 2" xfId="15277"/>
    <cellStyle name="Currency 2 2 2 17 2 7" xfId="15278"/>
    <cellStyle name="Currency 2 2 2 17 2 7 2" xfId="15279"/>
    <cellStyle name="Currency 2 2 2 17 2 8" xfId="15280"/>
    <cellStyle name="Currency 2 2 2 17 2 8 2" xfId="15281"/>
    <cellStyle name="Currency 2 2 2 17 2 9" xfId="15282"/>
    <cellStyle name="Currency 2 2 2 17 2 9 2" xfId="15283"/>
    <cellStyle name="Currency 2 2 2 17 3" xfId="15284"/>
    <cellStyle name="Currency 2 2 2 17 3 10" xfId="15285"/>
    <cellStyle name="Currency 2 2 2 17 3 10 2" xfId="15286"/>
    <cellStyle name="Currency 2 2 2 17 3 11" xfId="15287"/>
    <cellStyle name="Currency 2 2 2 17 3 11 2" xfId="15288"/>
    <cellStyle name="Currency 2 2 2 17 3 12" xfId="15289"/>
    <cellStyle name="Currency 2 2 2 17 3 12 2" xfId="15290"/>
    <cellStyle name="Currency 2 2 2 17 3 13" xfId="15291"/>
    <cellStyle name="Currency 2 2 2 17 3 14" xfId="15292"/>
    <cellStyle name="Currency 2 2 2 17 3 2" xfId="15293"/>
    <cellStyle name="Currency 2 2 2 17 3 2 2" xfId="15294"/>
    <cellStyle name="Currency 2 2 2 17 3 3" xfId="15295"/>
    <cellStyle name="Currency 2 2 2 17 3 3 2" xfId="15296"/>
    <cellStyle name="Currency 2 2 2 17 3 4" xfId="15297"/>
    <cellStyle name="Currency 2 2 2 17 3 4 2" xfId="15298"/>
    <cellStyle name="Currency 2 2 2 17 3 5" xfId="15299"/>
    <cellStyle name="Currency 2 2 2 17 3 5 2" xfId="15300"/>
    <cellStyle name="Currency 2 2 2 17 3 6" xfId="15301"/>
    <cellStyle name="Currency 2 2 2 17 3 6 2" xfId="15302"/>
    <cellStyle name="Currency 2 2 2 17 3 7" xfId="15303"/>
    <cellStyle name="Currency 2 2 2 17 3 7 2" xfId="15304"/>
    <cellStyle name="Currency 2 2 2 17 3 8" xfId="15305"/>
    <cellStyle name="Currency 2 2 2 17 3 8 2" xfId="15306"/>
    <cellStyle name="Currency 2 2 2 17 3 9" xfId="15307"/>
    <cellStyle name="Currency 2 2 2 17 3 9 2" xfId="15308"/>
    <cellStyle name="Currency 2 2 2 17 4" xfId="15309"/>
    <cellStyle name="Currency 2 2 2 17 4 2" xfId="15310"/>
    <cellStyle name="Currency 2 2 2 17 5" xfId="15311"/>
    <cellStyle name="Currency 2 2 2 17 5 2" xfId="15312"/>
    <cellStyle name="Currency 2 2 2 17 6" xfId="15313"/>
    <cellStyle name="Currency 2 2 2 17 6 2" xfId="15314"/>
    <cellStyle name="Currency 2 2 2 17 7" xfId="15315"/>
    <cellStyle name="Currency 2 2 2 17 7 2" xfId="15316"/>
    <cellStyle name="Currency 2 2 2 17 8" xfId="15317"/>
    <cellStyle name="Currency 2 2 2 17 8 2" xfId="15318"/>
    <cellStyle name="Currency 2 2 2 17 9" xfId="15319"/>
    <cellStyle name="Currency 2 2 2 17 9 2" xfId="15320"/>
    <cellStyle name="Currency 2 2 2 18" xfId="15321"/>
    <cellStyle name="Currency 2 2 2 18 10" xfId="15322"/>
    <cellStyle name="Currency 2 2 2 18 10 2" xfId="15323"/>
    <cellStyle name="Currency 2 2 2 18 11" xfId="15324"/>
    <cellStyle name="Currency 2 2 2 18 11 2" xfId="15325"/>
    <cellStyle name="Currency 2 2 2 18 12" xfId="15326"/>
    <cellStyle name="Currency 2 2 2 18 12 2" xfId="15327"/>
    <cellStyle name="Currency 2 2 2 18 13" xfId="15328"/>
    <cellStyle name="Currency 2 2 2 18 13 2" xfId="15329"/>
    <cellStyle name="Currency 2 2 2 18 14" xfId="15330"/>
    <cellStyle name="Currency 2 2 2 18 14 2" xfId="15331"/>
    <cellStyle name="Currency 2 2 2 18 15" xfId="15332"/>
    <cellStyle name="Currency 2 2 2 18 16" xfId="15333"/>
    <cellStyle name="Currency 2 2 2 18 2" xfId="15334"/>
    <cellStyle name="Currency 2 2 2 18 2 10" xfId="15335"/>
    <cellStyle name="Currency 2 2 2 18 2 10 2" xfId="15336"/>
    <cellStyle name="Currency 2 2 2 18 2 11" xfId="15337"/>
    <cellStyle name="Currency 2 2 2 18 2 11 2" xfId="15338"/>
    <cellStyle name="Currency 2 2 2 18 2 12" xfId="15339"/>
    <cellStyle name="Currency 2 2 2 18 2 12 2" xfId="15340"/>
    <cellStyle name="Currency 2 2 2 18 2 13" xfId="15341"/>
    <cellStyle name="Currency 2 2 2 18 2 14" xfId="15342"/>
    <cellStyle name="Currency 2 2 2 18 2 2" xfId="15343"/>
    <cellStyle name="Currency 2 2 2 18 2 2 2" xfId="15344"/>
    <cellStyle name="Currency 2 2 2 18 2 3" xfId="15345"/>
    <cellStyle name="Currency 2 2 2 18 2 3 2" xfId="15346"/>
    <cellStyle name="Currency 2 2 2 18 2 4" xfId="15347"/>
    <cellStyle name="Currency 2 2 2 18 2 4 2" xfId="15348"/>
    <cellStyle name="Currency 2 2 2 18 2 5" xfId="15349"/>
    <cellStyle name="Currency 2 2 2 18 2 5 2" xfId="15350"/>
    <cellStyle name="Currency 2 2 2 18 2 6" xfId="15351"/>
    <cellStyle name="Currency 2 2 2 18 2 6 2" xfId="15352"/>
    <cellStyle name="Currency 2 2 2 18 2 7" xfId="15353"/>
    <cellStyle name="Currency 2 2 2 18 2 7 2" xfId="15354"/>
    <cellStyle name="Currency 2 2 2 18 2 8" xfId="15355"/>
    <cellStyle name="Currency 2 2 2 18 2 8 2" xfId="15356"/>
    <cellStyle name="Currency 2 2 2 18 2 9" xfId="15357"/>
    <cellStyle name="Currency 2 2 2 18 2 9 2" xfId="15358"/>
    <cellStyle name="Currency 2 2 2 18 3" xfId="15359"/>
    <cellStyle name="Currency 2 2 2 18 3 10" xfId="15360"/>
    <cellStyle name="Currency 2 2 2 18 3 10 2" xfId="15361"/>
    <cellStyle name="Currency 2 2 2 18 3 11" xfId="15362"/>
    <cellStyle name="Currency 2 2 2 18 3 11 2" xfId="15363"/>
    <cellStyle name="Currency 2 2 2 18 3 12" xfId="15364"/>
    <cellStyle name="Currency 2 2 2 18 3 12 2" xfId="15365"/>
    <cellStyle name="Currency 2 2 2 18 3 13" xfId="15366"/>
    <cellStyle name="Currency 2 2 2 18 3 14" xfId="15367"/>
    <cellStyle name="Currency 2 2 2 18 3 2" xfId="15368"/>
    <cellStyle name="Currency 2 2 2 18 3 2 2" xfId="15369"/>
    <cellStyle name="Currency 2 2 2 18 3 3" xfId="15370"/>
    <cellStyle name="Currency 2 2 2 18 3 3 2" xfId="15371"/>
    <cellStyle name="Currency 2 2 2 18 3 4" xfId="15372"/>
    <cellStyle name="Currency 2 2 2 18 3 4 2" xfId="15373"/>
    <cellStyle name="Currency 2 2 2 18 3 5" xfId="15374"/>
    <cellStyle name="Currency 2 2 2 18 3 5 2" xfId="15375"/>
    <cellStyle name="Currency 2 2 2 18 3 6" xfId="15376"/>
    <cellStyle name="Currency 2 2 2 18 3 6 2" xfId="15377"/>
    <cellStyle name="Currency 2 2 2 18 3 7" xfId="15378"/>
    <cellStyle name="Currency 2 2 2 18 3 7 2" xfId="15379"/>
    <cellStyle name="Currency 2 2 2 18 3 8" xfId="15380"/>
    <cellStyle name="Currency 2 2 2 18 3 8 2" xfId="15381"/>
    <cellStyle name="Currency 2 2 2 18 3 9" xfId="15382"/>
    <cellStyle name="Currency 2 2 2 18 3 9 2" xfId="15383"/>
    <cellStyle name="Currency 2 2 2 18 4" xfId="15384"/>
    <cellStyle name="Currency 2 2 2 18 4 2" xfId="15385"/>
    <cellStyle name="Currency 2 2 2 18 5" xfId="15386"/>
    <cellStyle name="Currency 2 2 2 18 5 2" xfId="15387"/>
    <cellStyle name="Currency 2 2 2 18 6" xfId="15388"/>
    <cellStyle name="Currency 2 2 2 18 6 2" xfId="15389"/>
    <cellStyle name="Currency 2 2 2 18 7" xfId="15390"/>
    <cellStyle name="Currency 2 2 2 18 7 2" xfId="15391"/>
    <cellStyle name="Currency 2 2 2 18 8" xfId="15392"/>
    <cellStyle name="Currency 2 2 2 18 8 2" xfId="15393"/>
    <cellStyle name="Currency 2 2 2 18 9" xfId="15394"/>
    <cellStyle name="Currency 2 2 2 18 9 2" xfId="15395"/>
    <cellStyle name="Currency 2 2 2 19" xfId="15396"/>
    <cellStyle name="Currency 2 2 2 19 10" xfId="15397"/>
    <cellStyle name="Currency 2 2 2 19 10 2" xfId="15398"/>
    <cellStyle name="Currency 2 2 2 19 11" xfId="15399"/>
    <cellStyle name="Currency 2 2 2 19 11 2" xfId="15400"/>
    <cellStyle name="Currency 2 2 2 19 12" xfId="15401"/>
    <cellStyle name="Currency 2 2 2 19 12 2" xfId="15402"/>
    <cellStyle name="Currency 2 2 2 19 13" xfId="15403"/>
    <cellStyle name="Currency 2 2 2 19 13 2" xfId="15404"/>
    <cellStyle name="Currency 2 2 2 19 14" xfId="15405"/>
    <cellStyle name="Currency 2 2 2 19 14 2" xfId="15406"/>
    <cellStyle name="Currency 2 2 2 19 15" xfId="15407"/>
    <cellStyle name="Currency 2 2 2 19 16" xfId="15408"/>
    <cellStyle name="Currency 2 2 2 19 2" xfId="15409"/>
    <cellStyle name="Currency 2 2 2 19 2 10" xfId="15410"/>
    <cellStyle name="Currency 2 2 2 19 2 10 2" xfId="15411"/>
    <cellStyle name="Currency 2 2 2 19 2 11" xfId="15412"/>
    <cellStyle name="Currency 2 2 2 19 2 11 2" xfId="15413"/>
    <cellStyle name="Currency 2 2 2 19 2 12" xfId="15414"/>
    <cellStyle name="Currency 2 2 2 19 2 12 2" xfId="15415"/>
    <cellStyle name="Currency 2 2 2 19 2 13" xfId="15416"/>
    <cellStyle name="Currency 2 2 2 19 2 14" xfId="15417"/>
    <cellStyle name="Currency 2 2 2 19 2 2" xfId="15418"/>
    <cellStyle name="Currency 2 2 2 19 2 2 2" xfId="15419"/>
    <cellStyle name="Currency 2 2 2 19 2 3" xfId="15420"/>
    <cellStyle name="Currency 2 2 2 19 2 3 2" xfId="15421"/>
    <cellStyle name="Currency 2 2 2 19 2 4" xfId="15422"/>
    <cellStyle name="Currency 2 2 2 19 2 4 2" xfId="15423"/>
    <cellStyle name="Currency 2 2 2 19 2 5" xfId="15424"/>
    <cellStyle name="Currency 2 2 2 19 2 5 2" xfId="15425"/>
    <cellStyle name="Currency 2 2 2 19 2 6" xfId="15426"/>
    <cellStyle name="Currency 2 2 2 19 2 6 2" xfId="15427"/>
    <cellStyle name="Currency 2 2 2 19 2 7" xfId="15428"/>
    <cellStyle name="Currency 2 2 2 19 2 7 2" xfId="15429"/>
    <cellStyle name="Currency 2 2 2 19 2 8" xfId="15430"/>
    <cellStyle name="Currency 2 2 2 19 2 8 2" xfId="15431"/>
    <cellStyle name="Currency 2 2 2 19 2 9" xfId="15432"/>
    <cellStyle name="Currency 2 2 2 19 2 9 2" xfId="15433"/>
    <cellStyle name="Currency 2 2 2 19 3" xfId="15434"/>
    <cellStyle name="Currency 2 2 2 19 3 10" xfId="15435"/>
    <cellStyle name="Currency 2 2 2 19 3 10 2" xfId="15436"/>
    <cellStyle name="Currency 2 2 2 19 3 11" xfId="15437"/>
    <cellStyle name="Currency 2 2 2 19 3 11 2" xfId="15438"/>
    <cellStyle name="Currency 2 2 2 19 3 12" xfId="15439"/>
    <cellStyle name="Currency 2 2 2 19 3 12 2" xfId="15440"/>
    <cellStyle name="Currency 2 2 2 19 3 13" xfId="15441"/>
    <cellStyle name="Currency 2 2 2 19 3 14" xfId="15442"/>
    <cellStyle name="Currency 2 2 2 19 3 2" xfId="15443"/>
    <cellStyle name="Currency 2 2 2 19 3 2 2" xfId="15444"/>
    <cellStyle name="Currency 2 2 2 19 3 3" xfId="15445"/>
    <cellStyle name="Currency 2 2 2 19 3 3 2" xfId="15446"/>
    <cellStyle name="Currency 2 2 2 19 3 4" xfId="15447"/>
    <cellStyle name="Currency 2 2 2 19 3 4 2" xfId="15448"/>
    <cellStyle name="Currency 2 2 2 19 3 5" xfId="15449"/>
    <cellStyle name="Currency 2 2 2 19 3 5 2" xfId="15450"/>
    <cellStyle name="Currency 2 2 2 19 3 6" xfId="15451"/>
    <cellStyle name="Currency 2 2 2 19 3 6 2" xfId="15452"/>
    <cellStyle name="Currency 2 2 2 19 3 7" xfId="15453"/>
    <cellStyle name="Currency 2 2 2 19 3 7 2" xfId="15454"/>
    <cellStyle name="Currency 2 2 2 19 3 8" xfId="15455"/>
    <cellStyle name="Currency 2 2 2 19 3 8 2" xfId="15456"/>
    <cellStyle name="Currency 2 2 2 19 3 9" xfId="15457"/>
    <cellStyle name="Currency 2 2 2 19 3 9 2" xfId="15458"/>
    <cellStyle name="Currency 2 2 2 19 4" xfId="15459"/>
    <cellStyle name="Currency 2 2 2 19 4 2" xfId="15460"/>
    <cellStyle name="Currency 2 2 2 19 5" xfId="15461"/>
    <cellStyle name="Currency 2 2 2 19 5 2" xfId="15462"/>
    <cellStyle name="Currency 2 2 2 19 6" xfId="15463"/>
    <cellStyle name="Currency 2 2 2 19 6 2" xfId="15464"/>
    <cellStyle name="Currency 2 2 2 19 7" xfId="15465"/>
    <cellStyle name="Currency 2 2 2 19 7 2" xfId="15466"/>
    <cellStyle name="Currency 2 2 2 19 8" xfId="15467"/>
    <cellStyle name="Currency 2 2 2 19 8 2" xfId="15468"/>
    <cellStyle name="Currency 2 2 2 19 9" xfId="15469"/>
    <cellStyle name="Currency 2 2 2 19 9 2" xfId="15470"/>
    <cellStyle name="Currency 2 2 2 2" xfId="15471"/>
    <cellStyle name="Currency 2 2 2 2 10" xfId="15472"/>
    <cellStyle name="Currency 2 2 2 2 11" xfId="15473"/>
    <cellStyle name="Currency 2 2 2 2 2" xfId="15474"/>
    <cellStyle name="Currency 2 2 2 2 2 10" xfId="15475"/>
    <cellStyle name="Currency 2 2 2 2 2 10 10" xfId="15476"/>
    <cellStyle name="Currency 2 2 2 2 2 10 10 2" xfId="15477"/>
    <cellStyle name="Currency 2 2 2 2 2 10 11" xfId="15478"/>
    <cellStyle name="Currency 2 2 2 2 2 10 11 2" xfId="15479"/>
    <cellStyle name="Currency 2 2 2 2 2 10 12" xfId="15480"/>
    <cellStyle name="Currency 2 2 2 2 2 10 12 2" xfId="15481"/>
    <cellStyle name="Currency 2 2 2 2 2 10 13" xfId="15482"/>
    <cellStyle name="Currency 2 2 2 2 2 10 13 2" xfId="15483"/>
    <cellStyle name="Currency 2 2 2 2 2 10 14" xfId="15484"/>
    <cellStyle name="Currency 2 2 2 2 2 10 14 2" xfId="15485"/>
    <cellStyle name="Currency 2 2 2 2 2 10 15" xfId="15486"/>
    <cellStyle name="Currency 2 2 2 2 2 10 16" xfId="15487"/>
    <cellStyle name="Currency 2 2 2 2 2 10 2" xfId="15488"/>
    <cellStyle name="Currency 2 2 2 2 2 10 2 10" xfId="15489"/>
    <cellStyle name="Currency 2 2 2 2 2 10 2 10 2" xfId="15490"/>
    <cellStyle name="Currency 2 2 2 2 2 10 2 11" xfId="15491"/>
    <cellStyle name="Currency 2 2 2 2 2 10 2 11 2" xfId="15492"/>
    <cellStyle name="Currency 2 2 2 2 2 10 2 12" xfId="15493"/>
    <cellStyle name="Currency 2 2 2 2 2 10 2 12 2" xfId="15494"/>
    <cellStyle name="Currency 2 2 2 2 2 10 2 13" xfId="15495"/>
    <cellStyle name="Currency 2 2 2 2 2 10 2 14" xfId="15496"/>
    <cellStyle name="Currency 2 2 2 2 2 10 2 2" xfId="15497"/>
    <cellStyle name="Currency 2 2 2 2 2 10 2 2 2" xfId="15498"/>
    <cellStyle name="Currency 2 2 2 2 2 10 2 3" xfId="15499"/>
    <cellStyle name="Currency 2 2 2 2 2 10 2 3 2" xfId="15500"/>
    <cellStyle name="Currency 2 2 2 2 2 10 2 4" xfId="15501"/>
    <cellStyle name="Currency 2 2 2 2 2 10 2 4 2" xfId="15502"/>
    <cellStyle name="Currency 2 2 2 2 2 10 2 5" xfId="15503"/>
    <cellStyle name="Currency 2 2 2 2 2 10 2 5 2" xfId="15504"/>
    <cellStyle name="Currency 2 2 2 2 2 10 2 6" xfId="15505"/>
    <cellStyle name="Currency 2 2 2 2 2 10 2 6 2" xfId="15506"/>
    <cellStyle name="Currency 2 2 2 2 2 10 2 7" xfId="15507"/>
    <cellStyle name="Currency 2 2 2 2 2 10 2 7 2" xfId="15508"/>
    <cellStyle name="Currency 2 2 2 2 2 10 2 8" xfId="15509"/>
    <cellStyle name="Currency 2 2 2 2 2 10 2 8 2" xfId="15510"/>
    <cellStyle name="Currency 2 2 2 2 2 10 2 9" xfId="15511"/>
    <cellStyle name="Currency 2 2 2 2 2 10 2 9 2" xfId="15512"/>
    <cellStyle name="Currency 2 2 2 2 2 10 3" xfId="15513"/>
    <cellStyle name="Currency 2 2 2 2 2 10 3 10" xfId="15514"/>
    <cellStyle name="Currency 2 2 2 2 2 10 3 10 2" xfId="15515"/>
    <cellStyle name="Currency 2 2 2 2 2 10 3 11" xfId="15516"/>
    <cellStyle name="Currency 2 2 2 2 2 10 3 11 2" xfId="15517"/>
    <cellStyle name="Currency 2 2 2 2 2 10 3 12" xfId="15518"/>
    <cellStyle name="Currency 2 2 2 2 2 10 3 12 2" xfId="15519"/>
    <cellStyle name="Currency 2 2 2 2 2 10 3 13" xfId="15520"/>
    <cellStyle name="Currency 2 2 2 2 2 10 3 14" xfId="15521"/>
    <cellStyle name="Currency 2 2 2 2 2 10 3 2" xfId="15522"/>
    <cellStyle name="Currency 2 2 2 2 2 10 3 2 2" xfId="15523"/>
    <cellStyle name="Currency 2 2 2 2 2 10 3 3" xfId="15524"/>
    <cellStyle name="Currency 2 2 2 2 2 10 3 3 2" xfId="15525"/>
    <cellStyle name="Currency 2 2 2 2 2 10 3 4" xfId="15526"/>
    <cellStyle name="Currency 2 2 2 2 2 10 3 4 2" xfId="15527"/>
    <cellStyle name="Currency 2 2 2 2 2 10 3 5" xfId="15528"/>
    <cellStyle name="Currency 2 2 2 2 2 10 3 5 2" xfId="15529"/>
    <cellStyle name="Currency 2 2 2 2 2 10 3 6" xfId="15530"/>
    <cellStyle name="Currency 2 2 2 2 2 10 3 6 2" xfId="15531"/>
    <cellStyle name="Currency 2 2 2 2 2 10 3 7" xfId="15532"/>
    <cellStyle name="Currency 2 2 2 2 2 10 3 7 2" xfId="15533"/>
    <cellStyle name="Currency 2 2 2 2 2 10 3 8" xfId="15534"/>
    <cellStyle name="Currency 2 2 2 2 2 10 3 8 2" xfId="15535"/>
    <cellStyle name="Currency 2 2 2 2 2 10 3 9" xfId="15536"/>
    <cellStyle name="Currency 2 2 2 2 2 10 3 9 2" xfId="15537"/>
    <cellStyle name="Currency 2 2 2 2 2 10 4" xfId="15538"/>
    <cellStyle name="Currency 2 2 2 2 2 10 4 2" xfId="15539"/>
    <cellStyle name="Currency 2 2 2 2 2 10 5" xfId="15540"/>
    <cellStyle name="Currency 2 2 2 2 2 10 5 2" xfId="15541"/>
    <cellStyle name="Currency 2 2 2 2 2 10 6" xfId="15542"/>
    <cellStyle name="Currency 2 2 2 2 2 10 6 2" xfId="15543"/>
    <cellStyle name="Currency 2 2 2 2 2 10 7" xfId="15544"/>
    <cellStyle name="Currency 2 2 2 2 2 10 7 2" xfId="15545"/>
    <cellStyle name="Currency 2 2 2 2 2 10 8" xfId="15546"/>
    <cellStyle name="Currency 2 2 2 2 2 10 8 2" xfId="15547"/>
    <cellStyle name="Currency 2 2 2 2 2 10 9" xfId="15548"/>
    <cellStyle name="Currency 2 2 2 2 2 10 9 2" xfId="15549"/>
    <cellStyle name="Currency 2 2 2 2 2 11" xfId="15550"/>
    <cellStyle name="Currency 2 2 2 2 2 11 10" xfId="15551"/>
    <cellStyle name="Currency 2 2 2 2 2 11 10 2" xfId="15552"/>
    <cellStyle name="Currency 2 2 2 2 2 11 11" xfId="15553"/>
    <cellStyle name="Currency 2 2 2 2 2 11 11 2" xfId="15554"/>
    <cellStyle name="Currency 2 2 2 2 2 11 12" xfId="15555"/>
    <cellStyle name="Currency 2 2 2 2 2 11 12 2" xfId="15556"/>
    <cellStyle name="Currency 2 2 2 2 2 11 13" xfId="15557"/>
    <cellStyle name="Currency 2 2 2 2 2 11 13 2" xfId="15558"/>
    <cellStyle name="Currency 2 2 2 2 2 11 14" xfId="15559"/>
    <cellStyle name="Currency 2 2 2 2 2 11 14 2" xfId="15560"/>
    <cellStyle name="Currency 2 2 2 2 2 11 15" xfId="15561"/>
    <cellStyle name="Currency 2 2 2 2 2 11 16" xfId="15562"/>
    <cellStyle name="Currency 2 2 2 2 2 11 2" xfId="15563"/>
    <cellStyle name="Currency 2 2 2 2 2 11 2 10" xfId="15564"/>
    <cellStyle name="Currency 2 2 2 2 2 11 2 10 2" xfId="15565"/>
    <cellStyle name="Currency 2 2 2 2 2 11 2 11" xfId="15566"/>
    <cellStyle name="Currency 2 2 2 2 2 11 2 11 2" xfId="15567"/>
    <cellStyle name="Currency 2 2 2 2 2 11 2 12" xfId="15568"/>
    <cellStyle name="Currency 2 2 2 2 2 11 2 12 2" xfId="15569"/>
    <cellStyle name="Currency 2 2 2 2 2 11 2 13" xfId="15570"/>
    <cellStyle name="Currency 2 2 2 2 2 11 2 14" xfId="15571"/>
    <cellStyle name="Currency 2 2 2 2 2 11 2 2" xfId="15572"/>
    <cellStyle name="Currency 2 2 2 2 2 11 2 2 2" xfId="15573"/>
    <cellStyle name="Currency 2 2 2 2 2 11 2 3" xfId="15574"/>
    <cellStyle name="Currency 2 2 2 2 2 11 2 3 2" xfId="15575"/>
    <cellStyle name="Currency 2 2 2 2 2 11 2 4" xfId="15576"/>
    <cellStyle name="Currency 2 2 2 2 2 11 2 4 2" xfId="15577"/>
    <cellStyle name="Currency 2 2 2 2 2 11 2 5" xfId="15578"/>
    <cellStyle name="Currency 2 2 2 2 2 11 2 5 2" xfId="15579"/>
    <cellStyle name="Currency 2 2 2 2 2 11 2 6" xfId="15580"/>
    <cellStyle name="Currency 2 2 2 2 2 11 2 6 2" xfId="15581"/>
    <cellStyle name="Currency 2 2 2 2 2 11 2 7" xfId="15582"/>
    <cellStyle name="Currency 2 2 2 2 2 11 2 7 2" xfId="15583"/>
    <cellStyle name="Currency 2 2 2 2 2 11 2 8" xfId="15584"/>
    <cellStyle name="Currency 2 2 2 2 2 11 2 8 2" xfId="15585"/>
    <cellStyle name="Currency 2 2 2 2 2 11 2 9" xfId="15586"/>
    <cellStyle name="Currency 2 2 2 2 2 11 2 9 2" xfId="15587"/>
    <cellStyle name="Currency 2 2 2 2 2 11 3" xfId="15588"/>
    <cellStyle name="Currency 2 2 2 2 2 11 3 10" xfId="15589"/>
    <cellStyle name="Currency 2 2 2 2 2 11 3 10 2" xfId="15590"/>
    <cellStyle name="Currency 2 2 2 2 2 11 3 11" xfId="15591"/>
    <cellStyle name="Currency 2 2 2 2 2 11 3 11 2" xfId="15592"/>
    <cellStyle name="Currency 2 2 2 2 2 11 3 12" xfId="15593"/>
    <cellStyle name="Currency 2 2 2 2 2 11 3 12 2" xfId="15594"/>
    <cellStyle name="Currency 2 2 2 2 2 11 3 13" xfId="15595"/>
    <cellStyle name="Currency 2 2 2 2 2 11 3 14" xfId="15596"/>
    <cellStyle name="Currency 2 2 2 2 2 11 3 2" xfId="15597"/>
    <cellStyle name="Currency 2 2 2 2 2 11 3 2 2" xfId="15598"/>
    <cellStyle name="Currency 2 2 2 2 2 11 3 3" xfId="15599"/>
    <cellStyle name="Currency 2 2 2 2 2 11 3 3 2" xfId="15600"/>
    <cellStyle name="Currency 2 2 2 2 2 11 3 4" xfId="15601"/>
    <cellStyle name="Currency 2 2 2 2 2 11 3 4 2" xfId="15602"/>
    <cellStyle name="Currency 2 2 2 2 2 11 3 5" xfId="15603"/>
    <cellStyle name="Currency 2 2 2 2 2 11 3 5 2" xfId="15604"/>
    <cellStyle name="Currency 2 2 2 2 2 11 3 6" xfId="15605"/>
    <cellStyle name="Currency 2 2 2 2 2 11 3 6 2" xfId="15606"/>
    <cellStyle name="Currency 2 2 2 2 2 11 3 7" xfId="15607"/>
    <cellStyle name="Currency 2 2 2 2 2 11 3 7 2" xfId="15608"/>
    <cellStyle name="Currency 2 2 2 2 2 11 3 8" xfId="15609"/>
    <cellStyle name="Currency 2 2 2 2 2 11 3 8 2" xfId="15610"/>
    <cellStyle name="Currency 2 2 2 2 2 11 3 9" xfId="15611"/>
    <cellStyle name="Currency 2 2 2 2 2 11 3 9 2" xfId="15612"/>
    <cellStyle name="Currency 2 2 2 2 2 11 4" xfId="15613"/>
    <cellStyle name="Currency 2 2 2 2 2 11 4 2" xfId="15614"/>
    <cellStyle name="Currency 2 2 2 2 2 11 5" xfId="15615"/>
    <cellStyle name="Currency 2 2 2 2 2 11 5 2" xfId="15616"/>
    <cellStyle name="Currency 2 2 2 2 2 11 6" xfId="15617"/>
    <cellStyle name="Currency 2 2 2 2 2 11 6 2" xfId="15618"/>
    <cellStyle name="Currency 2 2 2 2 2 11 7" xfId="15619"/>
    <cellStyle name="Currency 2 2 2 2 2 11 7 2" xfId="15620"/>
    <cellStyle name="Currency 2 2 2 2 2 11 8" xfId="15621"/>
    <cellStyle name="Currency 2 2 2 2 2 11 8 2" xfId="15622"/>
    <cellStyle name="Currency 2 2 2 2 2 11 9" xfId="15623"/>
    <cellStyle name="Currency 2 2 2 2 2 11 9 2" xfId="15624"/>
    <cellStyle name="Currency 2 2 2 2 2 12" xfId="15625"/>
    <cellStyle name="Currency 2 2 2 2 2 12 10" xfId="15626"/>
    <cellStyle name="Currency 2 2 2 2 2 12 10 2" xfId="15627"/>
    <cellStyle name="Currency 2 2 2 2 2 12 11" xfId="15628"/>
    <cellStyle name="Currency 2 2 2 2 2 12 11 2" xfId="15629"/>
    <cellStyle name="Currency 2 2 2 2 2 12 12" xfId="15630"/>
    <cellStyle name="Currency 2 2 2 2 2 12 12 2" xfId="15631"/>
    <cellStyle name="Currency 2 2 2 2 2 12 13" xfId="15632"/>
    <cellStyle name="Currency 2 2 2 2 2 12 13 2" xfId="15633"/>
    <cellStyle name="Currency 2 2 2 2 2 12 14" xfId="15634"/>
    <cellStyle name="Currency 2 2 2 2 2 12 14 2" xfId="15635"/>
    <cellStyle name="Currency 2 2 2 2 2 12 15" xfId="15636"/>
    <cellStyle name="Currency 2 2 2 2 2 12 16" xfId="15637"/>
    <cellStyle name="Currency 2 2 2 2 2 12 2" xfId="15638"/>
    <cellStyle name="Currency 2 2 2 2 2 12 2 10" xfId="15639"/>
    <cellStyle name="Currency 2 2 2 2 2 12 2 10 2" xfId="15640"/>
    <cellStyle name="Currency 2 2 2 2 2 12 2 11" xfId="15641"/>
    <cellStyle name="Currency 2 2 2 2 2 12 2 11 2" xfId="15642"/>
    <cellStyle name="Currency 2 2 2 2 2 12 2 12" xfId="15643"/>
    <cellStyle name="Currency 2 2 2 2 2 12 2 12 2" xfId="15644"/>
    <cellStyle name="Currency 2 2 2 2 2 12 2 13" xfId="15645"/>
    <cellStyle name="Currency 2 2 2 2 2 12 2 14" xfId="15646"/>
    <cellStyle name="Currency 2 2 2 2 2 12 2 2" xfId="15647"/>
    <cellStyle name="Currency 2 2 2 2 2 12 2 2 2" xfId="15648"/>
    <cellStyle name="Currency 2 2 2 2 2 12 2 3" xfId="15649"/>
    <cellStyle name="Currency 2 2 2 2 2 12 2 3 2" xfId="15650"/>
    <cellStyle name="Currency 2 2 2 2 2 12 2 4" xfId="15651"/>
    <cellStyle name="Currency 2 2 2 2 2 12 2 4 2" xfId="15652"/>
    <cellStyle name="Currency 2 2 2 2 2 12 2 5" xfId="15653"/>
    <cellStyle name="Currency 2 2 2 2 2 12 2 5 2" xfId="15654"/>
    <cellStyle name="Currency 2 2 2 2 2 12 2 6" xfId="15655"/>
    <cellStyle name="Currency 2 2 2 2 2 12 2 6 2" xfId="15656"/>
    <cellStyle name="Currency 2 2 2 2 2 12 2 7" xfId="15657"/>
    <cellStyle name="Currency 2 2 2 2 2 12 2 7 2" xfId="15658"/>
    <cellStyle name="Currency 2 2 2 2 2 12 2 8" xfId="15659"/>
    <cellStyle name="Currency 2 2 2 2 2 12 2 8 2" xfId="15660"/>
    <cellStyle name="Currency 2 2 2 2 2 12 2 9" xfId="15661"/>
    <cellStyle name="Currency 2 2 2 2 2 12 2 9 2" xfId="15662"/>
    <cellStyle name="Currency 2 2 2 2 2 12 3" xfId="15663"/>
    <cellStyle name="Currency 2 2 2 2 2 12 3 10" xfId="15664"/>
    <cellStyle name="Currency 2 2 2 2 2 12 3 10 2" xfId="15665"/>
    <cellStyle name="Currency 2 2 2 2 2 12 3 11" xfId="15666"/>
    <cellStyle name="Currency 2 2 2 2 2 12 3 11 2" xfId="15667"/>
    <cellStyle name="Currency 2 2 2 2 2 12 3 12" xfId="15668"/>
    <cellStyle name="Currency 2 2 2 2 2 12 3 12 2" xfId="15669"/>
    <cellStyle name="Currency 2 2 2 2 2 12 3 13" xfId="15670"/>
    <cellStyle name="Currency 2 2 2 2 2 12 3 14" xfId="15671"/>
    <cellStyle name="Currency 2 2 2 2 2 12 3 2" xfId="15672"/>
    <cellStyle name="Currency 2 2 2 2 2 12 3 2 2" xfId="15673"/>
    <cellStyle name="Currency 2 2 2 2 2 12 3 3" xfId="15674"/>
    <cellStyle name="Currency 2 2 2 2 2 12 3 3 2" xfId="15675"/>
    <cellStyle name="Currency 2 2 2 2 2 12 3 4" xfId="15676"/>
    <cellStyle name="Currency 2 2 2 2 2 12 3 4 2" xfId="15677"/>
    <cellStyle name="Currency 2 2 2 2 2 12 3 5" xfId="15678"/>
    <cellStyle name="Currency 2 2 2 2 2 12 3 5 2" xfId="15679"/>
    <cellStyle name="Currency 2 2 2 2 2 12 3 6" xfId="15680"/>
    <cellStyle name="Currency 2 2 2 2 2 12 3 6 2" xfId="15681"/>
    <cellStyle name="Currency 2 2 2 2 2 12 3 7" xfId="15682"/>
    <cellStyle name="Currency 2 2 2 2 2 12 3 7 2" xfId="15683"/>
    <cellStyle name="Currency 2 2 2 2 2 12 3 8" xfId="15684"/>
    <cellStyle name="Currency 2 2 2 2 2 12 3 8 2" xfId="15685"/>
    <cellStyle name="Currency 2 2 2 2 2 12 3 9" xfId="15686"/>
    <cellStyle name="Currency 2 2 2 2 2 12 3 9 2" xfId="15687"/>
    <cellStyle name="Currency 2 2 2 2 2 12 4" xfId="15688"/>
    <cellStyle name="Currency 2 2 2 2 2 12 4 2" xfId="15689"/>
    <cellStyle name="Currency 2 2 2 2 2 12 5" xfId="15690"/>
    <cellStyle name="Currency 2 2 2 2 2 12 5 2" xfId="15691"/>
    <cellStyle name="Currency 2 2 2 2 2 12 6" xfId="15692"/>
    <cellStyle name="Currency 2 2 2 2 2 12 6 2" xfId="15693"/>
    <cellStyle name="Currency 2 2 2 2 2 12 7" xfId="15694"/>
    <cellStyle name="Currency 2 2 2 2 2 12 7 2" xfId="15695"/>
    <cellStyle name="Currency 2 2 2 2 2 12 8" xfId="15696"/>
    <cellStyle name="Currency 2 2 2 2 2 12 8 2" xfId="15697"/>
    <cellStyle name="Currency 2 2 2 2 2 12 9" xfId="15698"/>
    <cellStyle name="Currency 2 2 2 2 2 12 9 2" xfId="15699"/>
    <cellStyle name="Currency 2 2 2 2 2 13" xfId="15700"/>
    <cellStyle name="Currency 2 2 2 2 2 13 10" xfId="15701"/>
    <cellStyle name="Currency 2 2 2 2 2 13 10 2" xfId="15702"/>
    <cellStyle name="Currency 2 2 2 2 2 13 11" xfId="15703"/>
    <cellStyle name="Currency 2 2 2 2 2 13 11 2" xfId="15704"/>
    <cellStyle name="Currency 2 2 2 2 2 13 12" xfId="15705"/>
    <cellStyle name="Currency 2 2 2 2 2 13 12 2" xfId="15706"/>
    <cellStyle name="Currency 2 2 2 2 2 13 13" xfId="15707"/>
    <cellStyle name="Currency 2 2 2 2 2 13 13 2" xfId="15708"/>
    <cellStyle name="Currency 2 2 2 2 2 13 14" xfId="15709"/>
    <cellStyle name="Currency 2 2 2 2 2 13 14 2" xfId="15710"/>
    <cellStyle name="Currency 2 2 2 2 2 13 15" xfId="15711"/>
    <cellStyle name="Currency 2 2 2 2 2 13 16" xfId="15712"/>
    <cellStyle name="Currency 2 2 2 2 2 13 2" xfId="15713"/>
    <cellStyle name="Currency 2 2 2 2 2 13 2 10" xfId="15714"/>
    <cellStyle name="Currency 2 2 2 2 2 13 2 10 2" xfId="15715"/>
    <cellStyle name="Currency 2 2 2 2 2 13 2 11" xfId="15716"/>
    <cellStyle name="Currency 2 2 2 2 2 13 2 11 2" xfId="15717"/>
    <cellStyle name="Currency 2 2 2 2 2 13 2 12" xfId="15718"/>
    <cellStyle name="Currency 2 2 2 2 2 13 2 12 2" xfId="15719"/>
    <cellStyle name="Currency 2 2 2 2 2 13 2 13" xfId="15720"/>
    <cellStyle name="Currency 2 2 2 2 2 13 2 14" xfId="15721"/>
    <cellStyle name="Currency 2 2 2 2 2 13 2 2" xfId="15722"/>
    <cellStyle name="Currency 2 2 2 2 2 13 2 2 2" xfId="15723"/>
    <cellStyle name="Currency 2 2 2 2 2 13 2 3" xfId="15724"/>
    <cellStyle name="Currency 2 2 2 2 2 13 2 3 2" xfId="15725"/>
    <cellStyle name="Currency 2 2 2 2 2 13 2 4" xfId="15726"/>
    <cellStyle name="Currency 2 2 2 2 2 13 2 4 2" xfId="15727"/>
    <cellStyle name="Currency 2 2 2 2 2 13 2 5" xfId="15728"/>
    <cellStyle name="Currency 2 2 2 2 2 13 2 5 2" xfId="15729"/>
    <cellStyle name="Currency 2 2 2 2 2 13 2 6" xfId="15730"/>
    <cellStyle name="Currency 2 2 2 2 2 13 2 6 2" xfId="15731"/>
    <cellStyle name="Currency 2 2 2 2 2 13 2 7" xfId="15732"/>
    <cellStyle name="Currency 2 2 2 2 2 13 2 7 2" xfId="15733"/>
    <cellStyle name="Currency 2 2 2 2 2 13 2 8" xfId="15734"/>
    <cellStyle name="Currency 2 2 2 2 2 13 2 8 2" xfId="15735"/>
    <cellStyle name="Currency 2 2 2 2 2 13 2 9" xfId="15736"/>
    <cellStyle name="Currency 2 2 2 2 2 13 2 9 2" xfId="15737"/>
    <cellStyle name="Currency 2 2 2 2 2 13 3" xfId="15738"/>
    <cellStyle name="Currency 2 2 2 2 2 13 3 10" xfId="15739"/>
    <cellStyle name="Currency 2 2 2 2 2 13 3 10 2" xfId="15740"/>
    <cellStyle name="Currency 2 2 2 2 2 13 3 11" xfId="15741"/>
    <cellStyle name="Currency 2 2 2 2 2 13 3 11 2" xfId="15742"/>
    <cellStyle name="Currency 2 2 2 2 2 13 3 12" xfId="15743"/>
    <cellStyle name="Currency 2 2 2 2 2 13 3 12 2" xfId="15744"/>
    <cellStyle name="Currency 2 2 2 2 2 13 3 13" xfId="15745"/>
    <cellStyle name="Currency 2 2 2 2 2 13 3 14" xfId="15746"/>
    <cellStyle name="Currency 2 2 2 2 2 13 3 2" xfId="15747"/>
    <cellStyle name="Currency 2 2 2 2 2 13 3 2 2" xfId="15748"/>
    <cellStyle name="Currency 2 2 2 2 2 13 3 3" xfId="15749"/>
    <cellStyle name="Currency 2 2 2 2 2 13 3 3 2" xfId="15750"/>
    <cellStyle name="Currency 2 2 2 2 2 13 3 4" xfId="15751"/>
    <cellStyle name="Currency 2 2 2 2 2 13 3 4 2" xfId="15752"/>
    <cellStyle name="Currency 2 2 2 2 2 13 3 5" xfId="15753"/>
    <cellStyle name="Currency 2 2 2 2 2 13 3 5 2" xfId="15754"/>
    <cellStyle name="Currency 2 2 2 2 2 13 3 6" xfId="15755"/>
    <cellStyle name="Currency 2 2 2 2 2 13 3 6 2" xfId="15756"/>
    <cellStyle name="Currency 2 2 2 2 2 13 3 7" xfId="15757"/>
    <cellStyle name="Currency 2 2 2 2 2 13 3 7 2" xfId="15758"/>
    <cellStyle name="Currency 2 2 2 2 2 13 3 8" xfId="15759"/>
    <cellStyle name="Currency 2 2 2 2 2 13 3 8 2" xfId="15760"/>
    <cellStyle name="Currency 2 2 2 2 2 13 3 9" xfId="15761"/>
    <cellStyle name="Currency 2 2 2 2 2 13 3 9 2" xfId="15762"/>
    <cellStyle name="Currency 2 2 2 2 2 13 4" xfId="15763"/>
    <cellStyle name="Currency 2 2 2 2 2 13 4 2" xfId="15764"/>
    <cellStyle name="Currency 2 2 2 2 2 13 5" xfId="15765"/>
    <cellStyle name="Currency 2 2 2 2 2 13 5 2" xfId="15766"/>
    <cellStyle name="Currency 2 2 2 2 2 13 6" xfId="15767"/>
    <cellStyle name="Currency 2 2 2 2 2 13 6 2" xfId="15768"/>
    <cellStyle name="Currency 2 2 2 2 2 13 7" xfId="15769"/>
    <cellStyle name="Currency 2 2 2 2 2 13 7 2" xfId="15770"/>
    <cellStyle name="Currency 2 2 2 2 2 13 8" xfId="15771"/>
    <cellStyle name="Currency 2 2 2 2 2 13 8 2" xfId="15772"/>
    <cellStyle name="Currency 2 2 2 2 2 13 9" xfId="15773"/>
    <cellStyle name="Currency 2 2 2 2 2 13 9 2" xfId="15774"/>
    <cellStyle name="Currency 2 2 2 2 2 14" xfId="15775"/>
    <cellStyle name="Currency 2 2 2 2 2 14 10" xfId="15776"/>
    <cellStyle name="Currency 2 2 2 2 2 14 10 2" xfId="15777"/>
    <cellStyle name="Currency 2 2 2 2 2 14 11" xfId="15778"/>
    <cellStyle name="Currency 2 2 2 2 2 14 11 2" xfId="15779"/>
    <cellStyle name="Currency 2 2 2 2 2 14 12" xfId="15780"/>
    <cellStyle name="Currency 2 2 2 2 2 14 12 2" xfId="15781"/>
    <cellStyle name="Currency 2 2 2 2 2 14 13" xfId="15782"/>
    <cellStyle name="Currency 2 2 2 2 2 14 13 2" xfId="15783"/>
    <cellStyle name="Currency 2 2 2 2 2 14 14" xfId="15784"/>
    <cellStyle name="Currency 2 2 2 2 2 14 14 2" xfId="15785"/>
    <cellStyle name="Currency 2 2 2 2 2 14 15" xfId="15786"/>
    <cellStyle name="Currency 2 2 2 2 2 14 16" xfId="15787"/>
    <cellStyle name="Currency 2 2 2 2 2 14 2" xfId="15788"/>
    <cellStyle name="Currency 2 2 2 2 2 14 2 10" xfId="15789"/>
    <cellStyle name="Currency 2 2 2 2 2 14 2 10 2" xfId="15790"/>
    <cellStyle name="Currency 2 2 2 2 2 14 2 11" xfId="15791"/>
    <cellStyle name="Currency 2 2 2 2 2 14 2 11 2" xfId="15792"/>
    <cellStyle name="Currency 2 2 2 2 2 14 2 12" xfId="15793"/>
    <cellStyle name="Currency 2 2 2 2 2 14 2 12 2" xfId="15794"/>
    <cellStyle name="Currency 2 2 2 2 2 14 2 13" xfId="15795"/>
    <cellStyle name="Currency 2 2 2 2 2 14 2 14" xfId="15796"/>
    <cellStyle name="Currency 2 2 2 2 2 14 2 2" xfId="15797"/>
    <cellStyle name="Currency 2 2 2 2 2 14 2 2 2" xfId="15798"/>
    <cellStyle name="Currency 2 2 2 2 2 14 2 3" xfId="15799"/>
    <cellStyle name="Currency 2 2 2 2 2 14 2 3 2" xfId="15800"/>
    <cellStyle name="Currency 2 2 2 2 2 14 2 4" xfId="15801"/>
    <cellStyle name="Currency 2 2 2 2 2 14 2 4 2" xfId="15802"/>
    <cellStyle name="Currency 2 2 2 2 2 14 2 5" xfId="15803"/>
    <cellStyle name="Currency 2 2 2 2 2 14 2 5 2" xfId="15804"/>
    <cellStyle name="Currency 2 2 2 2 2 14 2 6" xfId="15805"/>
    <cellStyle name="Currency 2 2 2 2 2 14 2 6 2" xfId="15806"/>
    <cellStyle name="Currency 2 2 2 2 2 14 2 7" xfId="15807"/>
    <cellStyle name="Currency 2 2 2 2 2 14 2 7 2" xfId="15808"/>
    <cellStyle name="Currency 2 2 2 2 2 14 2 8" xfId="15809"/>
    <cellStyle name="Currency 2 2 2 2 2 14 2 8 2" xfId="15810"/>
    <cellStyle name="Currency 2 2 2 2 2 14 2 9" xfId="15811"/>
    <cellStyle name="Currency 2 2 2 2 2 14 2 9 2" xfId="15812"/>
    <cellStyle name="Currency 2 2 2 2 2 14 3" xfId="15813"/>
    <cellStyle name="Currency 2 2 2 2 2 14 3 10" xfId="15814"/>
    <cellStyle name="Currency 2 2 2 2 2 14 3 10 2" xfId="15815"/>
    <cellStyle name="Currency 2 2 2 2 2 14 3 11" xfId="15816"/>
    <cellStyle name="Currency 2 2 2 2 2 14 3 11 2" xfId="15817"/>
    <cellStyle name="Currency 2 2 2 2 2 14 3 12" xfId="15818"/>
    <cellStyle name="Currency 2 2 2 2 2 14 3 12 2" xfId="15819"/>
    <cellStyle name="Currency 2 2 2 2 2 14 3 13" xfId="15820"/>
    <cellStyle name="Currency 2 2 2 2 2 14 3 14" xfId="15821"/>
    <cellStyle name="Currency 2 2 2 2 2 14 3 2" xfId="15822"/>
    <cellStyle name="Currency 2 2 2 2 2 14 3 2 2" xfId="15823"/>
    <cellStyle name="Currency 2 2 2 2 2 14 3 3" xfId="15824"/>
    <cellStyle name="Currency 2 2 2 2 2 14 3 3 2" xfId="15825"/>
    <cellStyle name="Currency 2 2 2 2 2 14 3 4" xfId="15826"/>
    <cellStyle name="Currency 2 2 2 2 2 14 3 4 2" xfId="15827"/>
    <cellStyle name="Currency 2 2 2 2 2 14 3 5" xfId="15828"/>
    <cellStyle name="Currency 2 2 2 2 2 14 3 5 2" xfId="15829"/>
    <cellStyle name="Currency 2 2 2 2 2 14 3 6" xfId="15830"/>
    <cellStyle name="Currency 2 2 2 2 2 14 3 6 2" xfId="15831"/>
    <cellStyle name="Currency 2 2 2 2 2 14 3 7" xfId="15832"/>
    <cellStyle name="Currency 2 2 2 2 2 14 3 7 2" xfId="15833"/>
    <cellStyle name="Currency 2 2 2 2 2 14 3 8" xfId="15834"/>
    <cellStyle name="Currency 2 2 2 2 2 14 3 8 2" xfId="15835"/>
    <cellStyle name="Currency 2 2 2 2 2 14 3 9" xfId="15836"/>
    <cellStyle name="Currency 2 2 2 2 2 14 3 9 2" xfId="15837"/>
    <cellStyle name="Currency 2 2 2 2 2 14 4" xfId="15838"/>
    <cellStyle name="Currency 2 2 2 2 2 14 4 2" xfId="15839"/>
    <cellStyle name="Currency 2 2 2 2 2 14 5" xfId="15840"/>
    <cellStyle name="Currency 2 2 2 2 2 14 5 2" xfId="15841"/>
    <cellStyle name="Currency 2 2 2 2 2 14 6" xfId="15842"/>
    <cellStyle name="Currency 2 2 2 2 2 14 6 2" xfId="15843"/>
    <cellStyle name="Currency 2 2 2 2 2 14 7" xfId="15844"/>
    <cellStyle name="Currency 2 2 2 2 2 14 7 2" xfId="15845"/>
    <cellStyle name="Currency 2 2 2 2 2 14 8" xfId="15846"/>
    <cellStyle name="Currency 2 2 2 2 2 14 8 2" xfId="15847"/>
    <cellStyle name="Currency 2 2 2 2 2 14 9" xfId="15848"/>
    <cellStyle name="Currency 2 2 2 2 2 14 9 2" xfId="15849"/>
    <cellStyle name="Currency 2 2 2 2 2 15" xfId="15850"/>
    <cellStyle name="Currency 2 2 2 2 2 15 10" xfId="15851"/>
    <cellStyle name="Currency 2 2 2 2 2 15 10 2" xfId="15852"/>
    <cellStyle name="Currency 2 2 2 2 2 15 11" xfId="15853"/>
    <cellStyle name="Currency 2 2 2 2 2 15 11 2" xfId="15854"/>
    <cellStyle name="Currency 2 2 2 2 2 15 12" xfId="15855"/>
    <cellStyle name="Currency 2 2 2 2 2 15 12 2" xfId="15856"/>
    <cellStyle name="Currency 2 2 2 2 2 15 13" xfId="15857"/>
    <cellStyle name="Currency 2 2 2 2 2 15 13 2" xfId="15858"/>
    <cellStyle name="Currency 2 2 2 2 2 15 14" xfId="15859"/>
    <cellStyle name="Currency 2 2 2 2 2 15 14 2" xfId="15860"/>
    <cellStyle name="Currency 2 2 2 2 2 15 15" xfId="15861"/>
    <cellStyle name="Currency 2 2 2 2 2 15 16" xfId="15862"/>
    <cellStyle name="Currency 2 2 2 2 2 15 2" xfId="15863"/>
    <cellStyle name="Currency 2 2 2 2 2 15 2 10" xfId="15864"/>
    <cellStyle name="Currency 2 2 2 2 2 15 2 10 2" xfId="15865"/>
    <cellStyle name="Currency 2 2 2 2 2 15 2 11" xfId="15866"/>
    <cellStyle name="Currency 2 2 2 2 2 15 2 11 2" xfId="15867"/>
    <cellStyle name="Currency 2 2 2 2 2 15 2 12" xfId="15868"/>
    <cellStyle name="Currency 2 2 2 2 2 15 2 12 2" xfId="15869"/>
    <cellStyle name="Currency 2 2 2 2 2 15 2 13" xfId="15870"/>
    <cellStyle name="Currency 2 2 2 2 2 15 2 14" xfId="15871"/>
    <cellStyle name="Currency 2 2 2 2 2 15 2 2" xfId="15872"/>
    <cellStyle name="Currency 2 2 2 2 2 15 2 2 2" xfId="15873"/>
    <cellStyle name="Currency 2 2 2 2 2 15 2 3" xfId="15874"/>
    <cellStyle name="Currency 2 2 2 2 2 15 2 3 2" xfId="15875"/>
    <cellStyle name="Currency 2 2 2 2 2 15 2 4" xfId="15876"/>
    <cellStyle name="Currency 2 2 2 2 2 15 2 4 2" xfId="15877"/>
    <cellStyle name="Currency 2 2 2 2 2 15 2 5" xfId="15878"/>
    <cellStyle name="Currency 2 2 2 2 2 15 2 5 2" xfId="15879"/>
    <cellStyle name="Currency 2 2 2 2 2 15 2 6" xfId="15880"/>
    <cellStyle name="Currency 2 2 2 2 2 15 2 6 2" xfId="15881"/>
    <cellStyle name="Currency 2 2 2 2 2 15 2 7" xfId="15882"/>
    <cellStyle name="Currency 2 2 2 2 2 15 2 7 2" xfId="15883"/>
    <cellStyle name="Currency 2 2 2 2 2 15 2 8" xfId="15884"/>
    <cellStyle name="Currency 2 2 2 2 2 15 2 8 2" xfId="15885"/>
    <cellStyle name="Currency 2 2 2 2 2 15 2 9" xfId="15886"/>
    <cellStyle name="Currency 2 2 2 2 2 15 2 9 2" xfId="15887"/>
    <cellStyle name="Currency 2 2 2 2 2 15 3" xfId="15888"/>
    <cellStyle name="Currency 2 2 2 2 2 15 3 10" xfId="15889"/>
    <cellStyle name="Currency 2 2 2 2 2 15 3 10 2" xfId="15890"/>
    <cellStyle name="Currency 2 2 2 2 2 15 3 11" xfId="15891"/>
    <cellStyle name="Currency 2 2 2 2 2 15 3 11 2" xfId="15892"/>
    <cellStyle name="Currency 2 2 2 2 2 15 3 12" xfId="15893"/>
    <cellStyle name="Currency 2 2 2 2 2 15 3 12 2" xfId="15894"/>
    <cellStyle name="Currency 2 2 2 2 2 15 3 13" xfId="15895"/>
    <cellStyle name="Currency 2 2 2 2 2 15 3 14" xfId="15896"/>
    <cellStyle name="Currency 2 2 2 2 2 15 3 2" xfId="15897"/>
    <cellStyle name="Currency 2 2 2 2 2 15 3 2 2" xfId="15898"/>
    <cellStyle name="Currency 2 2 2 2 2 15 3 3" xfId="15899"/>
    <cellStyle name="Currency 2 2 2 2 2 15 3 3 2" xfId="15900"/>
    <cellStyle name="Currency 2 2 2 2 2 15 3 4" xfId="15901"/>
    <cellStyle name="Currency 2 2 2 2 2 15 3 4 2" xfId="15902"/>
    <cellStyle name="Currency 2 2 2 2 2 15 3 5" xfId="15903"/>
    <cellStyle name="Currency 2 2 2 2 2 15 3 5 2" xfId="15904"/>
    <cellStyle name="Currency 2 2 2 2 2 15 3 6" xfId="15905"/>
    <cellStyle name="Currency 2 2 2 2 2 15 3 6 2" xfId="15906"/>
    <cellStyle name="Currency 2 2 2 2 2 15 3 7" xfId="15907"/>
    <cellStyle name="Currency 2 2 2 2 2 15 3 7 2" xfId="15908"/>
    <cellStyle name="Currency 2 2 2 2 2 15 3 8" xfId="15909"/>
    <cellStyle name="Currency 2 2 2 2 2 15 3 8 2" xfId="15910"/>
    <cellStyle name="Currency 2 2 2 2 2 15 3 9" xfId="15911"/>
    <cellStyle name="Currency 2 2 2 2 2 15 3 9 2" xfId="15912"/>
    <cellStyle name="Currency 2 2 2 2 2 15 4" xfId="15913"/>
    <cellStyle name="Currency 2 2 2 2 2 15 4 2" xfId="15914"/>
    <cellStyle name="Currency 2 2 2 2 2 15 5" xfId="15915"/>
    <cellStyle name="Currency 2 2 2 2 2 15 5 2" xfId="15916"/>
    <cellStyle name="Currency 2 2 2 2 2 15 6" xfId="15917"/>
    <cellStyle name="Currency 2 2 2 2 2 15 6 2" xfId="15918"/>
    <cellStyle name="Currency 2 2 2 2 2 15 7" xfId="15919"/>
    <cellStyle name="Currency 2 2 2 2 2 15 7 2" xfId="15920"/>
    <cellStyle name="Currency 2 2 2 2 2 15 8" xfId="15921"/>
    <cellStyle name="Currency 2 2 2 2 2 15 8 2" xfId="15922"/>
    <cellStyle name="Currency 2 2 2 2 2 15 9" xfId="15923"/>
    <cellStyle name="Currency 2 2 2 2 2 15 9 2" xfId="15924"/>
    <cellStyle name="Currency 2 2 2 2 2 16" xfId="15925"/>
    <cellStyle name="Currency 2 2 2 2 2 16 10" xfId="15926"/>
    <cellStyle name="Currency 2 2 2 2 2 16 10 2" xfId="15927"/>
    <cellStyle name="Currency 2 2 2 2 2 16 11" xfId="15928"/>
    <cellStyle name="Currency 2 2 2 2 2 16 11 2" xfId="15929"/>
    <cellStyle name="Currency 2 2 2 2 2 16 12" xfId="15930"/>
    <cellStyle name="Currency 2 2 2 2 2 16 12 2" xfId="15931"/>
    <cellStyle name="Currency 2 2 2 2 2 16 13" xfId="15932"/>
    <cellStyle name="Currency 2 2 2 2 2 16 13 2" xfId="15933"/>
    <cellStyle name="Currency 2 2 2 2 2 16 14" xfId="15934"/>
    <cellStyle name="Currency 2 2 2 2 2 16 14 2" xfId="15935"/>
    <cellStyle name="Currency 2 2 2 2 2 16 15" xfId="15936"/>
    <cellStyle name="Currency 2 2 2 2 2 16 16" xfId="15937"/>
    <cellStyle name="Currency 2 2 2 2 2 16 2" xfId="15938"/>
    <cellStyle name="Currency 2 2 2 2 2 16 2 10" xfId="15939"/>
    <cellStyle name="Currency 2 2 2 2 2 16 2 10 2" xfId="15940"/>
    <cellStyle name="Currency 2 2 2 2 2 16 2 11" xfId="15941"/>
    <cellStyle name="Currency 2 2 2 2 2 16 2 11 2" xfId="15942"/>
    <cellStyle name="Currency 2 2 2 2 2 16 2 12" xfId="15943"/>
    <cellStyle name="Currency 2 2 2 2 2 16 2 12 2" xfId="15944"/>
    <cellStyle name="Currency 2 2 2 2 2 16 2 13" xfId="15945"/>
    <cellStyle name="Currency 2 2 2 2 2 16 2 14" xfId="15946"/>
    <cellStyle name="Currency 2 2 2 2 2 16 2 2" xfId="15947"/>
    <cellStyle name="Currency 2 2 2 2 2 16 2 2 2" xfId="15948"/>
    <cellStyle name="Currency 2 2 2 2 2 16 2 3" xfId="15949"/>
    <cellStyle name="Currency 2 2 2 2 2 16 2 3 2" xfId="15950"/>
    <cellStyle name="Currency 2 2 2 2 2 16 2 4" xfId="15951"/>
    <cellStyle name="Currency 2 2 2 2 2 16 2 4 2" xfId="15952"/>
    <cellStyle name="Currency 2 2 2 2 2 16 2 5" xfId="15953"/>
    <cellStyle name="Currency 2 2 2 2 2 16 2 5 2" xfId="15954"/>
    <cellStyle name="Currency 2 2 2 2 2 16 2 6" xfId="15955"/>
    <cellStyle name="Currency 2 2 2 2 2 16 2 6 2" xfId="15956"/>
    <cellStyle name="Currency 2 2 2 2 2 16 2 7" xfId="15957"/>
    <cellStyle name="Currency 2 2 2 2 2 16 2 7 2" xfId="15958"/>
    <cellStyle name="Currency 2 2 2 2 2 16 2 8" xfId="15959"/>
    <cellStyle name="Currency 2 2 2 2 2 16 2 8 2" xfId="15960"/>
    <cellStyle name="Currency 2 2 2 2 2 16 2 9" xfId="15961"/>
    <cellStyle name="Currency 2 2 2 2 2 16 2 9 2" xfId="15962"/>
    <cellStyle name="Currency 2 2 2 2 2 16 3" xfId="15963"/>
    <cellStyle name="Currency 2 2 2 2 2 16 3 10" xfId="15964"/>
    <cellStyle name="Currency 2 2 2 2 2 16 3 10 2" xfId="15965"/>
    <cellStyle name="Currency 2 2 2 2 2 16 3 11" xfId="15966"/>
    <cellStyle name="Currency 2 2 2 2 2 16 3 11 2" xfId="15967"/>
    <cellStyle name="Currency 2 2 2 2 2 16 3 12" xfId="15968"/>
    <cellStyle name="Currency 2 2 2 2 2 16 3 12 2" xfId="15969"/>
    <cellStyle name="Currency 2 2 2 2 2 16 3 13" xfId="15970"/>
    <cellStyle name="Currency 2 2 2 2 2 16 3 14" xfId="15971"/>
    <cellStyle name="Currency 2 2 2 2 2 16 3 2" xfId="15972"/>
    <cellStyle name="Currency 2 2 2 2 2 16 3 2 2" xfId="15973"/>
    <cellStyle name="Currency 2 2 2 2 2 16 3 3" xfId="15974"/>
    <cellStyle name="Currency 2 2 2 2 2 16 3 3 2" xfId="15975"/>
    <cellStyle name="Currency 2 2 2 2 2 16 3 4" xfId="15976"/>
    <cellStyle name="Currency 2 2 2 2 2 16 3 4 2" xfId="15977"/>
    <cellStyle name="Currency 2 2 2 2 2 16 3 5" xfId="15978"/>
    <cellStyle name="Currency 2 2 2 2 2 16 3 5 2" xfId="15979"/>
    <cellStyle name="Currency 2 2 2 2 2 16 3 6" xfId="15980"/>
    <cellStyle name="Currency 2 2 2 2 2 16 3 6 2" xfId="15981"/>
    <cellStyle name="Currency 2 2 2 2 2 16 3 7" xfId="15982"/>
    <cellStyle name="Currency 2 2 2 2 2 16 3 7 2" xfId="15983"/>
    <cellStyle name="Currency 2 2 2 2 2 16 3 8" xfId="15984"/>
    <cellStyle name="Currency 2 2 2 2 2 16 3 8 2" xfId="15985"/>
    <cellStyle name="Currency 2 2 2 2 2 16 3 9" xfId="15986"/>
    <cellStyle name="Currency 2 2 2 2 2 16 3 9 2" xfId="15987"/>
    <cellStyle name="Currency 2 2 2 2 2 16 4" xfId="15988"/>
    <cellStyle name="Currency 2 2 2 2 2 16 4 2" xfId="15989"/>
    <cellStyle name="Currency 2 2 2 2 2 16 5" xfId="15990"/>
    <cellStyle name="Currency 2 2 2 2 2 16 5 2" xfId="15991"/>
    <cellStyle name="Currency 2 2 2 2 2 16 6" xfId="15992"/>
    <cellStyle name="Currency 2 2 2 2 2 16 6 2" xfId="15993"/>
    <cellStyle name="Currency 2 2 2 2 2 16 7" xfId="15994"/>
    <cellStyle name="Currency 2 2 2 2 2 16 7 2" xfId="15995"/>
    <cellStyle name="Currency 2 2 2 2 2 16 8" xfId="15996"/>
    <cellStyle name="Currency 2 2 2 2 2 16 8 2" xfId="15997"/>
    <cellStyle name="Currency 2 2 2 2 2 16 9" xfId="15998"/>
    <cellStyle name="Currency 2 2 2 2 2 16 9 2" xfId="15999"/>
    <cellStyle name="Currency 2 2 2 2 2 17" xfId="16000"/>
    <cellStyle name="Currency 2 2 2 2 2 17 10" xfId="16001"/>
    <cellStyle name="Currency 2 2 2 2 2 17 10 2" xfId="16002"/>
    <cellStyle name="Currency 2 2 2 2 2 17 11" xfId="16003"/>
    <cellStyle name="Currency 2 2 2 2 2 17 11 2" xfId="16004"/>
    <cellStyle name="Currency 2 2 2 2 2 17 12" xfId="16005"/>
    <cellStyle name="Currency 2 2 2 2 2 17 12 2" xfId="16006"/>
    <cellStyle name="Currency 2 2 2 2 2 17 13" xfId="16007"/>
    <cellStyle name="Currency 2 2 2 2 2 17 13 2" xfId="16008"/>
    <cellStyle name="Currency 2 2 2 2 2 17 14" xfId="16009"/>
    <cellStyle name="Currency 2 2 2 2 2 17 14 2" xfId="16010"/>
    <cellStyle name="Currency 2 2 2 2 2 17 15" xfId="16011"/>
    <cellStyle name="Currency 2 2 2 2 2 17 16" xfId="16012"/>
    <cellStyle name="Currency 2 2 2 2 2 17 2" xfId="16013"/>
    <cellStyle name="Currency 2 2 2 2 2 17 2 10" xfId="16014"/>
    <cellStyle name="Currency 2 2 2 2 2 17 2 10 2" xfId="16015"/>
    <cellStyle name="Currency 2 2 2 2 2 17 2 11" xfId="16016"/>
    <cellStyle name="Currency 2 2 2 2 2 17 2 11 2" xfId="16017"/>
    <cellStyle name="Currency 2 2 2 2 2 17 2 12" xfId="16018"/>
    <cellStyle name="Currency 2 2 2 2 2 17 2 12 2" xfId="16019"/>
    <cellStyle name="Currency 2 2 2 2 2 17 2 13" xfId="16020"/>
    <cellStyle name="Currency 2 2 2 2 2 17 2 14" xfId="16021"/>
    <cellStyle name="Currency 2 2 2 2 2 17 2 2" xfId="16022"/>
    <cellStyle name="Currency 2 2 2 2 2 17 2 2 2" xfId="16023"/>
    <cellStyle name="Currency 2 2 2 2 2 17 2 3" xfId="16024"/>
    <cellStyle name="Currency 2 2 2 2 2 17 2 3 2" xfId="16025"/>
    <cellStyle name="Currency 2 2 2 2 2 17 2 4" xfId="16026"/>
    <cellStyle name="Currency 2 2 2 2 2 17 2 4 2" xfId="16027"/>
    <cellStyle name="Currency 2 2 2 2 2 17 2 5" xfId="16028"/>
    <cellStyle name="Currency 2 2 2 2 2 17 2 5 2" xfId="16029"/>
    <cellStyle name="Currency 2 2 2 2 2 17 2 6" xfId="16030"/>
    <cellStyle name="Currency 2 2 2 2 2 17 2 6 2" xfId="16031"/>
    <cellStyle name="Currency 2 2 2 2 2 17 2 7" xfId="16032"/>
    <cellStyle name="Currency 2 2 2 2 2 17 2 7 2" xfId="16033"/>
    <cellStyle name="Currency 2 2 2 2 2 17 2 8" xfId="16034"/>
    <cellStyle name="Currency 2 2 2 2 2 17 2 8 2" xfId="16035"/>
    <cellStyle name="Currency 2 2 2 2 2 17 2 9" xfId="16036"/>
    <cellStyle name="Currency 2 2 2 2 2 17 2 9 2" xfId="16037"/>
    <cellStyle name="Currency 2 2 2 2 2 17 3" xfId="16038"/>
    <cellStyle name="Currency 2 2 2 2 2 17 3 10" xfId="16039"/>
    <cellStyle name="Currency 2 2 2 2 2 17 3 10 2" xfId="16040"/>
    <cellStyle name="Currency 2 2 2 2 2 17 3 11" xfId="16041"/>
    <cellStyle name="Currency 2 2 2 2 2 17 3 11 2" xfId="16042"/>
    <cellStyle name="Currency 2 2 2 2 2 17 3 12" xfId="16043"/>
    <cellStyle name="Currency 2 2 2 2 2 17 3 12 2" xfId="16044"/>
    <cellStyle name="Currency 2 2 2 2 2 17 3 13" xfId="16045"/>
    <cellStyle name="Currency 2 2 2 2 2 17 3 14" xfId="16046"/>
    <cellStyle name="Currency 2 2 2 2 2 17 3 2" xfId="16047"/>
    <cellStyle name="Currency 2 2 2 2 2 17 3 2 2" xfId="16048"/>
    <cellStyle name="Currency 2 2 2 2 2 17 3 3" xfId="16049"/>
    <cellStyle name="Currency 2 2 2 2 2 17 3 3 2" xfId="16050"/>
    <cellStyle name="Currency 2 2 2 2 2 17 3 4" xfId="16051"/>
    <cellStyle name="Currency 2 2 2 2 2 17 3 4 2" xfId="16052"/>
    <cellStyle name="Currency 2 2 2 2 2 17 3 5" xfId="16053"/>
    <cellStyle name="Currency 2 2 2 2 2 17 3 5 2" xfId="16054"/>
    <cellStyle name="Currency 2 2 2 2 2 17 3 6" xfId="16055"/>
    <cellStyle name="Currency 2 2 2 2 2 17 3 6 2" xfId="16056"/>
    <cellStyle name="Currency 2 2 2 2 2 17 3 7" xfId="16057"/>
    <cellStyle name="Currency 2 2 2 2 2 17 3 7 2" xfId="16058"/>
    <cellStyle name="Currency 2 2 2 2 2 17 3 8" xfId="16059"/>
    <cellStyle name="Currency 2 2 2 2 2 17 3 8 2" xfId="16060"/>
    <cellStyle name="Currency 2 2 2 2 2 17 3 9" xfId="16061"/>
    <cellStyle name="Currency 2 2 2 2 2 17 3 9 2" xfId="16062"/>
    <cellStyle name="Currency 2 2 2 2 2 17 4" xfId="16063"/>
    <cellStyle name="Currency 2 2 2 2 2 17 4 2" xfId="16064"/>
    <cellStyle name="Currency 2 2 2 2 2 17 5" xfId="16065"/>
    <cellStyle name="Currency 2 2 2 2 2 17 5 2" xfId="16066"/>
    <cellStyle name="Currency 2 2 2 2 2 17 6" xfId="16067"/>
    <cellStyle name="Currency 2 2 2 2 2 17 6 2" xfId="16068"/>
    <cellStyle name="Currency 2 2 2 2 2 17 7" xfId="16069"/>
    <cellStyle name="Currency 2 2 2 2 2 17 7 2" xfId="16070"/>
    <cellStyle name="Currency 2 2 2 2 2 17 8" xfId="16071"/>
    <cellStyle name="Currency 2 2 2 2 2 17 8 2" xfId="16072"/>
    <cellStyle name="Currency 2 2 2 2 2 17 9" xfId="16073"/>
    <cellStyle name="Currency 2 2 2 2 2 17 9 2" xfId="16074"/>
    <cellStyle name="Currency 2 2 2 2 2 18" xfId="16075"/>
    <cellStyle name="Currency 2 2 2 2 2 18 10" xfId="16076"/>
    <cellStyle name="Currency 2 2 2 2 2 18 10 2" xfId="16077"/>
    <cellStyle name="Currency 2 2 2 2 2 18 11" xfId="16078"/>
    <cellStyle name="Currency 2 2 2 2 2 18 11 2" xfId="16079"/>
    <cellStyle name="Currency 2 2 2 2 2 18 12" xfId="16080"/>
    <cellStyle name="Currency 2 2 2 2 2 18 12 2" xfId="16081"/>
    <cellStyle name="Currency 2 2 2 2 2 18 13" xfId="16082"/>
    <cellStyle name="Currency 2 2 2 2 2 18 13 2" xfId="16083"/>
    <cellStyle name="Currency 2 2 2 2 2 18 14" xfId="16084"/>
    <cellStyle name="Currency 2 2 2 2 2 18 14 2" xfId="16085"/>
    <cellStyle name="Currency 2 2 2 2 2 18 15" xfId="16086"/>
    <cellStyle name="Currency 2 2 2 2 2 18 16" xfId="16087"/>
    <cellStyle name="Currency 2 2 2 2 2 18 2" xfId="16088"/>
    <cellStyle name="Currency 2 2 2 2 2 18 2 10" xfId="16089"/>
    <cellStyle name="Currency 2 2 2 2 2 18 2 10 2" xfId="16090"/>
    <cellStyle name="Currency 2 2 2 2 2 18 2 11" xfId="16091"/>
    <cellStyle name="Currency 2 2 2 2 2 18 2 11 2" xfId="16092"/>
    <cellStyle name="Currency 2 2 2 2 2 18 2 12" xfId="16093"/>
    <cellStyle name="Currency 2 2 2 2 2 18 2 12 2" xfId="16094"/>
    <cellStyle name="Currency 2 2 2 2 2 18 2 13" xfId="16095"/>
    <cellStyle name="Currency 2 2 2 2 2 18 2 14" xfId="16096"/>
    <cellStyle name="Currency 2 2 2 2 2 18 2 2" xfId="16097"/>
    <cellStyle name="Currency 2 2 2 2 2 18 2 2 2" xfId="16098"/>
    <cellStyle name="Currency 2 2 2 2 2 18 2 3" xfId="16099"/>
    <cellStyle name="Currency 2 2 2 2 2 18 2 3 2" xfId="16100"/>
    <cellStyle name="Currency 2 2 2 2 2 18 2 4" xfId="16101"/>
    <cellStyle name="Currency 2 2 2 2 2 18 2 4 2" xfId="16102"/>
    <cellStyle name="Currency 2 2 2 2 2 18 2 5" xfId="16103"/>
    <cellStyle name="Currency 2 2 2 2 2 18 2 5 2" xfId="16104"/>
    <cellStyle name="Currency 2 2 2 2 2 18 2 6" xfId="16105"/>
    <cellStyle name="Currency 2 2 2 2 2 18 2 6 2" xfId="16106"/>
    <cellStyle name="Currency 2 2 2 2 2 18 2 7" xfId="16107"/>
    <cellStyle name="Currency 2 2 2 2 2 18 2 7 2" xfId="16108"/>
    <cellStyle name="Currency 2 2 2 2 2 18 2 8" xfId="16109"/>
    <cellStyle name="Currency 2 2 2 2 2 18 2 8 2" xfId="16110"/>
    <cellStyle name="Currency 2 2 2 2 2 18 2 9" xfId="16111"/>
    <cellStyle name="Currency 2 2 2 2 2 18 2 9 2" xfId="16112"/>
    <cellStyle name="Currency 2 2 2 2 2 18 3" xfId="16113"/>
    <cellStyle name="Currency 2 2 2 2 2 18 3 10" xfId="16114"/>
    <cellStyle name="Currency 2 2 2 2 2 18 3 10 2" xfId="16115"/>
    <cellStyle name="Currency 2 2 2 2 2 18 3 11" xfId="16116"/>
    <cellStyle name="Currency 2 2 2 2 2 18 3 11 2" xfId="16117"/>
    <cellStyle name="Currency 2 2 2 2 2 18 3 12" xfId="16118"/>
    <cellStyle name="Currency 2 2 2 2 2 18 3 12 2" xfId="16119"/>
    <cellStyle name="Currency 2 2 2 2 2 18 3 13" xfId="16120"/>
    <cellStyle name="Currency 2 2 2 2 2 18 3 14" xfId="16121"/>
    <cellStyle name="Currency 2 2 2 2 2 18 3 2" xfId="16122"/>
    <cellStyle name="Currency 2 2 2 2 2 18 3 2 2" xfId="16123"/>
    <cellStyle name="Currency 2 2 2 2 2 18 3 3" xfId="16124"/>
    <cellStyle name="Currency 2 2 2 2 2 18 3 3 2" xfId="16125"/>
    <cellStyle name="Currency 2 2 2 2 2 18 3 4" xfId="16126"/>
    <cellStyle name="Currency 2 2 2 2 2 18 3 4 2" xfId="16127"/>
    <cellStyle name="Currency 2 2 2 2 2 18 3 5" xfId="16128"/>
    <cellStyle name="Currency 2 2 2 2 2 18 3 5 2" xfId="16129"/>
    <cellStyle name="Currency 2 2 2 2 2 18 3 6" xfId="16130"/>
    <cellStyle name="Currency 2 2 2 2 2 18 3 6 2" xfId="16131"/>
    <cellStyle name="Currency 2 2 2 2 2 18 3 7" xfId="16132"/>
    <cellStyle name="Currency 2 2 2 2 2 18 3 7 2" xfId="16133"/>
    <cellStyle name="Currency 2 2 2 2 2 18 3 8" xfId="16134"/>
    <cellStyle name="Currency 2 2 2 2 2 18 3 8 2" xfId="16135"/>
    <cellStyle name="Currency 2 2 2 2 2 18 3 9" xfId="16136"/>
    <cellStyle name="Currency 2 2 2 2 2 18 3 9 2" xfId="16137"/>
    <cellStyle name="Currency 2 2 2 2 2 18 4" xfId="16138"/>
    <cellStyle name="Currency 2 2 2 2 2 18 4 2" xfId="16139"/>
    <cellStyle name="Currency 2 2 2 2 2 18 5" xfId="16140"/>
    <cellStyle name="Currency 2 2 2 2 2 18 5 2" xfId="16141"/>
    <cellStyle name="Currency 2 2 2 2 2 18 6" xfId="16142"/>
    <cellStyle name="Currency 2 2 2 2 2 18 6 2" xfId="16143"/>
    <cellStyle name="Currency 2 2 2 2 2 18 7" xfId="16144"/>
    <cellStyle name="Currency 2 2 2 2 2 18 7 2" xfId="16145"/>
    <cellStyle name="Currency 2 2 2 2 2 18 8" xfId="16146"/>
    <cellStyle name="Currency 2 2 2 2 2 18 8 2" xfId="16147"/>
    <cellStyle name="Currency 2 2 2 2 2 18 9" xfId="16148"/>
    <cellStyle name="Currency 2 2 2 2 2 18 9 2" xfId="16149"/>
    <cellStyle name="Currency 2 2 2 2 2 19" xfId="16150"/>
    <cellStyle name="Currency 2 2 2 2 2 19 10" xfId="16151"/>
    <cellStyle name="Currency 2 2 2 2 2 19 10 2" xfId="16152"/>
    <cellStyle name="Currency 2 2 2 2 2 19 11" xfId="16153"/>
    <cellStyle name="Currency 2 2 2 2 2 19 11 2" xfId="16154"/>
    <cellStyle name="Currency 2 2 2 2 2 19 12" xfId="16155"/>
    <cellStyle name="Currency 2 2 2 2 2 19 12 2" xfId="16156"/>
    <cellStyle name="Currency 2 2 2 2 2 19 13" xfId="16157"/>
    <cellStyle name="Currency 2 2 2 2 2 19 13 2" xfId="16158"/>
    <cellStyle name="Currency 2 2 2 2 2 19 14" xfId="16159"/>
    <cellStyle name="Currency 2 2 2 2 2 19 14 2" xfId="16160"/>
    <cellStyle name="Currency 2 2 2 2 2 19 15" xfId="16161"/>
    <cellStyle name="Currency 2 2 2 2 2 19 16" xfId="16162"/>
    <cellStyle name="Currency 2 2 2 2 2 19 2" xfId="16163"/>
    <cellStyle name="Currency 2 2 2 2 2 19 2 10" xfId="16164"/>
    <cellStyle name="Currency 2 2 2 2 2 19 2 10 2" xfId="16165"/>
    <cellStyle name="Currency 2 2 2 2 2 19 2 11" xfId="16166"/>
    <cellStyle name="Currency 2 2 2 2 2 19 2 11 2" xfId="16167"/>
    <cellStyle name="Currency 2 2 2 2 2 19 2 12" xfId="16168"/>
    <cellStyle name="Currency 2 2 2 2 2 19 2 12 2" xfId="16169"/>
    <cellStyle name="Currency 2 2 2 2 2 19 2 13" xfId="16170"/>
    <cellStyle name="Currency 2 2 2 2 2 19 2 14" xfId="16171"/>
    <cellStyle name="Currency 2 2 2 2 2 19 2 2" xfId="16172"/>
    <cellStyle name="Currency 2 2 2 2 2 19 2 2 2" xfId="16173"/>
    <cellStyle name="Currency 2 2 2 2 2 19 2 3" xfId="16174"/>
    <cellStyle name="Currency 2 2 2 2 2 19 2 3 2" xfId="16175"/>
    <cellStyle name="Currency 2 2 2 2 2 19 2 4" xfId="16176"/>
    <cellStyle name="Currency 2 2 2 2 2 19 2 4 2" xfId="16177"/>
    <cellStyle name="Currency 2 2 2 2 2 19 2 5" xfId="16178"/>
    <cellStyle name="Currency 2 2 2 2 2 19 2 5 2" xfId="16179"/>
    <cellStyle name="Currency 2 2 2 2 2 19 2 6" xfId="16180"/>
    <cellStyle name="Currency 2 2 2 2 2 19 2 6 2" xfId="16181"/>
    <cellStyle name="Currency 2 2 2 2 2 19 2 7" xfId="16182"/>
    <cellStyle name="Currency 2 2 2 2 2 19 2 7 2" xfId="16183"/>
    <cellStyle name="Currency 2 2 2 2 2 19 2 8" xfId="16184"/>
    <cellStyle name="Currency 2 2 2 2 2 19 2 8 2" xfId="16185"/>
    <cellStyle name="Currency 2 2 2 2 2 19 2 9" xfId="16186"/>
    <cellStyle name="Currency 2 2 2 2 2 19 2 9 2" xfId="16187"/>
    <cellStyle name="Currency 2 2 2 2 2 19 3" xfId="16188"/>
    <cellStyle name="Currency 2 2 2 2 2 19 3 10" xfId="16189"/>
    <cellStyle name="Currency 2 2 2 2 2 19 3 10 2" xfId="16190"/>
    <cellStyle name="Currency 2 2 2 2 2 19 3 11" xfId="16191"/>
    <cellStyle name="Currency 2 2 2 2 2 19 3 11 2" xfId="16192"/>
    <cellStyle name="Currency 2 2 2 2 2 19 3 12" xfId="16193"/>
    <cellStyle name="Currency 2 2 2 2 2 19 3 12 2" xfId="16194"/>
    <cellStyle name="Currency 2 2 2 2 2 19 3 13" xfId="16195"/>
    <cellStyle name="Currency 2 2 2 2 2 19 3 14" xfId="16196"/>
    <cellStyle name="Currency 2 2 2 2 2 19 3 2" xfId="16197"/>
    <cellStyle name="Currency 2 2 2 2 2 19 3 2 2" xfId="16198"/>
    <cellStyle name="Currency 2 2 2 2 2 19 3 3" xfId="16199"/>
    <cellStyle name="Currency 2 2 2 2 2 19 3 3 2" xfId="16200"/>
    <cellStyle name="Currency 2 2 2 2 2 19 3 4" xfId="16201"/>
    <cellStyle name="Currency 2 2 2 2 2 19 3 4 2" xfId="16202"/>
    <cellStyle name="Currency 2 2 2 2 2 19 3 5" xfId="16203"/>
    <cellStyle name="Currency 2 2 2 2 2 19 3 5 2" xfId="16204"/>
    <cellStyle name="Currency 2 2 2 2 2 19 3 6" xfId="16205"/>
    <cellStyle name="Currency 2 2 2 2 2 19 3 6 2" xfId="16206"/>
    <cellStyle name="Currency 2 2 2 2 2 19 3 7" xfId="16207"/>
    <cellStyle name="Currency 2 2 2 2 2 19 3 7 2" xfId="16208"/>
    <cellStyle name="Currency 2 2 2 2 2 19 3 8" xfId="16209"/>
    <cellStyle name="Currency 2 2 2 2 2 19 3 8 2" xfId="16210"/>
    <cellStyle name="Currency 2 2 2 2 2 19 3 9" xfId="16211"/>
    <cellStyle name="Currency 2 2 2 2 2 19 3 9 2" xfId="16212"/>
    <cellStyle name="Currency 2 2 2 2 2 19 4" xfId="16213"/>
    <cellStyle name="Currency 2 2 2 2 2 19 4 2" xfId="16214"/>
    <cellStyle name="Currency 2 2 2 2 2 19 5" xfId="16215"/>
    <cellStyle name="Currency 2 2 2 2 2 19 5 2" xfId="16216"/>
    <cellStyle name="Currency 2 2 2 2 2 19 6" xfId="16217"/>
    <cellStyle name="Currency 2 2 2 2 2 19 6 2" xfId="16218"/>
    <cellStyle name="Currency 2 2 2 2 2 19 7" xfId="16219"/>
    <cellStyle name="Currency 2 2 2 2 2 19 7 2" xfId="16220"/>
    <cellStyle name="Currency 2 2 2 2 2 19 8" xfId="16221"/>
    <cellStyle name="Currency 2 2 2 2 2 19 8 2" xfId="16222"/>
    <cellStyle name="Currency 2 2 2 2 2 19 9" xfId="16223"/>
    <cellStyle name="Currency 2 2 2 2 2 19 9 2" xfId="16224"/>
    <cellStyle name="Currency 2 2 2 2 2 2" xfId="16225"/>
    <cellStyle name="Currency 2 2 2 2 2 2 10" xfId="16226"/>
    <cellStyle name="Currency 2 2 2 2 2 2 2" xfId="16227"/>
    <cellStyle name="Currency 2 2 2 2 2 2 2 10" xfId="16228"/>
    <cellStyle name="Currency 2 2 2 2 2 2 2 10 10" xfId="16229"/>
    <cellStyle name="Currency 2 2 2 2 2 2 2 10 10 2" xfId="16230"/>
    <cellStyle name="Currency 2 2 2 2 2 2 2 10 11" xfId="16231"/>
    <cellStyle name="Currency 2 2 2 2 2 2 2 10 11 2" xfId="16232"/>
    <cellStyle name="Currency 2 2 2 2 2 2 2 10 12" xfId="16233"/>
    <cellStyle name="Currency 2 2 2 2 2 2 2 10 12 2" xfId="16234"/>
    <cellStyle name="Currency 2 2 2 2 2 2 2 10 13" xfId="16235"/>
    <cellStyle name="Currency 2 2 2 2 2 2 2 10 13 2" xfId="16236"/>
    <cellStyle name="Currency 2 2 2 2 2 2 2 10 14" xfId="16237"/>
    <cellStyle name="Currency 2 2 2 2 2 2 2 10 14 2" xfId="16238"/>
    <cellStyle name="Currency 2 2 2 2 2 2 2 10 15" xfId="16239"/>
    <cellStyle name="Currency 2 2 2 2 2 2 2 10 16" xfId="16240"/>
    <cellStyle name="Currency 2 2 2 2 2 2 2 10 2" xfId="16241"/>
    <cellStyle name="Currency 2 2 2 2 2 2 2 10 2 10" xfId="16242"/>
    <cellStyle name="Currency 2 2 2 2 2 2 2 10 2 10 2" xfId="16243"/>
    <cellStyle name="Currency 2 2 2 2 2 2 2 10 2 11" xfId="16244"/>
    <cellStyle name="Currency 2 2 2 2 2 2 2 10 2 11 2" xfId="16245"/>
    <cellStyle name="Currency 2 2 2 2 2 2 2 10 2 12" xfId="16246"/>
    <cellStyle name="Currency 2 2 2 2 2 2 2 10 2 12 2" xfId="16247"/>
    <cellStyle name="Currency 2 2 2 2 2 2 2 10 2 13" xfId="16248"/>
    <cellStyle name="Currency 2 2 2 2 2 2 2 10 2 14" xfId="16249"/>
    <cellStyle name="Currency 2 2 2 2 2 2 2 10 2 2" xfId="16250"/>
    <cellStyle name="Currency 2 2 2 2 2 2 2 10 2 2 2" xfId="16251"/>
    <cellStyle name="Currency 2 2 2 2 2 2 2 10 2 3" xfId="16252"/>
    <cellStyle name="Currency 2 2 2 2 2 2 2 10 2 3 2" xfId="16253"/>
    <cellStyle name="Currency 2 2 2 2 2 2 2 10 2 4" xfId="16254"/>
    <cellStyle name="Currency 2 2 2 2 2 2 2 10 2 4 2" xfId="16255"/>
    <cellStyle name="Currency 2 2 2 2 2 2 2 10 2 5" xfId="16256"/>
    <cellStyle name="Currency 2 2 2 2 2 2 2 10 2 5 2" xfId="16257"/>
    <cellStyle name="Currency 2 2 2 2 2 2 2 10 2 6" xfId="16258"/>
    <cellStyle name="Currency 2 2 2 2 2 2 2 10 2 6 2" xfId="16259"/>
    <cellStyle name="Currency 2 2 2 2 2 2 2 10 2 7" xfId="16260"/>
    <cellStyle name="Currency 2 2 2 2 2 2 2 10 2 7 2" xfId="16261"/>
    <cellStyle name="Currency 2 2 2 2 2 2 2 10 2 8" xfId="16262"/>
    <cellStyle name="Currency 2 2 2 2 2 2 2 10 2 8 2" xfId="16263"/>
    <cellStyle name="Currency 2 2 2 2 2 2 2 10 2 9" xfId="16264"/>
    <cellStyle name="Currency 2 2 2 2 2 2 2 10 2 9 2" xfId="16265"/>
    <cellStyle name="Currency 2 2 2 2 2 2 2 10 3" xfId="16266"/>
    <cellStyle name="Currency 2 2 2 2 2 2 2 10 3 10" xfId="16267"/>
    <cellStyle name="Currency 2 2 2 2 2 2 2 10 3 10 2" xfId="16268"/>
    <cellStyle name="Currency 2 2 2 2 2 2 2 10 3 11" xfId="16269"/>
    <cellStyle name="Currency 2 2 2 2 2 2 2 10 3 11 2" xfId="16270"/>
    <cellStyle name="Currency 2 2 2 2 2 2 2 10 3 12" xfId="16271"/>
    <cellStyle name="Currency 2 2 2 2 2 2 2 10 3 12 2" xfId="16272"/>
    <cellStyle name="Currency 2 2 2 2 2 2 2 10 3 13" xfId="16273"/>
    <cellStyle name="Currency 2 2 2 2 2 2 2 10 3 14" xfId="16274"/>
    <cellStyle name="Currency 2 2 2 2 2 2 2 10 3 2" xfId="16275"/>
    <cellStyle name="Currency 2 2 2 2 2 2 2 10 3 2 2" xfId="16276"/>
    <cellStyle name="Currency 2 2 2 2 2 2 2 10 3 3" xfId="16277"/>
    <cellStyle name="Currency 2 2 2 2 2 2 2 10 3 3 2" xfId="16278"/>
    <cellStyle name="Currency 2 2 2 2 2 2 2 10 3 4" xfId="16279"/>
    <cellStyle name="Currency 2 2 2 2 2 2 2 10 3 4 2" xfId="16280"/>
    <cellStyle name="Currency 2 2 2 2 2 2 2 10 3 5" xfId="16281"/>
    <cellStyle name="Currency 2 2 2 2 2 2 2 10 3 5 2" xfId="16282"/>
    <cellStyle name="Currency 2 2 2 2 2 2 2 10 3 6" xfId="16283"/>
    <cellStyle name="Currency 2 2 2 2 2 2 2 10 3 6 2" xfId="16284"/>
    <cellStyle name="Currency 2 2 2 2 2 2 2 10 3 7" xfId="16285"/>
    <cellStyle name="Currency 2 2 2 2 2 2 2 10 3 7 2" xfId="16286"/>
    <cellStyle name="Currency 2 2 2 2 2 2 2 10 3 8" xfId="16287"/>
    <cellStyle name="Currency 2 2 2 2 2 2 2 10 3 8 2" xfId="16288"/>
    <cellStyle name="Currency 2 2 2 2 2 2 2 10 3 9" xfId="16289"/>
    <cellStyle name="Currency 2 2 2 2 2 2 2 10 3 9 2" xfId="16290"/>
    <cellStyle name="Currency 2 2 2 2 2 2 2 10 4" xfId="16291"/>
    <cellStyle name="Currency 2 2 2 2 2 2 2 10 4 2" xfId="16292"/>
    <cellStyle name="Currency 2 2 2 2 2 2 2 10 5" xfId="16293"/>
    <cellStyle name="Currency 2 2 2 2 2 2 2 10 5 2" xfId="16294"/>
    <cellStyle name="Currency 2 2 2 2 2 2 2 10 6" xfId="16295"/>
    <cellStyle name="Currency 2 2 2 2 2 2 2 10 6 2" xfId="16296"/>
    <cellStyle name="Currency 2 2 2 2 2 2 2 10 7" xfId="16297"/>
    <cellStyle name="Currency 2 2 2 2 2 2 2 10 7 2" xfId="16298"/>
    <cellStyle name="Currency 2 2 2 2 2 2 2 10 8" xfId="16299"/>
    <cellStyle name="Currency 2 2 2 2 2 2 2 10 8 2" xfId="16300"/>
    <cellStyle name="Currency 2 2 2 2 2 2 2 10 9" xfId="16301"/>
    <cellStyle name="Currency 2 2 2 2 2 2 2 10 9 2" xfId="16302"/>
    <cellStyle name="Currency 2 2 2 2 2 2 2 11" xfId="16303"/>
    <cellStyle name="Currency 2 2 2 2 2 2 2 11 10" xfId="16304"/>
    <cellStyle name="Currency 2 2 2 2 2 2 2 11 10 2" xfId="16305"/>
    <cellStyle name="Currency 2 2 2 2 2 2 2 11 11" xfId="16306"/>
    <cellStyle name="Currency 2 2 2 2 2 2 2 11 11 2" xfId="16307"/>
    <cellStyle name="Currency 2 2 2 2 2 2 2 11 12" xfId="16308"/>
    <cellStyle name="Currency 2 2 2 2 2 2 2 11 12 2" xfId="16309"/>
    <cellStyle name="Currency 2 2 2 2 2 2 2 11 13" xfId="16310"/>
    <cellStyle name="Currency 2 2 2 2 2 2 2 11 13 2" xfId="16311"/>
    <cellStyle name="Currency 2 2 2 2 2 2 2 11 14" xfId="16312"/>
    <cellStyle name="Currency 2 2 2 2 2 2 2 11 14 2" xfId="16313"/>
    <cellStyle name="Currency 2 2 2 2 2 2 2 11 15" xfId="16314"/>
    <cellStyle name="Currency 2 2 2 2 2 2 2 11 16" xfId="16315"/>
    <cellStyle name="Currency 2 2 2 2 2 2 2 11 2" xfId="16316"/>
    <cellStyle name="Currency 2 2 2 2 2 2 2 11 2 10" xfId="16317"/>
    <cellStyle name="Currency 2 2 2 2 2 2 2 11 2 10 2" xfId="16318"/>
    <cellStyle name="Currency 2 2 2 2 2 2 2 11 2 11" xfId="16319"/>
    <cellStyle name="Currency 2 2 2 2 2 2 2 11 2 11 2" xfId="16320"/>
    <cellStyle name="Currency 2 2 2 2 2 2 2 11 2 12" xfId="16321"/>
    <cellStyle name="Currency 2 2 2 2 2 2 2 11 2 12 2" xfId="16322"/>
    <cellStyle name="Currency 2 2 2 2 2 2 2 11 2 13" xfId="16323"/>
    <cellStyle name="Currency 2 2 2 2 2 2 2 11 2 14" xfId="16324"/>
    <cellStyle name="Currency 2 2 2 2 2 2 2 11 2 2" xfId="16325"/>
    <cellStyle name="Currency 2 2 2 2 2 2 2 11 2 2 2" xfId="16326"/>
    <cellStyle name="Currency 2 2 2 2 2 2 2 11 2 3" xfId="16327"/>
    <cellStyle name="Currency 2 2 2 2 2 2 2 11 2 3 2" xfId="16328"/>
    <cellStyle name="Currency 2 2 2 2 2 2 2 11 2 4" xfId="16329"/>
    <cellStyle name="Currency 2 2 2 2 2 2 2 11 2 4 2" xfId="16330"/>
    <cellStyle name="Currency 2 2 2 2 2 2 2 11 2 5" xfId="16331"/>
    <cellStyle name="Currency 2 2 2 2 2 2 2 11 2 5 2" xfId="16332"/>
    <cellStyle name="Currency 2 2 2 2 2 2 2 11 2 6" xfId="16333"/>
    <cellStyle name="Currency 2 2 2 2 2 2 2 11 2 6 2" xfId="16334"/>
    <cellStyle name="Currency 2 2 2 2 2 2 2 11 2 7" xfId="16335"/>
    <cellStyle name="Currency 2 2 2 2 2 2 2 11 2 7 2" xfId="16336"/>
    <cellStyle name="Currency 2 2 2 2 2 2 2 11 2 8" xfId="16337"/>
    <cellStyle name="Currency 2 2 2 2 2 2 2 11 2 8 2" xfId="16338"/>
    <cellStyle name="Currency 2 2 2 2 2 2 2 11 2 9" xfId="16339"/>
    <cellStyle name="Currency 2 2 2 2 2 2 2 11 2 9 2" xfId="16340"/>
    <cellStyle name="Currency 2 2 2 2 2 2 2 11 3" xfId="16341"/>
    <cellStyle name="Currency 2 2 2 2 2 2 2 11 3 10" xfId="16342"/>
    <cellStyle name="Currency 2 2 2 2 2 2 2 11 3 10 2" xfId="16343"/>
    <cellStyle name="Currency 2 2 2 2 2 2 2 11 3 11" xfId="16344"/>
    <cellStyle name="Currency 2 2 2 2 2 2 2 11 3 11 2" xfId="16345"/>
    <cellStyle name="Currency 2 2 2 2 2 2 2 11 3 12" xfId="16346"/>
    <cellStyle name="Currency 2 2 2 2 2 2 2 11 3 12 2" xfId="16347"/>
    <cellStyle name="Currency 2 2 2 2 2 2 2 11 3 13" xfId="16348"/>
    <cellStyle name="Currency 2 2 2 2 2 2 2 11 3 14" xfId="16349"/>
    <cellStyle name="Currency 2 2 2 2 2 2 2 11 3 2" xfId="16350"/>
    <cellStyle name="Currency 2 2 2 2 2 2 2 11 3 2 2" xfId="16351"/>
    <cellStyle name="Currency 2 2 2 2 2 2 2 11 3 3" xfId="16352"/>
    <cellStyle name="Currency 2 2 2 2 2 2 2 11 3 3 2" xfId="16353"/>
    <cellStyle name="Currency 2 2 2 2 2 2 2 11 3 4" xfId="16354"/>
    <cellStyle name="Currency 2 2 2 2 2 2 2 11 3 4 2" xfId="16355"/>
    <cellStyle name="Currency 2 2 2 2 2 2 2 11 3 5" xfId="16356"/>
    <cellStyle name="Currency 2 2 2 2 2 2 2 11 3 5 2" xfId="16357"/>
    <cellStyle name="Currency 2 2 2 2 2 2 2 11 3 6" xfId="16358"/>
    <cellStyle name="Currency 2 2 2 2 2 2 2 11 3 6 2" xfId="16359"/>
    <cellStyle name="Currency 2 2 2 2 2 2 2 11 3 7" xfId="16360"/>
    <cellStyle name="Currency 2 2 2 2 2 2 2 11 3 7 2" xfId="16361"/>
    <cellStyle name="Currency 2 2 2 2 2 2 2 11 3 8" xfId="16362"/>
    <cellStyle name="Currency 2 2 2 2 2 2 2 11 3 8 2" xfId="16363"/>
    <cellStyle name="Currency 2 2 2 2 2 2 2 11 3 9" xfId="16364"/>
    <cellStyle name="Currency 2 2 2 2 2 2 2 11 3 9 2" xfId="16365"/>
    <cellStyle name="Currency 2 2 2 2 2 2 2 11 4" xfId="16366"/>
    <cellStyle name="Currency 2 2 2 2 2 2 2 11 4 2" xfId="16367"/>
    <cellStyle name="Currency 2 2 2 2 2 2 2 11 5" xfId="16368"/>
    <cellStyle name="Currency 2 2 2 2 2 2 2 11 5 2" xfId="16369"/>
    <cellStyle name="Currency 2 2 2 2 2 2 2 11 6" xfId="16370"/>
    <cellStyle name="Currency 2 2 2 2 2 2 2 11 6 2" xfId="16371"/>
    <cellStyle name="Currency 2 2 2 2 2 2 2 11 7" xfId="16372"/>
    <cellStyle name="Currency 2 2 2 2 2 2 2 11 7 2" xfId="16373"/>
    <cellStyle name="Currency 2 2 2 2 2 2 2 11 8" xfId="16374"/>
    <cellStyle name="Currency 2 2 2 2 2 2 2 11 8 2" xfId="16375"/>
    <cellStyle name="Currency 2 2 2 2 2 2 2 11 9" xfId="16376"/>
    <cellStyle name="Currency 2 2 2 2 2 2 2 11 9 2" xfId="16377"/>
    <cellStyle name="Currency 2 2 2 2 2 2 2 12" xfId="16378"/>
    <cellStyle name="Currency 2 2 2 2 2 2 2 12 10" xfId="16379"/>
    <cellStyle name="Currency 2 2 2 2 2 2 2 12 10 2" xfId="16380"/>
    <cellStyle name="Currency 2 2 2 2 2 2 2 12 11" xfId="16381"/>
    <cellStyle name="Currency 2 2 2 2 2 2 2 12 11 2" xfId="16382"/>
    <cellStyle name="Currency 2 2 2 2 2 2 2 12 12" xfId="16383"/>
    <cellStyle name="Currency 2 2 2 2 2 2 2 12 12 2" xfId="16384"/>
    <cellStyle name="Currency 2 2 2 2 2 2 2 12 13" xfId="16385"/>
    <cellStyle name="Currency 2 2 2 2 2 2 2 12 13 2" xfId="16386"/>
    <cellStyle name="Currency 2 2 2 2 2 2 2 12 14" xfId="16387"/>
    <cellStyle name="Currency 2 2 2 2 2 2 2 12 14 2" xfId="16388"/>
    <cellStyle name="Currency 2 2 2 2 2 2 2 12 15" xfId="16389"/>
    <cellStyle name="Currency 2 2 2 2 2 2 2 12 16" xfId="16390"/>
    <cellStyle name="Currency 2 2 2 2 2 2 2 12 2" xfId="16391"/>
    <cellStyle name="Currency 2 2 2 2 2 2 2 12 2 10" xfId="16392"/>
    <cellStyle name="Currency 2 2 2 2 2 2 2 12 2 10 2" xfId="16393"/>
    <cellStyle name="Currency 2 2 2 2 2 2 2 12 2 11" xfId="16394"/>
    <cellStyle name="Currency 2 2 2 2 2 2 2 12 2 11 2" xfId="16395"/>
    <cellStyle name="Currency 2 2 2 2 2 2 2 12 2 12" xfId="16396"/>
    <cellStyle name="Currency 2 2 2 2 2 2 2 12 2 12 2" xfId="16397"/>
    <cellStyle name="Currency 2 2 2 2 2 2 2 12 2 13" xfId="16398"/>
    <cellStyle name="Currency 2 2 2 2 2 2 2 12 2 14" xfId="16399"/>
    <cellStyle name="Currency 2 2 2 2 2 2 2 12 2 2" xfId="16400"/>
    <cellStyle name="Currency 2 2 2 2 2 2 2 12 2 2 2" xfId="16401"/>
    <cellStyle name="Currency 2 2 2 2 2 2 2 12 2 3" xfId="16402"/>
    <cellStyle name="Currency 2 2 2 2 2 2 2 12 2 3 2" xfId="16403"/>
    <cellStyle name="Currency 2 2 2 2 2 2 2 12 2 4" xfId="16404"/>
    <cellStyle name="Currency 2 2 2 2 2 2 2 12 2 4 2" xfId="16405"/>
    <cellStyle name="Currency 2 2 2 2 2 2 2 12 2 5" xfId="16406"/>
    <cellStyle name="Currency 2 2 2 2 2 2 2 12 2 5 2" xfId="16407"/>
    <cellStyle name="Currency 2 2 2 2 2 2 2 12 2 6" xfId="16408"/>
    <cellStyle name="Currency 2 2 2 2 2 2 2 12 2 6 2" xfId="16409"/>
    <cellStyle name="Currency 2 2 2 2 2 2 2 12 2 7" xfId="16410"/>
    <cellStyle name="Currency 2 2 2 2 2 2 2 12 2 7 2" xfId="16411"/>
    <cellStyle name="Currency 2 2 2 2 2 2 2 12 2 8" xfId="16412"/>
    <cellStyle name="Currency 2 2 2 2 2 2 2 12 2 8 2" xfId="16413"/>
    <cellStyle name="Currency 2 2 2 2 2 2 2 12 2 9" xfId="16414"/>
    <cellStyle name="Currency 2 2 2 2 2 2 2 12 2 9 2" xfId="16415"/>
    <cellStyle name="Currency 2 2 2 2 2 2 2 12 3" xfId="16416"/>
    <cellStyle name="Currency 2 2 2 2 2 2 2 12 3 10" xfId="16417"/>
    <cellStyle name="Currency 2 2 2 2 2 2 2 12 3 10 2" xfId="16418"/>
    <cellStyle name="Currency 2 2 2 2 2 2 2 12 3 11" xfId="16419"/>
    <cellStyle name="Currency 2 2 2 2 2 2 2 12 3 11 2" xfId="16420"/>
    <cellStyle name="Currency 2 2 2 2 2 2 2 12 3 12" xfId="16421"/>
    <cellStyle name="Currency 2 2 2 2 2 2 2 12 3 12 2" xfId="16422"/>
    <cellStyle name="Currency 2 2 2 2 2 2 2 12 3 13" xfId="16423"/>
    <cellStyle name="Currency 2 2 2 2 2 2 2 12 3 14" xfId="16424"/>
    <cellStyle name="Currency 2 2 2 2 2 2 2 12 3 2" xfId="16425"/>
    <cellStyle name="Currency 2 2 2 2 2 2 2 12 3 2 2" xfId="16426"/>
    <cellStyle name="Currency 2 2 2 2 2 2 2 12 3 3" xfId="16427"/>
    <cellStyle name="Currency 2 2 2 2 2 2 2 12 3 3 2" xfId="16428"/>
    <cellStyle name="Currency 2 2 2 2 2 2 2 12 3 4" xfId="16429"/>
    <cellStyle name="Currency 2 2 2 2 2 2 2 12 3 4 2" xfId="16430"/>
    <cellStyle name="Currency 2 2 2 2 2 2 2 12 3 5" xfId="16431"/>
    <cellStyle name="Currency 2 2 2 2 2 2 2 12 3 5 2" xfId="16432"/>
    <cellStyle name="Currency 2 2 2 2 2 2 2 12 3 6" xfId="16433"/>
    <cellStyle name="Currency 2 2 2 2 2 2 2 12 3 6 2" xfId="16434"/>
    <cellStyle name="Currency 2 2 2 2 2 2 2 12 3 7" xfId="16435"/>
    <cellStyle name="Currency 2 2 2 2 2 2 2 12 3 7 2" xfId="16436"/>
    <cellStyle name="Currency 2 2 2 2 2 2 2 12 3 8" xfId="16437"/>
    <cellStyle name="Currency 2 2 2 2 2 2 2 12 3 8 2" xfId="16438"/>
    <cellStyle name="Currency 2 2 2 2 2 2 2 12 3 9" xfId="16439"/>
    <cellStyle name="Currency 2 2 2 2 2 2 2 12 3 9 2" xfId="16440"/>
    <cellStyle name="Currency 2 2 2 2 2 2 2 12 4" xfId="16441"/>
    <cellStyle name="Currency 2 2 2 2 2 2 2 12 4 2" xfId="16442"/>
    <cellStyle name="Currency 2 2 2 2 2 2 2 12 5" xfId="16443"/>
    <cellStyle name="Currency 2 2 2 2 2 2 2 12 5 2" xfId="16444"/>
    <cellStyle name="Currency 2 2 2 2 2 2 2 12 6" xfId="16445"/>
    <cellStyle name="Currency 2 2 2 2 2 2 2 12 6 2" xfId="16446"/>
    <cellStyle name="Currency 2 2 2 2 2 2 2 12 7" xfId="16447"/>
    <cellStyle name="Currency 2 2 2 2 2 2 2 12 7 2" xfId="16448"/>
    <cellStyle name="Currency 2 2 2 2 2 2 2 12 8" xfId="16449"/>
    <cellStyle name="Currency 2 2 2 2 2 2 2 12 8 2" xfId="16450"/>
    <cellStyle name="Currency 2 2 2 2 2 2 2 12 9" xfId="16451"/>
    <cellStyle name="Currency 2 2 2 2 2 2 2 12 9 2" xfId="16452"/>
    <cellStyle name="Currency 2 2 2 2 2 2 2 13" xfId="16453"/>
    <cellStyle name="Currency 2 2 2 2 2 2 2 13 10" xfId="16454"/>
    <cellStyle name="Currency 2 2 2 2 2 2 2 13 10 2" xfId="16455"/>
    <cellStyle name="Currency 2 2 2 2 2 2 2 13 11" xfId="16456"/>
    <cellStyle name="Currency 2 2 2 2 2 2 2 13 11 2" xfId="16457"/>
    <cellStyle name="Currency 2 2 2 2 2 2 2 13 12" xfId="16458"/>
    <cellStyle name="Currency 2 2 2 2 2 2 2 13 12 2" xfId="16459"/>
    <cellStyle name="Currency 2 2 2 2 2 2 2 13 13" xfId="16460"/>
    <cellStyle name="Currency 2 2 2 2 2 2 2 13 13 2" xfId="16461"/>
    <cellStyle name="Currency 2 2 2 2 2 2 2 13 14" xfId="16462"/>
    <cellStyle name="Currency 2 2 2 2 2 2 2 13 14 2" xfId="16463"/>
    <cellStyle name="Currency 2 2 2 2 2 2 2 13 15" xfId="16464"/>
    <cellStyle name="Currency 2 2 2 2 2 2 2 13 16" xfId="16465"/>
    <cellStyle name="Currency 2 2 2 2 2 2 2 13 2" xfId="16466"/>
    <cellStyle name="Currency 2 2 2 2 2 2 2 13 2 10" xfId="16467"/>
    <cellStyle name="Currency 2 2 2 2 2 2 2 13 2 10 2" xfId="16468"/>
    <cellStyle name="Currency 2 2 2 2 2 2 2 13 2 11" xfId="16469"/>
    <cellStyle name="Currency 2 2 2 2 2 2 2 13 2 11 2" xfId="16470"/>
    <cellStyle name="Currency 2 2 2 2 2 2 2 13 2 12" xfId="16471"/>
    <cellStyle name="Currency 2 2 2 2 2 2 2 13 2 12 2" xfId="16472"/>
    <cellStyle name="Currency 2 2 2 2 2 2 2 13 2 13" xfId="16473"/>
    <cellStyle name="Currency 2 2 2 2 2 2 2 13 2 14" xfId="16474"/>
    <cellStyle name="Currency 2 2 2 2 2 2 2 13 2 2" xfId="16475"/>
    <cellStyle name="Currency 2 2 2 2 2 2 2 13 2 2 2" xfId="16476"/>
    <cellStyle name="Currency 2 2 2 2 2 2 2 13 2 3" xfId="16477"/>
    <cellStyle name="Currency 2 2 2 2 2 2 2 13 2 3 2" xfId="16478"/>
    <cellStyle name="Currency 2 2 2 2 2 2 2 13 2 4" xfId="16479"/>
    <cellStyle name="Currency 2 2 2 2 2 2 2 13 2 4 2" xfId="16480"/>
    <cellStyle name="Currency 2 2 2 2 2 2 2 13 2 5" xfId="16481"/>
    <cellStyle name="Currency 2 2 2 2 2 2 2 13 2 5 2" xfId="16482"/>
    <cellStyle name="Currency 2 2 2 2 2 2 2 13 2 6" xfId="16483"/>
    <cellStyle name="Currency 2 2 2 2 2 2 2 13 2 6 2" xfId="16484"/>
    <cellStyle name="Currency 2 2 2 2 2 2 2 13 2 7" xfId="16485"/>
    <cellStyle name="Currency 2 2 2 2 2 2 2 13 2 7 2" xfId="16486"/>
    <cellStyle name="Currency 2 2 2 2 2 2 2 13 2 8" xfId="16487"/>
    <cellStyle name="Currency 2 2 2 2 2 2 2 13 2 8 2" xfId="16488"/>
    <cellStyle name="Currency 2 2 2 2 2 2 2 13 2 9" xfId="16489"/>
    <cellStyle name="Currency 2 2 2 2 2 2 2 13 2 9 2" xfId="16490"/>
    <cellStyle name="Currency 2 2 2 2 2 2 2 13 3" xfId="16491"/>
    <cellStyle name="Currency 2 2 2 2 2 2 2 13 3 10" xfId="16492"/>
    <cellStyle name="Currency 2 2 2 2 2 2 2 13 3 10 2" xfId="16493"/>
    <cellStyle name="Currency 2 2 2 2 2 2 2 13 3 11" xfId="16494"/>
    <cellStyle name="Currency 2 2 2 2 2 2 2 13 3 11 2" xfId="16495"/>
    <cellStyle name="Currency 2 2 2 2 2 2 2 13 3 12" xfId="16496"/>
    <cellStyle name="Currency 2 2 2 2 2 2 2 13 3 12 2" xfId="16497"/>
    <cellStyle name="Currency 2 2 2 2 2 2 2 13 3 13" xfId="16498"/>
    <cellStyle name="Currency 2 2 2 2 2 2 2 13 3 14" xfId="16499"/>
    <cellStyle name="Currency 2 2 2 2 2 2 2 13 3 2" xfId="16500"/>
    <cellStyle name="Currency 2 2 2 2 2 2 2 13 3 2 2" xfId="16501"/>
    <cellStyle name="Currency 2 2 2 2 2 2 2 13 3 3" xfId="16502"/>
    <cellStyle name="Currency 2 2 2 2 2 2 2 13 3 3 2" xfId="16503"/>
    <cellStyle name="Currency 2 2 2 2 2 2 2 13 3 4" xfId="16504"/>
    <cellStyle name="Currency 2 2 2 2 2 2 2 13 3 4 2" xfId="16505"/>
    <cellStyle name="Currency 2 2 2 2 2 2 2 13 3 5" xfId="16506"/>
    <cellStyle name="Currency 2 2 2 2 2 2 2 13 3 5 2" xfId="16507"/>
    <cellStyle name="Currency 2 2 2 2 2 2 2 13 3 6" xfId="16508"/>
    <cellStyle name="Currency 2 2 2 2 2 2 2 13 3 6 2" xfId="16509"/>
    <cellStyle name="Currency 2 2 2 2 2 2 2 13 3 7" xfId="16510"/>
    <cellStyle name="Currency 2 2 2 2 2 2 2 13 3 7 2" xfId="16511"/>
    <cellStyle name="Currency 2 2 2 2 2 2 2 13 3 8" xfId="16512"/>
    <cellStyle name="Currency 2 2 2 2 2 2 2 13 3 8 2" xfId="16513"/>
    <cellStyle name="Currency 2 2 2 2 2 2 2 13 3 9" xfId="16514"/>
    <cellStyle name="Currency 2 2 2 2 2 2 2 13 3 9 2" xfId="16515"/>
    <cellStyle name="Currency 2 2 2 2 2 2 2 13 4" xfId="16516"/>
    <cellStyle name="Currency 2 2 2 2 2 2 2 13 4 2" xfId="16517"/>
    <cellStyle name="Currency 2 2 2 2 2 2 2 13 5" xfId="16518"/>
    <cellStyle name="Currency 2 2 2 2 2 2 2 13 5 2" xfId="16519"/>
    <cellStyle name="Currency 2 2 2 2 2 2 2 13 6" xfId="16520"/>
    <cellStyle name="Currency 2 2 2 2 2 2 2 13 6 2" xfId="16521"/>
    <cellStyle name="Currency 2 2 2 2 2 2 2 13 7" xfId="16522"/>
    <cellStyle name="Currency 2 2 2 2 2 2 2 13 7 2" xfId="16523"/>
    <cellStyle name="Currency 2 2 2 2 2 2 2 13 8" xfId="16524"/>
    <cellStyle name="Currency 2 2 2 2 2 2 2 13 8 2" xfId="16525"/>
    <cellStyle name="Currency 2 2 2 2 2 2 2 13 9" xfId="16526"/>
    <cellStyle name="Currency 2 2 2 2 2 2 2 13 9 2" xfId="16527"/>
    <cellStyle name="Currency 2 2 2 2 2 2 2 14" xfId="16528"/>
    <cellStyle name="Currency 2 2 2 2 2 2 2 14 10" xfId="16529"/>
    <cellStyle name="Currency 2 2 2 2 2 2 2 14 10 2" xfId="16530"/>
    <cellStyle name="Currency 2 2 2 2 2 2 2 14 11" xfId="16531"/>
    <cellStyle name="Currency 2 2 2 2 2 2 2 14 11 2" xfId="16532"/>
    <cellStyle name="Currency 2 2 2 2 2 2 2 14 12" xfId="16533"/>
    <cellStyle name="Currency 2 2 2 2 2 2 2 14 12 2" xfId="16534"/>
    <cellStyle name="Currency 2 2 2 2 2 2 2 14 13" xfId="16535"/>
    <cellStyle name="Currency 2 2 2 2 2 2 2 14 13 2" xfId="16536"/>
    <cellStyle name="Currency 2 2 2 2 2 2 2 14 14" xfId="16537"/>
    <cellStyle name="Currency 2 2 2 2 2 2 2 14 14 2" xfId="16538"/>
    <cellStyle name="Currency 2 2 2 2 2 2 2 14 15" xfId="16539"/>
    <cellStyle name="Currency 2 2 2 2 2 2 2 14 16" xfId="16540"/>
    <cellStyle name="Currency 2 2 2 2 2 2 2 14 2" xfId="16541"/>
    <cellStyle name="Currency 2 2 2 2 2 2 2 14 2 10" xfId="16542"/>
    <cellStyle name="Currency 2 2 2 2 2 2 2 14 2 10 2" xfId="16543"/>
    <cellStyle name="Currency 2 2 2 2 2 2 2 14 2 11" xfId="16544"/>
    <cellStyle name="Currency 2 2 2 2 2 2 2 14 2 11 2" xfId="16545"/>
    <cellStyle name="Currency 2 2 2 2 2 2 2 14 2 12" xfId="16546"/>
    <cellStyle name="Currency 2 2 2 2 2 2 2 14 2 12 2" xfId="16547"/>
    <cellStyle name="Currency 2 2 2 2 2 2 2 14 2 13" xfId="16548"/>
    <cellStyle name="Currency 2 2 2 2 2 2 2 14 2 14" xfId="16549"/>
    <cellStyle name="Currency 2 2 2 2 2 2 2 14 2 2" xfId="16550"/>
    <cellStyle name="Currency 2 2 2 2 2 2 2 14 2 2 2" xfId="16551"/>
    <cellStyle name="Currency 2 2 2 2 2 2 2 14 2 3" xfId="16552"/>
    <cellStyle name="Currency 2 2 2 2 2 2 2 14 2 3 2" xfId="16553"/>
    <cellStyle name="Currency 2 2 2 2 2 2 2 14 2 4" xfId="16554"/>
    <cellStyle name="Currency 2 2 2 2 2 2 2 14 2 4 2" xfId="16555"/>
    <cellStyle name="Currency 2 2 2 2 2 2 2 14 2 5" xfId="16556"/>
    <cellStyle name="Currency 2 2 2 2 2 2 2 14 2 5 2" xfId="16557"/>
    <cellStyle name="Currency 2 2 2 2 2 2 2 14 2 6" xfId="16558"/>
    <cellStyle name="Currency 2 2 2 2 2 2 2 14 2 6 2" xfId="16559"/>
    <cellStyle name="Currency 2 2 2 2 2 2 2 14 2 7" xfId="16560"/>
    <cellStyle name="Currency 2 2 2 2 2 2 2 14 2 7 2" xfId="16561"/>
    <cellStyle name="Currency 2 2 2 2 2 2 2 14 2 8" xfId="16562"/>
    <cellStyle name="Currency 2 2 2 2 2 2 2 14 2 8 2" xfId="16563"/>
    <cellStyle name="Currency 2 2 2 2 2 2 2 14 2 9" xfId="16564"/>
    <cellStyle name="Currency 2 2 2 2 2 2 2 14 2 9 2" xfId="16565"/>
    <cellStyle name="Currency 2 2 2 2 2 2 2 14 3" xfId="16566"/>
    <cellStyle name="Currency 2 2 2 2 2 2 2 14 3 10" xfId="16567"/>
    <cellStyle name="Currency 2 2 2 2 2 2 2 14 3 10 2" xfId="16568"/>
    <cellStyle name="Currency 2 2 2 2 2 2 2 14 3 11" xfId="16569"/>
    <cellStyle name="Currency 2 2 2 2 2 2 2 14 3 11 2" xfId="16570"/>
    <cellStyle name="Currency 2 2 2 2 2 2 2 14 3 12" xfId="16571"/>
    <cellStyle name="Currency 2 2 2 2 2 2 2 14 3 12 2" xfId="16572"/>
    <cellStyle name="Currency 2 2 2 2 2 2 2 14 3 13" xfId="16573"/>
    <cellStyle name="Currency 2 2 2 2 2 2 2 14 3 14" xfId="16574"/>
    <cellStyle name="Currency 2 2 2 2 2 2 2 14 3 2" xfId="16575"/>
    <cellStyle name="Currency 2 2 2 2 2 2 2 14 3 2 2" xfId="16576"/>
    <cellStyle name="Currency 2 2 2 2 2 2 2 14 3 3" xfId="16577"/>
    <cellStyle name="Currency 2 2 2 2 2 2 2 14 3 3 2" xfId="16578"/>
    <cellStyle name="Currency 2 2 2 2 2 2 2 14 3 4" xfId="16579"/>
    <cellStyle name="Currency 2 2 2 2 2 2 2 14 3 4 2" xfId="16580"/>
    <cellStyle name="Currency 2 2 2 2 2 2 2 14 3 5" xfId="16581"/>
    <cellStyle name="Currency 2 2 2 2 2 2 2 14 3 5 2" xfId="16582"/>
    <cellStyle name="Currency 2 2 2 2 2 2 2 14 3 6" xfId="16583"/>
    <cellStyle name="Currency 2 2 2 2 2 2 2 14 3 6 2" xfId="16584"/>
    <cellStyle name="Currency 2 2 2 2 2 2 2 14 3 7" xfId="16585"/>
    <cellStyle name="Currency 2 2 2 2 2 2 2 14 3 7 2" xfId="16586"/>
    <cellStyle name="Currency 2 2 2 2 2 2 2 14 3 8" xfId="16587"/>
    <cellStyle name="Currency 2 2 2 2 2 2 2 14 3 8 2" xfId="16588"/>
    <cellStyle name="Currency 2 2 2 2 2 2 2 14 3 9" xfId="16589"/>
    <cellStyle name="Currency 2 2 2 2 2 2 2 14 3 9 2" xfId="16590"/>
    <cellStyle name="Currency 2 2 2 2 2 2 2 14 4" xfId="16591"/>
    <cellStyle name="Currency 2 2 2 2 2 2 2 14 4 2" xfId="16592"/>
    <cellStyle name="Currency 2 2 2 2 2 2 2 14 5" xfId="16593"/>
    <cellStyle name="Currency 2 2 2 2 2 2 2 14 5 2" xfId="16594"/>
    <cellStyle name="Currency 2 2 2 2 2 2 2 14 6" xfId="16595"/>
    <cellStyle name="Currency 2 2 2 2 2 2 2 14 6 2" xfId="16596"/>
    <cellStyle name="Currency 2 2 2 2 2 2 2 14 7" xfId="16597"/>
    <cellStyle name="Currency 2 2 2 2 2 2 2 14 7 2" xfId="16598"/>
    <cellStyle name="Currency 2 2 2 2 2 2 2 14 8" xfId="16599"/>
    <cellStyle name="Currency 2 2 2 2 2 2 2 14 8 2" xfId="16600"/>
    <cellStyle name="Currency 2 2 2 2 2 2 2 14 9" xfId="16601"/>
    <cellStyle name="Currency 2 2 2 2 2 2 2 14 9 2" xfId="16602"/>
    <cellStyle name="Currency 2 2 2 2 2 2 2 15" xfId="16603"/>
    <cellStyle name="Currency 2 2 2 2 2 2 2 15 10" xfId="16604"/>
    <cellStyle name="Currency 2 2 2 2 2 2 2 15 10 2" xfId="16605"/>
    <cellStyle name="Currency 2 2 2 2 2 2 2 15 11" xfId="16606"/>
    <cellStyle name="Currency 2 2 2 2 2 2 2 15 11 2" xfId="16607"/>
    <cellStyle name="Currency 2 2 2 2 2 2 2 15 12" xfId="16608"/>
    <cellStyle name="Currency 2 2 2 2 2 2 2 15 12 2" xfId="16609"/>
    <cellStyle name="Currency 2 2 2 2 2 2 2 15 13" xfId="16610"/>
    <cellStyle name="Currency 2 2 2 2 2 2 2 15 13 2" xfId="16611"/>
    <cellStyle name="Currency 2 2 2 2 2 2 2 15 14" xfId="16612"/>
    <cellStyle name="Currency 2 2 2 2 2 2 2 15 14 2" xfId="16613"/>
    <cellStyle name="Currency 2 2 2 2 2 2 2 15 15" xfId="16614"/>
    <cellStyle name="Currency 2 2 2 2 2 2 2 15 16" xfId="16615"/>
    <cellStyle name="Currency 2 2 2 2 2 2 2 15 2" xfId="16616"/>
    <cellStyle name="Currency 2 2 2 2 2 2 2 15 2 10" xfId="16617"/>
    <cellStyle name="Currency 2 2 2 2 2 2 2 15 2 10 2" xfId="16618"/>
    <cellStyle name="Currency 2 2 2 2 2 2 2 15 2 11" xfId="16619"/>
    <cellStyle name="Currency 2 2 2 2 2 2 2 15 2 11 2" xfId="16620"/>
    <cellStyle name="Currency 2 2 2 2 2 2 2 15 2 12" xfId="16621"/>
    <cellStyle name="Currency 2 2 2 2 2 2 2 15 2 12 2" xfId="16622"/>
    <cellStyle name="Currency 2 2 2 2 2 2 2 15 2 13" xfId="16623"/>
    <cellStyle name="Currency 2 2 2 2 2 2 2 15 2 14" xfId="16624"/>
    <cellStyle name="Currency 2 2 2 2 2 2 2 15 2 2" xfId="16625"/>
    <cellStyle name="Currency 2 2 2 2 2 2 2 15 2 2 2" xfId="16626"/>
    <cellStyle name="Currency 2 2 2 2 2 2 2 15 2 3" xfId="16627"/>
    <cellStyle name="Currency 2 2 2 2 2 2 2 15 2 3 2" xfId="16628"/>
    <cellStyle name="Currency 2 2 2 2 2 2 2 15 2 4" xfId="16629"/>
    <cellStyle name="Currency 2 2 2 2 2 2 2 15 2 4 2" xfId="16630"/>
    <cellStyle name="Currency 2 2 2 2 2 2 2 15 2 5" xfId="16631"/>
    <cellStyle name="Currency 2 2 2 2 2 2 2 15 2 5 2" xfId="16632"/>
    <cellStyle name="Currency 2 2 2 2 2 2 2 15 2 6" xfId="16633"/>
    <cellStyle name="Currency 2 2 2 2 2 2 2 15 2 6 2" xfId="16634"/>
    <cellStyle name="Currency 2 2 2 2 2 2 2 15 2 7" xfId="16635"/>
    <cellStyle name="Currency 2 2 2 2 2 2 2 15 2 7 2" xfId="16636"/>
    <cellStyle name="Currency 2 2 2 2 2 2 2 15 2 8" xfId="16637"/>
    <cellStyle name="Currency 2 2 2 2 2 2 2 15 2 8 2" xfId="16638"/>
    <cellStyle name="Currency 2 2 2 2 2 2 2 15 2 9" xfId="16639"/>
    <cellStyle name="Currency 2 2 2 2 2 2 2 15 2 9 2" xfId="16640"/>
    <cellStyle name="Currency 2 2 2 2 2 2 2 15 3" xfId="16641"/>
    <cellStyle name="Currency 2 2 2 2 2 2 2 15 3 10" xfId="16642"/>
    <cellStyle name="Currency 2 2 2 2 2 2 2 15 3 10 2" xfId="16643"/>
    <cellStyle name="Currency 2 2 2 2 2 2 2 15 3 11" xfId="16644"/>
    <cellStyle name="Currency 2 2 2 2 2 2 2 15 3 11 2" xfId="16645"/>
    <cellStyle name="Currency 2 2 2 2 2 2 2 15 3 12" xfId="16646"/>
    <cellStyle name="Currency 2 2 2 2 2 2 2 15 3 12 2" xfId="16647"/>
    <cellStyle name="Currency 2 2 2 2 2 2 2 15 3 13" xfId="16648"/>
    <cellStyle name="Currency 2 2 2 2 2 2 2 15 3 14" xfId="16649"/>
    <cellStyle name="Currency 2 2 2 2 2 2 2 15 3 2" xfId="16650"/>
    <cellStyle name="Currency 2 2 2 2 2 2 2 15 3 2 2" xfId="16651"/>
    <cellStyle name="Currency 2 2 2 2 2 2 2 15 3 3" xfId="16652"/>
    <cellStyle name="Currency 2 2 2 2 2 2 2 15 3 3 2" xfId="16653"/>
    <cellStyle name="Currency 2 2 2 2 2 2 2 15 3 4" xfId="16654"/>
    <cellStyle name="Currency 2 2 2 2 2 2 2 15 3 4 2" xfId="16655"/>
    <cellStyle name="Currency 2 2 2 2 2 2 2 15 3 5" xfId="16656"/>
    <cellStyle name="Currency 2 2 2 2 2 2 2 15 3 5 2" xfId="16657"/>
    <cellStyle name="Currency 2 2 2 2 2 2 2 15 3 6" xfId="16658"/>
    <cellStyle name="Currency 2 2 2 2 2 2 2 15 3 6 2" xfId="16659"/>
    <cellStyle name="Currency 2 2 2 2 2 2 2 15 3 7" xfId="16660"/>
    <cellStyle name="Currency 2 2 2 2 2 2 2 15 3 7 2" xfId="16661"/>
    <cellStyle name="Currency 2 2 2 2 2 2 2 15 3 8" xfId="16662"/>
    <cellStyle name="Currency 2 2 2 2 2 2 2 15 3 8 2" xfId="16663"/>
    <cellStyle name="Currency 2 2 2 2 2 2 2 15 3 9" xfId="16664"/>
    <cellStyle name="Currency 2 2 2 2 2 2 2 15 3 9 2" xfId="16665"/>
    <cellStyle name="Currency 2 2 2 2 2 2 2 15 4" xfId="16666"/>
    <cellStyle name="Currency 2 2 2 2 2 2 2 15 4 2" xfId="16667"/>
    <cellStyle name="Currency 2 2 2 2 2 2 2 15 5" xfId="16668"/>
    <cellStyle name="Currency 2 2 2 2 2 2 2 15 5 2" xfId="16669"/>
    <cellStyle name="Currency 2 2 2 2 2 2 2 15 6" xfId="16670"/>
    <cellStyle name="Currency 2 2 2 2 2 2 2 15 6 2" xfId="16671"/>
    <cellStyle name="Currency 2 2 2 2 2 2 2 15 7" xfId="16672"/>
    <cellStyle name="Currency 2 2 2 2 2 2 2 15 7 2" xfId="16673"/>
    <cellStyle name="Currency 2 2 2 2 2 2 2 15 8" xfId="16674"/>
    <cellStyle name="Currency 2 2 2 2 2 2 2 15 8 2" xfId="16675"/>
    <cellStyle name="Currency 2 2 2 2 2 2 2 15 9" xfId="16676"/>
    <cellStyle name="Currency 2 2 2 2 2 2 2 15 9 2" xfId="16677"/>
    <cellStyle name="Currency 2 2 2 2 2 2 2 16" xfId="16678"/>
    <cellStyle name="Currency 2 2 2 2 2 2 2 16 10" xfId="16679"/>
    <cellStyle name="Currency 2 2 2 2 2 2 2 16 10 2" xfId="16680"/>
    <cellStyle name="Currency 2 2 2 2 2 2 2 16 11" xfId="16681"/>
    <cellStyle name="Currency 2 2 2 2 2 2 2 16 11 2" xfId="16682"/>
    <cellStyle name="Currency 2 2 2 2 2 2 2 16 12" xfId="16683"/>
    <cellStyle name="Currency 2 2 2 2 2 2 2 16 12 2" xfId="16684"/>
    <cellStyle name="Currency 2 2 2 2 2 2 2 16 13" xfId="16685"/>
    <cellStyle name="Currency 2 2 2 2 2 2 2 16 13 2" xfId="16686"/>
    <cellStyle name="Currency 2 2 2 2 2 2 2 16 14" xfId="16687"/>
    <cellStyle name="Currency 2 2 2 2 2 2 2 16 14 2" xfId="16688"/>
    <cellStyle name="Currency 2 2 2 2 2 2 2 16 15" xfId="16689"/>
    <cellStyle name="Currency 2 2 2 2 2 2 2 16 16" xfId="16690"/>
    <cellStyle name="Currency 2 2 2 2 2 2 2 16 2" xfId="16691"/>
    <cellStyle name="Currency 2 2 2 2 2 2 2 16 2 10" xfId="16692"/>
    <cellStyle name="Currency 2 2 2 2 2 2 2 16 2 10 2" xfId="16693"/>
    <cellStyle name="Currency 2 2 2 2 2 2 2 16 2 11" xfId="16694"/>
    <cellStyle name="Currency 2 2 2 2 2 2 2 16 2 11 2" xfId="16695"/>
    <cellStyle name="Currency 2 2 2 2 2 2 2 16 2 12" xfId="16696"/>
    <cellStyle name="Currency 2 2 2 2 2 2 2 16 2 12 2" xfId="16697"/>
    <cellStyle name="Currency 2 2 2 2 2 2 2 16 2 13" xfId="16698"/>
    <cellStyle name="Currency 2 2 2 2 2 2 2 16 2 14" xfId="16699"/>
    <cellStyle name="Currency 2 2 2 2 2 2 2 16 2 2" xfId="16700"/>
    <cellStyle name="Currency 2 2 2 2 2 2 2 16 2 2 2" xfId="16701"/>
    <cellStyle name="Currency 2 2 2 2 2 2 2 16 2 3" xfId="16702"/>
    <cellStyle name="Currency 2 2 2 2 2 2 2 16 2 3 2" xfId="16703"/>
    <cellStyle name="Currency 2 2 2 2 2 2 2 16 2 4" xfId="16704"/>
    <cellStyle name="Currency 2 2 2 2 2 2 2 16 2 4 2" xfId="16705"/>
    <cellStyle name="Currency 2 2 2 2 2 2 2 16 2 5" xfId="16706"/>
    <cellStyle name="Currency 2 2 2 2 2 2 2 16 2 5 2" xfId="16707"/>
    <cellStyle name="Currency 2 2 2 2 2 2 2 16 2 6" xfId="16708"/>
    <cellStyle name="Currency 2 2 2 2 2 2 2 16 2 6 2" xfId="16709"/>
    <cellStyle name="Currency 2 2 2 2 2 2 2 16 2 7" xfId="16710"/>
    <cellStyle name="Currency 2 2 2 2 2 2 2 16 2 7 2" xfId="16711"/>
    <cellStyle name="Currency 2 2 2 2 2 2 2 16 2 8" xfId="16712"/>
    <cellStyle name="Currency 2 2 2 2 2 2 2 16 2 8 2" xfId="16713"/>
    <cellStyle name="Currency 2 2 2 2 2 2 2 16 2 9" xfId="16714"/>
    <cellStyle name="Currency 2 2 2 2 2 2 2 16 2 9 2" xfId="16715"/>
    <cellStyle name="Currency 2 2 2 2 2 2 2 16 3" xfId="16716"/>
    <cellStyle name="Currency 2 2 2 2 2 2 2 16 3 10" xfId="16717"/>
    <cellStyle name="Currency 2 2 2 2 2 2 2 16 3 10 2" xfId="16718"/>
    <cellStyle name="Currency 2 2 2 2 2 2 2 16 3 11" xfId="16719"/>
    <cellStyle name="Currency 2 2 2 2 2 2 2 16 3 11 2" xfId="16720"/>
    <cellStyle name="Currency 2 2 2 2 2 2 2 16 3 12" xfId="16721"/>
    <cellStyle name="Currency 2 2 2 2 2 2 2 16 3 12 2" xfId="16722"/>
    <cellStyle name="Currency 2 2 2 2 2 2 2 16 3 13" xfId="16723"/>
    <cellStyle name="Currency 2 2 2 2 2 2 2 16 3 14" xfId="16724"/>
    <cellStyle name="Currency 2 2 2 2 2 2 2 16 3 2" xfId="16725"/>
    <cellStyle name="Currency 2 2 2 2 2 2 2 16 3 2 2" xfId="16726"/>
    <cellStyle name="Currency 2 2 2 2 2 2 2 16 3 3" xfId="16727"/>
    <cellStyle name="Currency 2 2 2 2 2 2 2 16 3 3 2" xfId="16728"/>
    <cellStyle name="Currency 2 2 2 2 2 2 2 16 3 4" xfId="16729"/>
    <cellStyle name="Currency 2 2 2 2 2 2 2 16 3 4 2" xfId="16730"/>
    <cellStyle name="Currency 2 2 2 2 2 2 2 16 3 5" xfId="16731"/>
    <cellStyle name="Currency 2 2 2 2 2 2 2 16 3 5 2" xfId="16732"/>
    <cellStyle name="Currency 2 2 2 2 2 2 2 16 3 6" xfId="16733"/>
    <cellStyle name="Currency 2 2 2 2 2 2 2 16 3 6 2" xfId="16734"/>
    <cellStyle name="Currency 2 2 2 2 2 2 2 16 3 7" xfId="16735"/>
    <cellStyle name="Currency 2 2 2 2 2 2 2 16 3 7 2" xfId="16736"/>
    <cellStyle name="Currency 2 2 2 2 2 2 2 16 3 8" xfId="16737"/>
    <cellStyle name="Currency 2 2 2 2 2 2 2 16 3 8 2" xfId="16738"/>
    <cellStyle name="Currency 2 2 2 2 2 2 2 16 3 9" xfId="16739"/>
    <cellStyle name="Currency 2 2 2 2 2 2 2 16 3 9 2" xfId="16740"/>
    <cellStyle name="Currency 2 2 2 2 2 2 2 16 4" xfId="16741"/>
    <cellStyle name="Currency 2 2 2 2 2 2 2 16 4 2" xfId="16742"/>
    <cellStyle name="Currency 2 2 2 2 2 2 2 16 5" xfId="16743"/>
    <cellStyle name="Currency 2 2 2 2 2 2 2 16 5 2" xfId="16744"/>
    <cellStyle name="Currency 2 2 2 2 2 2 2 16 6" xfId="16745"/>
    <cellStyle name="Currency 2 2 2 2 2 2 2 16 6 2" xfId="16746"/>
    <cellStyle name="Currency 2 2 2 2 2 2 2 16 7" xfId="16747"/>
    <cellStyle name="Currency 2 2 2 2 2 2 2 16 7 2" xfId="16748"/>
    <cellStyle name="Currency 2 2 2 2 2 2 2 16 8" xfId="16749"/>
    <cellStyle name="Currency 2 2 2 2 2 2 2 16 8 2" xfId="16750"/>
    <cellStyle name="Currency 2 2 2 2 2 2 2 16 9" xfId="16751"/>
    <cellStyle name="Currency 2 2 2 2 2 2 2 16 9 2" xfId="16752"/>
    <cellStyle name="Currency 2 2 2 2 2 2 2 17" xfId="16753"/>
    <cellStyle name="Currency 2 2 2 2 2 2 2 17 10" xfId="16754"/>
    <cellStyle name="Currency 2 2 2 2 2 2 2 17 10 2" xfId="16755"/>
    <cellStyle name="Currency 2 2 2 2 2 2 2 17 11" xfId="16756"/>
    <cellStyle name="Currency 2 2 2 2 2 2 2 17 11 2" xfId="16757"/>
    <cellStyle name="Currency 2 2 2 2 2 2 2 17 12" xfId="16758"/>
    <cellStyle name="Currency 2 2 2 2 2 2 2 17 12 2" xfId="16759"/>
    <cellStyle name="Currency 2 2 2 2 2 2 2 17 13" xfId="16760"/>
    <cellStyle name="Currency 2 2 2 2 2 2 2 17 13 2" xfId="16761"/>
    <cellStyle name="Currency 2 2 2 2 2 2 2 17 14" xfId="16762"/>
    <cellStyle name="Currency 2 2 2 2 2 2 2 17 14 2" xfId="16763"/>
    <cellStyle name="Currency 2 2 2 2 2 2 2 17 15" xfId="16764"/>
    <cellStyle name="Currency 2 2 2 2 2 2 2 17 16" xfId="16765"/>
    <cellStyle name="Currency 2 2 2 2 2 2 2 17 2" xfId="16766"/>
    <cellStyle name="Currency 2 2 2 2 2 2 2 17 2 10" xfId="16767"/>
    <cellStyle name="Currency 2 2 2 2 2 2 2 17 2 10 2" xfId="16768"/>
    <cellStyle name="Currency 2 2 2 2 2 2 2 17 2 11" xfId="16769"/>
    <cellStyle name="Currency 2 2 2 2 2 2 2 17 2 11 2" xfId="16770"/>
    <cellStyle name="Currency 2 2 2 2 2 2 2 17 2 12" xfId="16771"/>
    <cellStyle name="Currency 2 2 2 2 2 2 2 17 2 12 2" xfId="16772"/>
    <cellStyle name="Currency 2 2 2 2 2 2 2 17 2 13" xfId="16773"/>
    <cellStyle name="Currency 2 2 2 2 2 2 2 17 2 14" xfId="16774"/>
    <cellStyle name="Currency 2 2 2 2 2 2 2 17 2 2" xfId="16775"/>
    <cellStyle name="Currency 2 2 2 2 2 2 2 17 2 2 2" xfId="16776"/>
    <cellStyle name="Currency 2 2 2 2 2 2 2 17 2 3" xfId="16777"/>
    <cellStyle name="Currency 2 2 2 2 2 2 2 17 2 3 2" xfId="16778"/>
    <cellStyle name="Currency 2 2 2 2 2 2 2 17 2 4" xfId="16779"/>
    <cellStyle name="Currency 2 2 2 2 2 2 2 17 2 4 2" xfId="16780"/>
    <cellStyle name="Currency 2 2 2 2 2 2 2 17 2 5" xfId="16781"/>
    <cellStyle name="Currency 2 2 2 2 2 2 2 17 2 5 2" xfId="16782"/>
    <cellStyle name="Currency 2 2 2 2 2 2 2 17 2 6" xfId="16783"/>
    <cellStyle name="Currency 2 2 2 2 2 2 2 17 2 6 2" xfId="16784"/>
    <cellStyle name="Currency 2 2 2 2 2 2 2 17 2 7" xfId="16785"/>
    <cellStyle name="Currency 2 2 2 2 2 2 2 17 2 7 2" xfId="16786"/>
    <cellStyle name="Currency 2 2 2 2 2 2 2 17 2 8" xfId="16787"/>
    <cellStyle name="Currency 2 2 2 2 2 2 2 17 2 8 2" xfId="16788"/>
    <cellStyle name="Currency 2 2 2 2 2 2 2 17 2 9" xfId="16789"/>
    <cellStyle name="Currency 2 2 2 2 2 2 2 17 2 9 2" xfId="16790"/>
    <cellStyle name="Currency 2 2 2 2 2 2 2 17 3" xfId="16791"/>
    <cellStyle name="Currency 2 2 2 2 2 2 2 17 3 10" xfId="16792"/>
    <cellStyle name="Currency 2 2 2 2 2 2 2 17 3 10 2" xfId="16793"/>
    <cellStyle name="Currency 2 2 2 2 2 2 2 17 3 11" xfId="16794"/>
    <cellStyle name="Currency 2 2 2 2 2 2 2 17 3 11 2" xfId="16795"/>
    <cellStyle name="Currency 2 2 2 2 2 2 2 17 3 12" xfId="16796"/>
    <cellStyle name="Currency 2 2 2 2 2 2 2 17 3 12 2" xfId="16797"/>
    <cellStyle name="Currency 2 2 2 2 2 2 2 17 3 13" xfId="16798"/>
    <cellStyle name="Currency 2 2 2 2 2 2 2 17 3 14" xfId="16799"/>
    <cellStyle name="Currency 2 2 2 2 2 2 2 17 3 2" xfId="16800"/>
    <cellStyle name="Currency 2 2 2 2 2 2 2 17 3 2 2" xfId="16801"/>
    <cellStyle name="Currency 2 2 2 2 2 2 2 17 3 3" xfId="16802"/>
    <cellStyle name="Currency 2 2 2 2 2 2 2 17 3 3 2" xfId="16803"/>
    <cellStyle name="Currency 2 2 2 2 2 2 2 17 3 4" xfId="16804"/>
    <cellStyle name="Currency 2 2 2 2 2 2 2 17 3 4 2" xfId="16805"/>
    <cellStyle name="Currency 2 2 2 2 2 2 2 17 3 5" xfId="16806"/>
    <cellStyle name="Currency 2 2 2 2 2 2 2 17 3 5 2" xfId="16807"/>
    <cellStyle name="Currency 2 2 2 2 2 2 2 17 3 6" xfId="16808"/>
    <cellStyle name="Currency 2 2 2 2 2 2 2 17 3 6 2" xfId="16809"/>
    <cellStyle name="Currency 2 2 2 2 2 2 2 17 3 7" xfId="16810"/>
    <cellStyle name="Currency 2 2 2 2 2 2 2 17 3 7 2" xfId="16811"/>
    <cellStyle name="Currency 2 2 2 2 2 2 2 17 3 8" xfId="16812"/>
    <cellStyle name="Currency 2 2 2 2 2 2 2 17 3 8 2" xfId="16813"/>
    <cellStyle name="Currency 2 2 2 2 2 2 2 17 3 9" xfId="16814"/>
    <cellStyle name="Currency 2 2 2 2 2 2 2 17 3 9 2" xfId="16815"/>
    <cellStyle name="Currency 2 2 2 2 2 2 2 17 4" xfId="16816"/>
    <cellStyle name="Currency 2 2 2 2 2 2 2 17 4 2" xfId="16817"/>
    <cellStyle name="Currency 2 2 2 2 2 2 2 17 5" xfId="16818"/>
    <cellStyle name="Currency 2 2 2 2 2 2 2 17 5 2" xfId="16819"/>
    <cellStyle name="Currency 2 2 2 2 2 2 2 17 6" xfId="16820"/>
    <cellStyle name="Currency 2 2 2 2 2 2 2 17 6 2" xfId="16821"/>
    <cellStyle name="Currency 2 2 2 2 2 2 2 17 7" xfId="16822"/>
    <cellStyle name="Currency 2 2 2 2 2 2 2 17 7 2" xfId="16823"/>
    <cellStyle name="Currency 2 2 2 2 2 2 2 17 8" xfId="16824"/>
    <cellStyle name="Currency 2 2 2 2 2 2 2 17 8 2" xfId="16825"/>
    <cellStyle name="Currency 2 2 2 2 2 2 2 17 9" xfId="16826"/>
    <cellStyle name="Currency 2 2 2 2 2 2 2 17 9 2" xfId="16827"/>
    <cellStyle name="Currency 2 2 2 2 2 2 2 18" xfId="16828"/>
    <cellStyle name="Currency 2 2 2 2 2 2 2 18 10" xfId="16829"/>
    <cellStyle name="Currency 2 2 2 2 2 2 2 18 10 2" xfId="16830"/>
    <cellStyle name="Currency 2 2 2 2 2 2 2 18 11" xfId="16831"/>
    <cellStyle name="Currency 2 2 2 2 2 2 2 18 11 2" xfId="16832"/>
    <cellStyle name="Currency 2 2 2 2 2 2 2 18 12" xfId="16833"/>
    <cellStyle name="Currency 2 2 2 2 2 2 2 18 12 2" xfId="16834"/>
    <cellStyle name="Currency 2 2 2 2 2 2 2 18 13" xfId="16835"/>
    <cellStyle name="Currency 2 2 2 2 2 2 2 18 13 2" xfId="16836"/>
    <cellStyle name="Currency 2 2 2 2 2 2 2 18 14" xfId="16837"/>
    <cellStyle name="Currency 2 2 2 2 2 2 2 18 14 2" xfId="16838"/>
    <cellStyle name="Currency 2 2 2 2 2 2 2 18 15" xfId="16839"/>
    <cellStyle name="Currency 2 2 2 2 2 2 2 18 16" xfId="16840"/>
    <cellStyle name="Currency 2 2 2 2 2 2 2 18 2" xfId="16841"/>
    <cellStyle name="Currency 2 2 2 2 2 2 2 18 2 10" xfId="16842"/>
    <cellStyle name="Currency 2 2 2 2 2 2 2 18 2 10 2" xfId="16843"/>
    <cellStyle name="Currency 2 2 2 2 2 2 2 18 2 11" xfId="16844"/>
    <cellStyle name="Currency 2 2 2 2 2 2 2 18 2 11 2" xfId="16845"/>
    <cellStyle name="Currency 2 2 2 2 2 2 2 18 2 12" xfId="16846"/>
    <cellStyle name="Currency 2 2 2 2 2 2 2 18 2 12 2" xfId="16847"/>
    <cellStyle name="Currency 2 2 2 2 2 2 2 18 2 13" xfId="16848"/>
    <cellStyle name="Currency 2 2 2 2 2 2 2 18 2 14" xfId="16849"/>
    <cellStyle name="Currency 2 2 2 2 2 2 2 18 2 2" xfId="16850"/>
    <cellStyle name="Currency 2 2 2 2 2 2 2 18 2 2 2" xfId="16851"/>
    <cellStyle name="Currency 2 2 2 2 2 2 2 18 2 3" xfId="16852"/>
    <cellStyle name="Currency 2 2 2 2 2 2 2 18 2 3 2" xfId="16853"/>
    <cellStyle name="Currency 2 2 2 2 2 2 2 18 2 4" xfId="16854"/>
    <cellStyle name="Currency 2 2 2 2 2 2 2 18 2 4 2" xfId="16855"/>
    <cellStyle name="Currency 2 2 2 2 2 2 2 18 2 5" xfId="16856"/>
    <cellStyle name="Currency 2 2 2 2 2 2 2 18 2 5 2" xfId="16857"/>
    <cellStyle name="Currency 2 2 2 2 2 2 2 18 2 6" xfId="16858"/>
    <cellStyle name="Currency 2 2 2 2 2 2 2 18 2 6 2" xfId="16859"/>
    <cellStyle name="Currency 2 2 2 2 2 2 2 18 2 7" xfId="16860"/>
    <cellStyle name="Currency 2 2 2 2 2 2 2 18 2 7 2" xfId="16861"/>
    <cellStyle name="Currency 2 2 2 2 2 2 2 18 2 8" xfId="16862"/>
    <cellStyle name="Currency 2 2 2 2 2 2 2 18 2 8 2" xfId="16863"/>
    <cellStyle name="Currency 2 2 2 2 2 2 2 18 2 9" xfId="16864"/>
    <cellStyle name="Currency 2 2 2 2 2 2 2 18 2 9 2" xfId="16865"/>
    <cellStyle name="Currency 2 2 2 2 2 2 2 18 3" xfId="16866"/>
    <cellStyle name="Currency 2 2 2 2 2 2 2 18 3 10" xfId="16867"/>
    <cellStyle name="Currency 2 2 2 2 2 2 2 18 3 10 2" xfId="16868"/>
    <cellStyle name="Currency 2 2 2 2 2 2 2 18 3 11" xfId="16869"/>
    <cellStyle name="Currency 2 2 2 2 2 2 2 18 3 11 2" xfId="16870"/>
    <cellStyle name="Currency 2 2 2 2 2 2 2 18 3 12" xfId="16871"/>
    <cellStyle name="Currency 2 2 2 2 2 2 2 18 3 12 2" xfId="16872"/>
    <cellStyle name="Currency 2 2 2 2 2 2 2 18 3 13" xfId="16873"/>
    <cellStyle name="Currency 2 2 2 2 2 2 2 18 3 14" xfId="16874"/>
    <cellStyle name="Currency 2 2 2 2 2 2 2 18 3 2" xfId="16875"/>
    <cellStyle name="Currency 2 2 2 2 2 2 2 18 3 2 2" xfId="16876"/>
    <cellStyle name="Currency 2 2 2 2 2 2 2 18 3 3" xfId="16877"/>
    <cellStyle name="Currency 2 2 2 2 2 2 2 18 3 3 2" xfId="16878"/>
    <cellStyle name="Currency 2 2 2 2 2 2 2 18 3 4" xfId="16879"/>
    <cellStyle name="Currency 2 2 2 2 2 2 2 18 3 4 2" xfId="16880"/>
    <cellStyle name="Currency 2 2 2 2 2 2 2 18 3 5" xfId="16881"/>
    <cellStyle name="Currency 2 2 2 2 2 2 2 18 3 5 2" xfId="16882"/>
    <cellStyle name="Currency 2 2 2 2 2 2 2 18 3 6" xfId="16883"/>
    <cellStyle name="Currency 2 2 2 2 2 2 2 18 3 6 2" xfId="16884"/>
    <cellStyle name="Currency 2 2 2 2 2 2 2 18 3 7" xfId="16885"/>
    <cellStyle name="Currency 2 2 2 2 2 2 2 18 3 7 2" xfId="16886"/>
    <cellStyle name="Currency 2 2 2 2 2 2 2 18 3 8" xfId="16887"/>
    <cellStyle name="Currency 2 2 2 2 2 2 2 18 3 8 2" xfId="16888"/>
    <cellStyle name="Currency 2 2 2 2 2 2 2 18 3 9" xfId="16889"/>
    <cellStyle name="Currency 2 2 2 2 2 2 2 18 3 9 2" xfId="16890"/>
    <cellStyle name="Currency 2 2 2 2 2 2 2 18 4" xfId="16891"/>
    <cellStyle name="Currency 2 2 2 2 2 2 2 18 4 2" xfId="16892"/>
    <cellStyle name="Currency 2 2 2 2 2 2 2 18 5" xfId="16893"/>
    <cellStyle name="Currency 2 2 2 2 2 2 2 18 5 2" xfId="16894"/>
    <cellStyle name="Currency 2 2 2 2 2 2 2 18 6" xfId="16895"/>
    <cellStyle name="Currency 2 2 2 2 2 2 2 18 6 2" xfId="16896"/>
    <cellStyle name="Currency 2 2 2 2 2 2 2 18 7" xfId="16897"/>
    <cellStyle name="Currency 2 2 2 2 2 2 2 18 7 2" xfId="16898"/>
    <cellStyle name="Currency 2 2 2 2 2 2 2 18 8" xfId="16899"/>
    <cellStyle name="Currency 2 2 2 2 2 2 2 18 8 2" xfId="16900"/>
    <cellStyle name="Currency 2 2 2 2 2 2 2 18 9" xfId="16901"/>
    <cellStyle name="Currency 2 2 2 2 2 2 2 18 9 2" xfId="16902"/>
    <cellStyle name="Currency 2 2 2 2 2 2 2 19" xfId="16903"/>
    <cellStyle name="Currency 2 2 2 2 2 2 2 19 10" xfId="16904"/>
    <cellStyle name="Currency 2 2 2 2 2 2 2 19 10 2" xfId="16905"/>
    <cellStyle name="Currency 2 2 2 2 2 2 2 19 11" xfId="16906"/>
    <cellStyle name="Currency 2 2 2 2 2 2 2 19 11 2" xfId="16907"/>
    <cellStyle name="Currency 2 2 2 2 2 2 2 19 12" xfId="16908"/>
    <cellStyle name="Currency 2 2 2 2 2 2 2 19 12 2" xfId="16909"/>
    <cellStyle name="Currency 2 2 2 2 2 2 2 19 13" xfId="16910"/>
    <cellStyle name="Currency 2 2 2 2 2 2 2 19 13 2" xfId="16911"/>
    <cellStyle name="Currency 2 2 2 2 2 2 2 19 14" xfId="16912"/>
    <cellStyle name="Currency 2 2 2 2 2 2 2 19 14 2" xfId="16913"/>
    <cellStyle name="Currency 2 2 2 2 2 2 2 19 15" xfId="16914"/>
    <cellStyle name="Currency 2 2 2 2 2 2 2 19 16" xfId="16915"/>
    <cellStyle name="Currency 2 2 2 2 2 2 2 19 2" xfId="16916"/>
    <cellStyle name="Currency 2 2 2 2 2 2 2 19 2 10" xfId="16917"/>
    <cellStyle name="Currency 2 2 2 2 2 2 2 19 2 10 2" xfId="16918"/>
    <cellStyle name="Currency 2 2 2 2 2 2 2 19 2 11" xfId="16919"/>
    <cellStyle name="Currency 2 2 2 2 2 2 2 19 2 11 2" xfId="16920"/>
    <cellStyle name="Currency 2 2 2 2 2 2 2 19 2 12" xfId="16921"/>
    <cellStyle name="Currency 2 2 2 2 2 2 2 19 2 12 2" xfId="16922"/>
    <cellStyle name="Currency 2 2 2 2 2 2 2 19 2 13" xfId="16923"/>
    <cellStyle name="Currency 2 2 2 2 2 2 2 19 2 14" xfId="16924"/>
    <cellStyle name="Currency 2 2 2 2 2 2 2 19 2 2" xfId="16925"/>
    <cellStyle name="Currency 2 2 2 2 2 2 2 19 2 2 2" xfId="16926"/>
    <cellStyle name="Currency 2 2 2 2 2 2 2 19 2 3" xfId="16927"/>
    <cellStyle name="Currency 2 2 2 2 2 2 2 19 2 3 2" xfId="16928"/>
    <cellStyle name="Currency 2 2 2 2 2 2 2 19 2 4" xfId="16929"/>
    <cellStyle name="Currency 2 2 2 2 2 2 2 19 2 4 2" xfId="16930"/>
    <cellStyle name="Currency 2 2 2 2 2 2 2 19 2 5" xfId="16931"/>
    <cellStyle name="Currency 2 2 2 2 2 2 2 19 2 5 2" xfId="16932"/>
    <cellStyle name="Currency 2 2 2 2 2 2 2 19 2 6" xfId="16933"/>
    <cellStyle name="Currency 2 2 2 2 2 2 2 19 2 6 2" xfId="16934"/>
    <cellStyle name="Currency 2 2 2 2 2 2 2 19 2 7" xfId="16935"/>
    <cellStyle name="Currency 2 2 2 2 2 2 2 19 2 7 2" xfId="16936"/>
    <cellStyle name="Currency 2 2 2 2 2 2 2 19 2 8" xfId="16937"/>
    <cellStyle name="Currency 2 2 2 2 2 2 2 19 2 8 2" xfId="16938"/>
    <cellStyle name="Currency 2 2 2 2 2 2 2 19 2 9" xfId="16939"/>
    <cellStyle name="Currency 2 2 2 2 2 2 2 19 2 9 2" xfId="16940"/>
    <cellStyle name="Currency 2 2 2 2 2 2 2 19 3" xfId="16941"/>
    <cellStyle name="Currency 2 2 2 2 2 2 2 19 3 10" xfId="16942"/>
    <cellStyle name="Currency 2 2 2 2 2 2 2 19 3 10 2" xfId="16943"/>
    <cellStyle name="Currency 2 2 2 2 2 2 2 19 3 11" xfId="16944"/>
    <cellStyle name="Currency 2 2 2 2 2 2 2 19 3 11 2" xfId="16945"/>
    <cellStyle name="Currency 2 2 2 2 2 2 2 19 3 12" xfId="16946"/>
    <cellStyle name="Currency 2 2 2 2 2 2 2 19 3 12 2" xfId="16947"/>
    <cellStyle name="Currency 2 2 2 2 2 2 2 19 3 13" xfId="16948"/>
    <cellStyle name="Currency 2 2 2 2 2 2 2 19 3 14" xfId="16949"/>
    <cellStyle name="Currency 2 2 2 2 2 2 2 19 3 2" xfId="16950"/>
    <cellStyle name="Currency 2 2 2 2 2 2 2 19 3 2 2" xfId="16951"/>
    <cellStyle name="Currency 2 2 2 2 2 2 2 19 3 3" xfId="16952"/>
    <cellStyle name="Currency 2 2 2 2 2 2 2 19 3 3 2" xfId="16953"/>
    <cellStyle name="Currency 2 2 2 2 2 2 2 19 3 4" xfId="16954"/>
    <cellStyle name="Currency 2 2 2 2 2 2 2 19 3 4 2" xfId="16955"/>
    <cellStyle name="Currency 2 2 2 2 2 2 2 19 3 5" xfId="16956"/>
    <cellStyle name="Currency 2 2 2 2 2 2 2 19 3 5 2" xfId="16957"/>
    <cellStyle name="Currency 2 2 2 2 2 2 2 19 3 6" xfId="16958"/>
    <cellStyle name="Currency 2 2 2 2 2 2 2 19 3 6 2" xfId="16959"/>
    <cellStyle name="Currency 2 2 2 2 2 2 2 19 3 7" xfId="16960"/>
    <cellStyle name="Currency 2 2 2 2 2 2 2 19 3 7 2" xfId="16961"/>
    <cellStyle name="Currency 2 2 2 2 2 2 2 19 3 8" xfId="16962"/>
    <cellStyle name="Currency 2 2 2 2 2 2 2 19 3 8 2" xfId="16963"/>
    <cellStyle name="Currency 2 2 2 2 2 2 2 19 3 9" xfId="16964"/>
    <cellStyle name="Currency 2 2 2 2 2 2 2 19 3 9 2" xfId="16965"/>
    <cellStyle name="Currency 2 2 2 2 2 2 2 19 4" xfId="16966"/>
    <cellStyle name="Currency 2 2 2 2 2 2 2 19 4 2" xfId="16967"/>
    <cellStyle name="Currency 2 2 2 2 2 2 2 19 5" xfId="16968"/>
    <cellStyle name="Currency 2 2 2 2 2 2 2 19 5 2" xfId="16969"/>
    <cellStyle name="Currency 2 2 2 2 2 2 2 19 6" xfId="16970"/>
    <cellStyle name="Currency 2 2 2 2 2 2 2 19 6 2" xfId="16971"/>
    <cellStyle name="Currency 2 2 2 2 2 2 2 19 7" xfId="16972"/>
    <cellStyle name="Currency 2 2 2 2 2 2 2 19 7 2" xfId="16973"/>
    <cellStyle name="Currency 2 2 2 2 2 2 2 19 8" xfId="16974"/>
    <cellStyle name="Currency 2 2 2 2 2 2 2 19 8 2" xfId="16975"/>
    <cellStyle name="Currency 2 2 2 2 2 2 2 19 9" xfId="16976"/>
    <cellStyle name="Currency 2 2 2 2 2 2 2 19 9 2" xfId="16977"/>
    <cellStyle name="Currency 2 2 2 2 2 2 2 2" xfId="16978"/>
    <cellStyle name="Currency 2 2 2 2 2 2 2 2 10" xfId="16979"/>
    <cellStyle name="Currency 2 2 2 2 2 2 2 2 2" xfId="16980"/>
    <cellStyle name="Currency 2 2 2 2 2 2 2 2 2 10" xfId="16981"/>
    <cellStyle name="Currency 2 2 2 2 2 2 2 2 2 10 2" xfId="16982"/>
    <cellStyle name="Currency 2 2 2 2 2 2 2 2 2 11" xfId="16983"/>
    <cellStyle name="Currency 2 2 2 2 2 2 2 2 2 11 2" xfId="16984"/>
    <cellStyle name="Currency 2 2 2 2 2 2 2 2 2 12" xfId="16985"/>
    <cellStyle name="Currency 2 2 2 2 2 2 2 2 2 12 2" xfId="16986"/>
    <cellStyle name="Currency 2 2 2 2 2 2 2 2 2 13" xfId="16987"/>
    <cellStyle name="Currency 2 2 2 2 2 2 2 2 2 13 2" xfId="16988"/>
    <cellStyle name="Currency 2 2 2 2 2 2 2 2 2 14" xfId="16989"/>
    <cellStyle name="Currency 2 2 2 2 2 2 2 2 2 2" xfId="16990"/>
    <cellStyle name="Currency 2 2 2 2 2 2 2 2 2 2 2" xfId="16991"/>
    <cellStyle name="Currency 2 2 2 2 2 2 2 2 2 2 3" xfId="16992"/>
    <cellStyle name="Currency 2 2 2 2 2 2 2 2 2 2 4" xfId="16993"/>
    <cellStyle name="Currency 2 2 2 2 2 2 2 2 2 2 5" xfId="16994"/>
    <cellStyle name="Currency 2 2 2 2 2 2 2 2 2 2 6" xfId="16995"/>
    <cellStyle name="Currency 2 2 2 2 2 2 2 2 2 2 7" xfId="16996"/>
    <cellStyle name="Currency 2 2 2 2 2 2 2 2 2 2 8" xfId="16997"/>
    <cellStyle name="Currency 2 2 2 2 2 2 2 2 2 2 9" xfId="16998"/>
    <cellStyle name="Currency 2 2 2 2 2 2 2 2 2 3" xfId="16999"/>
    <cellStyle name="Currency 2 2 2 2 2 2 2 2 2 3 2" xfId="17000"/>
    <cellStyle name="Currency 2 2 2 2 2 2 2 2 2 3 3" xfId="17001"/>
    <cellStyle name="Currency 2 2 2 2 2 2 2 2 2 4" xfId="17002"/>
    <cellStyle name="Currency 2 2 2 2 2 2 2 2 2 4 2" xfId="17003"/>
    <cellStyle name="Currency 2 2 2 2 2 2 2 2 2 5" xfId="17004"/>
    <cellStyle name="Currency 2 2 2 2 2 2 2 2 2 5 2" xfId="17005"/>
    <cellStyle name="Currency 2 2 2 2 2 2 2 2 2 6" xfId="17006"/>
    <cellStyle name="Currency 2 2 2 2 2 2 2 2 2 6 2" xfId="17007"/>
    <cellStyle name="Currency 2 2 2 2 2 2 2 2 2 7" xfId="17008"/>
    <cellStyle name="Currency 2 2 2 2 2 2 2 2 2 7 2" xfId="17009"/>
    <cellStyle name="Currency 2 2 2 2 2 2 2 2 2 8" xfId="17010"/>
    <cellStyle name="Currency 2 2 2 2 2 2 2 2 2 8 2" xfId="17011"/>
    <cellStyle name="Currency 2 2 2 2 2 2 2 2 2 9" xfId="17012"/>
    <cellStyle name="Currency 2 2 2 2 2 2 2 2 2 9 2" xfId="17013"/>
    <cellStyle name="Currency 2 2 2 2 2 2 2 2 3" xfId="17014"/>
    <cellStyle name="Currency 2 2 2 2 2 2 2 2 4" xfId="17015"/>
    <cellStyle name="Currency 2 2 2 2 2 2 2 2 5" xfId="17016"/>
    <cellStyle name="Currency 2 2 2 2 2 2 2 2 6" xfId="17017"/>
    <cellStyle name="Currency 2 2 2 2 2 2 2 2 7" xfId="17018"/>
    <cellStyle name="Currency 2 2 2 2 2 2 2 2 8" xfId="17019"/>
    <cellStyle name="Currency 2 2 2 2 2 2 2 2 9" xfId="17020"/>
    <cellStyle name="Currency 2 2 2 2 2 2 2 20" xfId="17021"/>
    <cellStyle name="Currency 2 2 2 2 2 2 2 20 10" xfId="17022"/>
    <cellStyle name="Currency 2 2 2 2 2 2 2 20 10 2" xfId="17023"/>
    <cellStyle name="Currency 2 2 2 2 2 2 2 20 11" xfId="17024"/>
    <cellStyle name="Currency 2 2 2 2 2 2 2 20 11 2" xfId="17025"/>
    <cellStyle name="Currency 2 2 2 2 2 2 2 20 12" xfId="17026"/>
    <cellStyle name="Currency 2 2 2 2 2 2 2 20 12 2" xfId="17027"/>
    <cellStyle name="Currency 2 2 2 2 2 2 2 20 13" xfId="17028"/>
    <cellStyle name="Currency 2 2 2 2 2 2 2 20 13 2" xfId="17029"/>
    <cellStyle name="Currency 2 2 2 2 2 2 2 20 14" xfId="17030"/>
    <cellStyle name="Currency 2 2 2 2 2 2 2 20 14 2" xfId="17031"/>
    <cellStyle name="Currency 2 2 2 2 2 2 2 20 15" xfId="17032"/>
    <cellStyle name="Currency 2 2 2 2 2 2 2 20 16" xfId="17033"/>
    <cellStyle name="Currency 2 2 2 2 2 2 2 20 2" xfId="17034"/>
    <cellStyle name="Currency 2 2 2 2 2 2 2 20 2 10" xfId="17035"/>
    <cellStyle name="Currency 2 2 2 2 2 2 2 20 2 10 2" xfId="17036"/>
    <cellStyle name="Currency 2 2 2 2 2 2 2 20 2 11" xfId="17037"/>
    <cellStyle name="Currency 2 2 2 2 2 2 2 20 2 11 2" xfId="17038"/>
    <cellStyle name="Currency 2 2 2 2 2 2 2 20 2 12" xfId="17039"/>
    <cellStyle name="Currency 2 2 2 2 2 2 2 20 2 12 2" xfId="17040"/>
    <cellStyle name="Currency 2 2 2 2 2 2 2 20 2 13" xfId="17041"/>
    <cellStyle name="Currency 2 2 2 2 2 2 2 20 2 14" xfId="17042"/>
    <cellStyle name="Currency 2 2 2 2 2 2 2 20 2 2" xfId="17043"/>
    <cellStyle name="Currency 2 2 2 2 2 2 2 20 2 2 2" xfId="17044"/>
    <cellStyle name="Currency 2 2 2 2 2 2 2 20 2 3" xfId="17045"/>
    <cellStyle name="Currency 2 2 2 2 2 2 2 20 2 3 2" xfId="17046"/>
    <cellStyle name="Currency 2 2 2 2 2 2 2 20 2 4" xfId="17047"/>
    <cellStyle name="Currency 2 2 2 2 2 2 2 20 2 4 2" xfId="17048"/>
    <cellStyle name="Currency 2 2 2 2 2 2 2 20 2 5" xfId="17049"/>
    <cellStyle name="Currency 2 2 2 2 2 2 2 20 2 5 2" xfId="17050"/>
    <cellStyle name="Currency 2 2 2 2 2 2 2 20 2 6" xfId="17051"/>
    <cellStyle name="Currency 2 2 2 2 2 2 2 20 2 6 2" xfId="17052"/>
    <cellStyle name="Currency 2 2 2 2 2 2 2 20 2 7" xfId="17053"/>
    <cellStyle name="Currency 2 2 2 2 2 2 2 20 2 7 2" xfId="17054"/>
    <cellStyle name="Currency 2 2 2 2 2 2 2 20 2 8" xfId="17055"/>
    <cellStyle name="Currency 2 2 2 2 2 2 2 20 2 8 2" xfId="17056"/>
    <cellStyle name="Currency 2 2 2 2 2 2 2 20 2 9" xfId="17057"/>
    <cellStyle name="Currency 2 2 2 2 2 2 2 20 2 9 2" xfId="17058"/>
    <cellStyle name="Currency 2 2 2 2 2 2 2 20 3" xfId="17059"/>
    <cellStyle name="Currency 2 2 2 2 2 2 2 20 3 10" xfId="17060"/>
    <cellStyle name="Currency 2 2 2 2 2 2 2 20 3 10 2" xfId="17061"/>
    <cellStyle name="Currency 2 2 2 2 2 2 2 20 3 11" xfId="17062"/>
    <cellStyle name="Currency 2 2 2 2 2 2 2 20 3 11 2" xfId="17063"/>
    <cellStyle name="Currency 2 2 2 2 2 2 2 20 3 12" xfId="17064"/>
    <cellStyle name="Currency 2 2 2 2 2 2 2 20 3 12 2" xfId="17065"/>
    <cellStyle name="Currency 2 2 2 2 2 2 2 20 3 13" xfId="17066"/>
    <cellStyle name="Currency 2 2 2 2 2 2 2 20 3 14" xfId="17067"/>
    <cellStyle name="Currency 2 2 2 2 2 2 2 20 3 2" xfId="17068"/>
    <cellStyle name="Currency 2 2 2 2 2 2 2 20 3 2 2" xfId="17069"/>
    <cellStyle name="Currency 2 2 2 2 2 2 2 20 3 3" xfId="17070"/>
    <cellStyle name="Currency 2 2 2 2 2 2 2 20 3 3 2" xfId="17071"/>
    <cellStyle name="Currency 2 2 2 2 2 2 2 20 3 4" xfId="17072"/>
    <cellStyle name="Currency 2 2 2 2 2 2 2 20 3 4 2" xfId="17073"/>
    <cellStyle name="Currency 2 2 2 2 2 2 2 20 3 5" xfId="17074"/>
    <cellStyle name="Currency 2 2 2 2 2 2 2 20 3 5 2" xfId="17075"/>
    <cellStyle name="Currency 2 2 2 2 2 2 2 20 3 6" xfId="17076"/>
    <cellStyle name="Currency 2 2 2 2 2 2 2 20 3 6 2" xfId="17077"/>
    <cellStyle name="Currency 2 2 2 2 2 2 2 20 3 7" xfId="17078"/>
    <cellStyle name="Currency 2 2 2 2 2 2 2 20 3 7 2" xfId="17079"/>
    <cellStyle name="Currency 2 2 2 2 2 2 2 20 3 8" xfId="17080"/>
    <cellStyle name="Currency 2 2 2 2 2 2 2 20 3 8 2" xfId="17081"/>
    <cellStyle name="Currency 2 2 2 2 2 2 2 20 3 9" xfId="17082"/>
    <cellStyle name="Currency 2 2 2 2 2 2 2 20 3 9 2" xfId="17083"/>
    <cellStyle name="Currency 2 2 2 2 2 2 2 20 4" xfId="17084"/>
    <cellStyle name="Currency 2 2 2 2 2 2 2 20 4 2" xfId="17085"/>
    <cellStyle name="Currency 2 2 2 2 2 2 2 20 5" xfId="17086"/>
    <cellStyle name="Currency 2 2 2 2 2 2 2 20 5 2" xfId="17087"/>
    <cellStyle name="Currency 2 2 2 2 2 2 2 20 6" xfId="17088"/>
    <cellStyle name="Currency 2 2 2 2 2 2 2 20 6 2" xfId="17089"/>
    <cellStyle name="Currency 2 2 2 2 2 2 2 20 7" xfId="17090"/>
    <cellStyle name="Currency 2 2 2 2 2 2 2 20 7 2" xfId="17091"/>
    <cellStyle name="Currency 2 2 2 2 2 2 2 20 8" xfId="17092"/>
    <cellStyle name="Currency 2 2 2 2 2 2 2 20 8 2" xfId="17093"/>
    <cellStyle name="Currency 2 2 2 2 2 2 2 20 9" xfId="17094"/>
    <cellStyle name="Currency 2 2 2 2 2 2 2 20 9 2" xfId="17095"/>
    <cellStyle name="Currency 2 2 2 2 2 2 2 21" xfId="17096"/>
    <cellStyle name="Currency 2 2 2 2 2 2 2 21 10" xfId="17097"/>
    <cellStyle name="Currency 2 2 2 2 2 2 2 21 10 2" xfId="17098"/>
    <cellStyle name="Currency 2 2 2 2 2 2 2 21 11" xfId="17099"/>
    <cellStyle name="Currency 2 2 2 2 2 2 2 21 11 2" xfId="17100"/>
    <cellStyle name="Currency 2 2 2 2 2 2 2 21 12" xfId="17101"/>
    <cellStyle name="Currency 2 2 2 2 2 2 2 21 12 2" xfId="17102"/>
    <cellStyle name="Currency 2 2 2 2 2 2 2 21 13" xfId="17103"/>
    <cellStyle name="Currency 2 2 2 2 2 2 2 21 13 2" xfId="17104"/>
    <cellStyle name="Currency 2 2 2 2 2 2 2 21 14" xfId="17105"/>
    <cellStyle name="Currency 2 2 2 2 2 2 2 21 14 2" xfId="17106"/>
    <cellStyle name="Currency 2 2 2 2 2 2 2 21 15" xfId="17107"/>
    <cellStyle name="Currency 2 2 2 2 2 2 2 21 16" xfId="17108"/>
    <cellStyle name="Currency 2 2 2 2 2 2 2 21 2" xfId="17109"/>
    <cellStyle name="Currency 2 2 2 2 2 2 2 21 2 10" xfId="17110"/>
    <cellStyle name="Currency 2 2 2 2 2 2 2 21 2 10 2" xfId="17111"/>
    <cellStyle name="Currency 2 2 2 2 2 2 2 21 2 11" xfId="17112"/>
    <cellStyle name="Currency 2 2 2 2 2 2 2 21 2 11 2" xfId="17113"/>
    <cellStyle name="Currency 2 2 2 2 2 2 2 21 2 12" xfId="17114"/>
    <cellStyle name="Currency 2 2 2 2 2 2 2 21 2 12 2" xfId="17115"/>
    <cellStyle name="Currency 2 2 2 2 2 2 2 21 2 13" xfId="17116"/>
    <cellStyle name="Currency 2 2 2 2 2 2 2 21 2 14" xfId="17117"/>
    <cellStyle name="Currency 2 2 2 2 2 2 2 21 2 2" xfId="17118"/>
    <cellStyle name="Currency 2 2 2 2 2 2 2 21 2 2 2" xfId="17119"/>
    <cellStyle name="Currency 2 2 2 2 2 2 2 21 2 3" xfId="17120"/>
    <cellStyle name="Currency 2 2 2 2 2 2 2 21 2 3 2" xfId="17121"/>
    <cellStyle name="Currency 2 2 2 2 2 2 2 21 2 4" xfId="17122"/>
    <cellStyle name="Currency 2 2 2 2 2 2 2 21 2 4 2" xfId="17123"/>
    <cellStyle name="Currency 2 2 2 2 2 2 2 21 2 5" xfId="17124"/>
    <cellStyle name="Currency 2 2 2 2 2 2 2 21 2 5 2" xfId="17125"/>
    <cellStyle name="Currency 2 2 2 2 2 2 2 21 2 6" xfId="17126"/>
    <cellStyle name="Currency 2 2 2 2 2 2 2 21 2 6 2" xfId="17127"/>
    <cellStyle name="Currency 2 2 2 2 2 2 2 21 2 7" xfId="17128"/>
    <cellStyle name="Currency 2 2 2 2 2 2 2 21 2 7 2" xfId="17129"/>
    <cellStyle name="Currency 2 2 2 2 2 2 2 21 2 8" xfId="17130"/>
    <cellStyle name="Currency 2 2 2 2 2 2 2 21 2 8 2" xfId="17131"/>
    <cellStyle name="Currency 2 2 2 2 2 2 2 21 2 9" xfId="17132"/>
    <cellStyle name="Currency 2 2 2 2 2 2 2 21 2 9 2" xfId="17133"/>
    <cellStyle name="Currency 2 2 2 2 2 2 2 21 3" xfId="17134"/>
    <cellStyle name="Currency 2 2 2 2 2 2 2 21 3 10" xfId="17135"/>
    <cellStyle name="Currency 2 2 2 2 2 2 2 21 3 10 2" xfId="17136"/>
    <cellStyle name="Currency 2 2 2 2 2 2 2 21 3 11" xfId="17137"/>
    <cellStyle name="Currency 2 2 2 2 2 2 2 21 3 11 2" xfId="17138"/>
    <cellStyle name="Currency 2 2 2 2 2 2 2 21 3 12" xfId="17139"/>
    <cellStyle name="Currency 2 2 2 2 2 2 2 21 3 12 2" xfId="17140"/>
    <cellStyle name="Currency 2 2 2 2 2 2 2 21 3 13" xfId="17141"/>
    <cellStyle name="Currency 2 2 2 2 2 2 2 21 3 14" xfId="17142"/>
    <cellStyle name="Currency 2 2 2 2 2 2 2 21 3 2" xfId="17143"/>
    <cellStyle name="Currency 2 2 2 2 2 2 2 21 3 2 2" xfId="17144"/>
    <cellStyle name="Currency 2 2 2 2 2 2 2 21 3 3" xfId="17145"/>
    <cellStyle name="Currency 2 2 2 2 2 2 2 21 3 3 2" xfId="17146"/>
    <cellStyle name="Currency 2 2 2 2 2 2 2 21 3 4" xfId="17147"/>
    <cellStyle name="Currency 2 2 2 2 2 2 2 21 3 4 2" xfId="17148"/>
    <cellStyle name="Currency 2 2 2 2 2 2 2 21 3 5" xfId="17149"/>
    <cellStyle name="Currency 2 2 2 2 2 2 2 21 3 5 2" xfId="17150"/>
    <cellStyle name="Currency 2 2 2 2 2 2 2 21 3 6" xfId="17151"/>
    <cellStyle name="Currency 2 2 2 2 2 2 2 21 3 6 2" xfId="17152"/>
    <cellStyle name="Currency 2 2 2 2 2 2 2 21 3 7" xfId="17153"/>
    <cellStyle name="Currency 2 2 2 2 2 2 2 21 3 7 2" xfId="17154"/>
    <cellStyle name="Currency 2 2 2 2 2 2 2 21 3 8" xfId="17155"/>
    <cellStyle name="Currency 2 2 2 2 2 2 2 21 3 8 2" xfId="17156"/>
    <cellStyle name="Currency 2 2 2 2 2 2 2 21 3 9" xfId="17157"/>
    <cellStyle name="Currency 2 2 2 2 2 2 2 21 3 9 2" xfId="17158"/>
    <cellStyle name="Currency 2 2 2 2 2 2 2 21 4" xfId="17159"/>
    <cellStyle name="Currency 2 2 2 2 2 2 2 21 4 2" xfId="17160"/>
    <cellStyle name="Currency 2 2 2 2 2 2 2 21 5" xfId="17161"/>
    <cellStyle name="Currency 2 2 2 2 2 2 2 21 5 2" xfId="17162"/>
    <cellStyle name="Currency 2 2 2 2 2 2 2 21 6" xfId="17163"/>
    <cellStyle name="Currency 2 2 2 2 2 2 2 21 6 2" xfId="17164"/>
    <cellStyle name="Currency 2 2 2 2 2 2 2 21 7" xfId="17165"/>
    <cellStyle name="Currency 2 2 2 2 2 2 2 21 7 2" xfId="17166"/>
    <cellStyle name="Currency 2 2 2 2 2 2 2 21 8" xfId="17167"/>
    <cellStyle name="Currency 2 2 2 2 2 2 2 21 8 2" xfId="17168"/>
    <cellStyle name="Currency 2 2 2 2 2 2 2 21 9" xfId="17169"/>
    <cellStyle name="Currency 2 2 2 2 2 2 2 21 9 2" xfId="17170"/>
    <cellStyle name="Currency 2 2 2 2 2 2 2 22" xfId="17171"/>
    <cellStyle name="Currency 2 2 2 2 2 2 2 22 10" xfId="17172"/>
    <cellStyle name="Currency 2 2 2 2 2 2 2 22 10 2" xfId="17173"/>
    <cellStyle name="Currency 2 2 2 2 2 2 2 22 11" xfId="17174"/>
    <cellStyle name="Currency 2 2 2 2 2 2 2 22 11 2" xfId="17175"/>
    <cellStyle name="Currency 2 2 2 2 2 2 2 22 12" xfId="17176"/>
    <cellStyle name="Currency 2 2 2 2 2 2 2 22 12 2" xfId="17177"/>
    <cellStyle name="Currency 2 2 2 2 2 2 2 22 13" xfId="17178"/>
    <cellStyle name="Currency 2 2 2 2 2 2 2 22 13 2" xfId="17179"/>
    <cellStyle name="Currency 2 2 2 2 2 2 2 22 14" xfId="17180"/>
    <cellStyle name="Currency 2 2 2 2 2 2 2 22 14 2" xfId="17181"/>
    <cellStyle name="Currency 2 2 2 2 2 2 2 22 15" xfId="17182"/>
    <cellStyle name="Currency 2 2 2 2 2 2 2 22 16" xfId="17183"/>
    <cellStyle name="Currency 2 2 2 2 2 2 2 22 2" xfId="17184"/>
    <cellStyle name="Currency 2 2 2 2 2 2 2 22 2 10" xfId="17185"/>
    <cellStyle name="Currency 2 2 2 2 2 2 2 22 2 10 2" xfId="17186"/>
    <cellStyle name="Currency 2 2 2 2 2 2 2 22 2 11" xfId="17187"/>
    <cellStyle name="Currency 2 2 2 2 2 2 2 22 2 11 2" xfId="17188"/>
    <cellStyle name="Currency 2 2 2 2 2 2 2 22 2 12" xfId="17189"/>
    <cellStyle name="Currency 2 2 2 2 2 2 2 22 2 12 2" xfId="17190"/>
    <cellStyle name="Currency 2 2 2 2 2 2 2 22 2 13" xfId="17191"/>
    <cellStyle name="Currency 2 2 2 2 2 2 2 22 2 14" xfId="17192"/>
    <cellStyle name="Currency 2 2 2 2 2 2 2 22 2 2" xfId="17193"/>
    <cellStyle name="Currency 2 2 2 2 2 2 2 22 2 2 2" xfId="17194"/>
    <cellStyle name="Currency 2 2 2 2 2 2 2 22 2 3" xfId="17195"/>
    <cellStyle name="Currency 2 2 2 2 2 2 2 22 2 3 2" xfId="17196"/>
    <cellStyle name="Currency 2 2 2 2 2 2 2 22 2 4" xfId="17197"/>
    <cellStyle name="Currency 2 2 2 2 2 2 2 22 2 4 2" xfId="17198"/>
    <cellStyle name="Currency 2 2 2 2 2 2 2 22 2 5" xfId="17199"/>
    <cellStyle name="Currency 2 2 2 2 2 2 2 22 2 5 2" xfId="17200"/>
    <cellStyle name="Currency 2 2 2 2 2 2 2 22 2 6" xfId="17201"/>
    <cellStyle name="Currency 2 2 2 2 2 2 2 22 2 6 2" xfId="17202"/>
    <cellStyle name="Currency 2 2 2 2 2 2 2 22 2 7" xfId="17203"/>
    <cellStyle name="Currency 2 2 2 2 2 2 2 22 2 7 2" xfId="17204"/>
    <cellStyle name="Currency 2 2 2 2 2 2 2 22 2 8" xfId="17205"/>
    <cellStyle name="Currency 2 2 2 2 2 2 2 22 2 8 2" xfId="17206"/>
    <cellStyle name="Currency 2 2 2 2 2 2 2 22 2 9" xfId="17207"/>
    <cellStyle name="Currency 2 2 2 2 2 2 2 22 2 9 2" xfId="17208"/>
    <cellStyle name="Currency 2 2 2 2 2 2 2 22 3" xfId="17209"/>
    <cellStyle name="Currency 2 2 2 2 2 2 2 22 3 10" xfId="17210"/>
    <cellStyle name="Currency 2 2 2 2 2 2 2 22 3 10 2" xfId="17211"/>
    <cellStyle name="Currency 2 2 2 2 2 2 2 22 3 11" xfId="17212"/>
    <cellStyle name="Currency 2 2 2 2 2 2 2 22 3 11 2" xfId="17213"/>
    <cellStyle name="Currency 2 2 2 2 2 2 2 22 3 12" xfId="17214"/>
    <cellStyle name="Currency 2 2 2 2 2 2 2 22 3 12 2" xfId="17215"/>
    <cellStyle name="Currency 2 2 2 2 2 2 2 22 3 13" xfId="17216"/>
    <cellStyle name="Currency 2 2 2 2 2 2 2 22 3 14" xfId="17217"/>
    <cellStyle name="Currency 2 2 2 2 2 2 2 22 3 2" xfId="17218"/>
    <cellStyle name="Currency 2 2 2 2 2 2 2 22 3 2 2" xfId="17219"/>
    <cellStyle name="Currency 2 2 2 2 2 2 2 22 3 3" xfId="17220"/>
    <cellStyle name="Currency 2 2 2 2 2 2 2 22 3 3 2" xfId="17221"/>
    <cellStyle name="Currency 2 2 2 2 2 2 2 22 3 4" xfId="17222"/>
    <cellStyle name="Currency 2 2 2 2 2 2 2 22 3 4 2" xfId="17223"/>
    <cellStyle name="Currency 2 2 2 2 2 2 2 22 3 5" xfId="17224"/>
    <cellStyle name="Currency 2 2 2 2 2 2 2 22 3 5 2" xfId="17225"/>
    <cellStyle name="Currency 2 2 2 2 2 2 2 22 3 6" xfId="17226"/>
    <cellStyle name="Currency 2 2 2 2 2 2 2 22 3 6 2" xfId="17227"/>
    <cellStyle name="Currency 2 2 2 2 2 2 2 22 3 7" xfId="17228"/>
    <cellStyle name="Currency 2 2 2 2 2 2 2 22 3 7 2" xfId="17229"/>
    <cellStyle name="Currency 2 2 2 2 2 2 2 22 3 8" xfId="17230"/>
    <cellStyle name="Currency 2 2 2 2 2 2 2 22 3 8 2" xfId="17231"/>
    <cellStyle name="Currency 2 2 2 2 2 2 2 22 3 9" xfId="17232"/>
    <cellStyle name="Currency 2 2 2 2 2 2 2 22 3 9 2" xfId="17233"/>
    <cellStyle name="Currency 2 2 2 2 2 2 2 22 4" xfId="17234"/>
    <cellStyle name="Currency 2 2 2 2 2 2 2 22 4 2" xfId="17235"/>
    <cellStyle name="Currency 2 2 2 2 2 2 2 22 5" xfId="17236"/>
    <cellStyle name="Currency 2 2 2 2 2 2 2 22 5 2" xfId="17237"/>
    <cellStyle name="Currency 2 2 2 2 2 2 2 22 6" xfId="17238"/>
    <cellStyle name="Currency 2 2 2 2 2 2 2 22 6 2" xfId="17239"/>
    <cellStyle name="Currency 2 2 2 2 2 2 2 22 7" xfId="17240"/>
    <cellStyle name="Currency 2 2 2 2 2 2 2 22 7 2" xfId="17241"/>
    <cellStyle name="Currency 2 2 2 2 2 2 2 22 8" xfId="17242"/>
    <cellStyle name="Currency 2 2 2 2 2 2 2 22 8 2" xfId="17243"/>
    <cellStyle name="Currency 2 2 2 2 2 2 2 22 9" xfId="17244"/>
    <cellStyle name="Currency 2 2 2 2 2 2 2 22 9 2" xfId="17245"/>
    <cellStyle name="Currency 2 2 2 2 2 2 2 23" xfId="17246"/>
    <cellStyle name="Currency 2 2 2 2 2 2 2 23 10" xfId="17247"/>
    <cellStyle name="Currency 2 2 2 2 2 2 2 23 10 2" xfId="17248"/>
    <cellStyle name="Currency 2 2 2 2 2 2 2 23 11" xfId="17249"/>
    <cellStyle name="Currency 2 2 2 2 2 2 2 23 11 2" xfId="17250"/>
    <cellStyle name="Currency 2 2 2 2 2 2 2 23 12" xfId="17251"/>
    <cellStyle name="Currency 2 2 2 2 2 2 2 23 12 2" xfId="17252"/>
    <cellStyle name="Currency 2 2 2 2 2 2 2 23 13" xfId="17253"/>
    <cellStyle name="Currency 2 2 2 2 2 2 2 23 13 2" xfId="17254"/>
    <cellStyle name="Currency 2 2 2 2 2 2 2 23 14" xfId="17255"/>
    <cellStyle name="Currency 2 2 2 2 2 2 2 23 14 2" xfId="17256"/>
    <cellStyle name="Currency 2 2 2 2 2 2 2 23 15" xfId="17257"/>
    <cellStyle name="Currency 2 2 2 2 2 2 2 23 16" xfId="17258"/>
    <cellStyle name="Currency 2 2 2 2 2 2 2 23 2" xfId="17259"/>
    <cellStyle name="Currency 2 2 2 2 2 2 2 23 2 2" xfId="17260"/>
    <cellStyle name="Currency 2 2 2 2 2 2 2 23 2 2 10" xfId="17261"/>
    <cellStyle name="Currency 2 2 2 2 2 2 2 23 2 2 10 2" xfId="17262"/>
    <cellStyle name="Currency 2 2 2 2 2 2 2 23 2 2 11" xfId="17263"/>
    <cellStyle name="Currency 2 2 2 2 2 2 2 23 2 2 11 2" xfId="17264"/>
    <cellStyle name="Currency 2 2 2 2 2 2 2 23 2 2 12" xfId="17265"/>
    <cellStyle name="Currency 2 2 2 2 2 2 2 23 2 2 12 2" xfId="17266"/>
    <cellStyle name="Currency 2 2 2 2 2 2 2 23 2 2 13" xfId="17267"/>
    <cellStyle name="Currency 2 2 2 2 2 2 2 23 2 2 14" xfId="17268"/>
    <cellStyle name="Currency 2 2 2 2 2 2 2 23 2 2 2" xfId="17269"/>
    <cellStyle name="Currency 2 2 2 2 2 2 2 23 2 2 2 2" xfId="17270"/>
    <cellStyle name="Currency 2 2 2 2 2 2 2 23 2 2 3" xfId="17271"/>
    <cellStyle name="Currency 2 2 2 2 2 2 2 23 2 2 3 2" xfId="17272"/>
    <cellStyle name="Currency 2 2 2 2 2 2 2 23 2 2 4" xfId="17273"/>
    <cellStyle name="Currency 2 2 2 2 2 2 2 23 2 2 4 2" xfId="17274"/>
    <cellStyle name="Currency 2 2 2 2 2 2 2 23 2 2 5" xfId="17275"/>
    <cellStyle name="Currency 2 2 2 2 2 2 2 23 2 2 5 2" xfId="17276"/>
    <cellStyle name="Currency 2 2 2 2 2 2 2 23 2 2 6" xfId="17277"/>
    <cellStyle name="Currency 2 2 2 2 2 2 2 23 2 2 6 2" xfId="17278"/>
    <cellStyle name="Currency 2 2 2 2 2 2 2 23 2 2 7" xfId="17279"/>
    <cellStyle name="Currency 2 2 2 2 2 2 2 23 2 2 7 2" xfId="17280"/>
    <cellStyle name="Currency 2 2 2 2 2 2 2 23 2 2 8" xfId="17281"/>
    <cellStyle name="Currency 2 2 2 2 2 2 2 23 2 2 8 2" xfId="17282"/>
    <cellStyle name="Currency 2 2 2 2 2 2 2 23 2 2 9" xfId="17283"/>
    <cellStyle name="Currency 2 2 2 2 2 2 2 23 2 2 9 2" xfId="17284"/>
    <cellStyle name="Currency 2 2 2 2 2 2 2 23 2 3" xfId="17285"/>
    <cellStyle name="Currency 2 2 2 2 2 2 2 23 2 3 10" xfId="17286"/>
    <cellStyle name="Currency 2 2 2 2 2 2 2 23 2 3 10 2" xfId="17287"/>
    <cellStyle name="Currency 2 2 2 2 2 2 2 23 2 3 11" xfId="17288"/>
    <cellStyle name="Currency 2 2 2 2 2 2 2 23 2 3 11 2" xfId="17289"/>
    <cellStyle name="Currency 2 2 2 2 2 2 2 23 2 3 12" xfId="17290"/>
    <cellStyle name="Currency 2 2 2 2 2 2 2 23 2 3 12 2" xfId="17291"/>
    <cellStyle name="Currency 2 2 2 2 2 2 2 23 2 3 13" xfId="17292"/>
    <cellStyle name="Currency 2 2 2 2 2 2 2 23 2 3 14" xfId="17293"/>
    <cellStyle name="Currency 2 2 2 2 2 2 2 23 2 3 2" xfId="17294"/>
    <cellStyle name="Currency 2 2 2 2 2 2 2 23 2 3 2 2" xfId="17295"/>
    <cellStyle name="Currency 2 2 2 2 2 2 2 23 2 3 3" xfId="17296"/>
    <cellStyle name="Currency 2 2 2 2 2 2 2 23 2 3 3 2" xfId="17297"/>
    <cellStyle name="Currency 2 2 2 2 2 2 2 23 2 3 4" xfId="17298"/>
    <cellStyle name="Currency 2 2 2 2 2 2 2 23 2 3 4 2" xfId="17299"/>
    <cellStyle name="Currency 2 2 2 2 2 2 2 23 2 3 5" xfId="17300"/>
    <cellStyle name="Currency 2 2 2 2 2 2 2 23 2 3 5 2" xfId="17301"/>
    <cellStyle name="Currency 2 2 2 2 2 2 2 23 2 3 6" xfId="17302"/>
    <cellStyle name="Currency 2 2 2 2 2 2 2 23 2 3 6 2" xfId="17303"/>
    <cellStyle name="Currency 2 2 2 2 2 2 2 23 2 3 7" xfId="17304"/>
    <cellStyle name="Currency 2 2 2 2 2 2 2 23 2 3 7 2" xfId="17305"/>
    <cellStyle name="Currency 2 2 2 2 2 2 2 23 2 3 8" xfId="17306"/>
    <cellStyle name="Currency 2 2 2 2 2 2 2 23 2 3 8 2" xfId="17307"/>
    <cellStyle name="Currency 2 2 2 2 2 2 2 23 2 3 9" xfId="17308"/>
    <cellStyle name="Currency 2 2 2 2 2 2 2 23 2 3 9 2" xfId="17309"/>
    <cellStyle name="Currency 2 2 2 2 2 2 2 23 3" xfId="17310"/>
    <cellStyle name="Currency 2 2 2 2 2 2 2 23 4" xfId="17311"/>
    <cellStyle name="Currency 2 2 2 2 2 2 2 23 4 2" xfId="17312"/>
    <cellStyle name="Currency 2 2 2 2 2 2 2 23 5" xfId="17313"/>
    <cellStyle name="Currency 2 2 2 2 2 2 2 23 5 2" xfId="17314"/>
    <cellStyle name="Currency 2 2 2 2 2 2 2 23 6" xfId="17315"/>
    <cellStyle name="Currency 2 2 2 2 2 2 2 23 6 2" xfId="17316"/>
    <cellStyle name="Currency 2 2 2 2 2 2 2 23 7" xfId="17317"/>
    <cellStyle name="Currency 2 2 2 2 2 2 2 23 7 2" xfId="17318"/>
    <cellStyle name="Currency 2 2 2 2 2 2 2 23 8" xfId="17319"/>
    <cellStyle name="Currency 2 2 2 2 2 2 2 23 8 2" xfId="17320"/>
    <cellStyle name="Currency 2 2 2 2 2 2 2 23 9" xfId="17321"/>
    <cellStyle name="Currency 2 2 2 2 2 2 2 23 9 2" xfId="17322"/>
    <cellStyle name="Currency 2 2 2 2 2 2 2 24" xfId="17323"/>
    <cellStyle name="Currency 2 2 2 2 2 2 2 24 10" xfId="17324"/>
    <cellStyle name="Currency 2 2 2 2 2 2 2 24 10 2" xfId="17325"/>
    <cellStyle name="Currency 2 2 2 2 2 2 2 24 11" xfId="17326"/>
    <cellStyle name="Currency 2 2 2 2 2 2 2 24 11 2" xfId="17327"/>
    <cellStyle name="Currency 2 2 2 2 2 2 2 24 12" xfId="17328"/>
    <cellStyle name="Currency 2 2 2 2 2 2 2 24 12 2" xfId="17329"/>
    <cellStyle name="Currency 2 2 2 2 2 2 2 24 13" xfId="17330"/>
    <cellStyle name="Currency 2 2 2 2 2 2 2 24 14" xfId="17331"/>
    <cellStyle name="Currency 2 2 2 2 2 2 2 24 2" xfId="17332"/>
    <cellStyle name="Currency 2 2 2 2 2 2 2 24 2 2" xfId="17333"/>
    <cellStyle name="Currency 2 2 2 2 2 2 2 24 3" xfId="17334"/>
    <cellStyle name="Currency 2 2 2 2 2 2 2 24 3 2" xfId="17335"/>
    <cellStyle name="Currency 2 2 2 2 2 2 2 24 4" xfId="17336"/>
    <cellStyle name="Currency 2 2 2 2 2 2 2 24 4 2" xfId="17337"/>
    <cellStyle name="Currency 2 2 2 2 2 2 2 24 5" xfId="17338"/>
    <cellStyle name="Currency 2 2 2 2 2 2 2 24 5 2" xfId="17339"/>
    <cellStyle name="Currency 2 2 2 2 2 2 2 24 6" xfId="17340"/>
    <cellStyle name="Currency 2 2 2 2 2 2 2 24 6 2" xfId="17341"/>
    <cellStyle name="Currency 2 2 2 2 2 2 2 24 7" xfId="17342"/>
    <cellStyle name="Currency 2 2 2 2 2 2 2 24 7 2" xfId="17343"/>
    <cellStyle name="Currency 2 2 2 2 2 2 2 24 8" xfId="17344"/>
    <cellStyle name="Currency 2 2 2 2 2 2 2 24 8 2" xfId="17345"/>
    <cellStyle name="Currency 2 2 2 2 2 2 2 24 9" xfId="17346"/>
    <cellStyle name="Currency 2 2 2 2 2 2 2 24 9 2" xfId="17347"/>
    <cellStyle name="Currency 2 2 2 2 2 2 2 25" xfId="17348"/>
    <cellStyle name="Currency 2 2 2 2 2 2 2 25 2" xfId="17349"/>
    <cellStyle name="Currency 2 2 2 2 2 2 2 25 3" xfId="17350"/>
    <cellStyle name="Currency 2 2 2 2 2 2 2 26" xfId="17351"/>
    <cellStyle name="Currency 2 2 2 2 2 2 2 26 2" xfId="17352"/>
    <cellStyle name="Currency 2 2 2 2 2 2 2 27" xfId="17353"/>
    <cellStyle name="Currency 2 2 2 2 2 2 2 27 2" xfId="17354"/>
    <cellStyle name="Currency 2 2 2 2 2 2 2 28" xfId="17355"/>
    <cellStyle name="Currency 2 2 2 2 2 2 2 28 2" xfId="17356"/>
    <cellStyle name="Currency 2 2 2 2 2 2 2 29" xfId="17357"/>
    <cellStyle name="Currency 2 2 2 2 2 2 2 29 2" xfId="17358"/>
    <cellStyle name="Currency 2 2 2 2 2 2 2 3" xfId="17359"/>
    <cellStyle name="Currency 2 2 2 2 2 2 2 3 10" xfId="17360"/>
    <cellStyle name="Currency 2 2 2 2 2 2 2 3 10 2" xfId="17361"/>
    <cellStyle name="Currency 2 2 2 2 2 2 2 3 11" xfId="17362"/>
    <cellStyle name="Currency 2 2 2 2 2 2 2 3 11 2" xfId="17363"/>
    <cellStyle name="Currency 2 2 2 2 2 2 2 3 12" xfId="17364"/>
    <cellStyle name="Currency 2 2 2 2 2 2 2 3 12 2" xfId="17365"/>
    <cellStyle name="Currency 2 2 2 2 2 2 2 3 13" xfId="17366"/>
    <cellStyle name="Currency 2 2 2 2 2 2 2 3 13 2" xfId="17367"/>
    <cellStyle name="Currency 2 2 2 2 2 2 2 3 14" xfId="17368"/>
    <cellStyle name="Currency 2 2 2 2 2 2 2 3 14 2" xfId="17369"/>
    <cellStyle name="Currency 2 2 2 2 2 2 2 3 15" xfId="17370"/>
    <cellStyle name="Currency 2 2 2 2 2 2 2 3 16" xfId="17371"/>
    <cellStyle name="Currency 2 2 2 2 2 2 2 3 2" xfId="17372"/>
    <cellStyle name="Currency 2 2 2 2 2 2 2 3 2 10" xfId="17373"/>
    <cellStyle name="Currency 2 2 2 2 2 2 2 3 2 10 2" xfId="17374"/>
    <cellStyle name="Currency 2 2 2 2 2 2 2 3 2 11" xfId="17375"/>
    <cellStyle name="Currency 2 2 2 2 2 2 2 3 2 11 2" xfId="17376"/>
    <cellStyle name="Currency 2 2 2 2 2 2 2 3 2 12" xfId="17377"/>
    <cellStyle name="Currency 2 2 2 2 2 2 2 3 2 12 2" xfId="17378"/>
    <cellStyle name="Currency 2 2 2 2 2 2 2 3 2 13" xfId="17379"/>
    <cellStyle name="Currency 2 2 2 2 2 2 2 3 2 14" xfId="17380"/>
    <cellStyle name="Currency 2 2 2 2 2 2 2 3 2 2" xfId="17381"/>
    <cellStyle name="Currency 2 2 2 2 2 2 2 3 2 2 2" xfId="17382"/>
    <cellStyle name="Currency 2 2 2 2 2 2 2 3 2 3" xfId="17383"/>
    <cellStyle name="Currency 2 2 2 2 2 2 2 3 2 3 2" xfId="17384"/>
    <cellStyle name="Currency 2 2 2 2 2 2 2 3 2 4" xfId="17385"/>
    <cellStyle name="Currency 2 2 2 2 2 2 2 3 2 4 2" xfId="17386"/>
    <cellStyle name="Currency 2 2 2 2 2 2 2 3 2 5" xfId="17387"/>
    <cellStyle name="Currency 2 2 2 2 2 2 2 3 2 5 2" xfId="17388"/>
    <cellStyle name="Currency 2 2 2 2 2 2 2 3 2 6" xfId="17389"/>
    <cellStyle name="Currency 2 2 2 2 2 2 2 3 2 6 2" xfId="17390"/>
    <cellStyle name="Currency 2 2 2 2 2 2 2 3 2 7" xfId="17391"/>
    <cellStyle name="Currency 2 2 2 2 2 2 2 3 2 7 2" xfId="17392"/>
    <cellStyle name="Currency 2 2 2 2 2 2 2 3 2 8" xfId="17393"/>
    <cellStyle name="Currency 2 2 2 2 2 2 2 3 2 8 2" xfId="17394"/>
    <cellStyle name="Currency 2 2 2 2 2 2 2 3 2 9" xfId="17395"/>
    <cellStyle name="Currency 2 2 2 2 2 2 2 3 2 9 2" xfId="17396"/>
    <cellStyle name="Currency 2 2 2 2 2 2 2 3 3" xfId="17397"/>
    <cellStyle name="Currency 2 2 2 2 2 2 2 3 3 10" xfId="17398"/>
    <cellStyle name="Currency 2 2 2 2 2 2 2 3 3 10 2" xfId="17399"/>
    <cellStyle name="Currency 2 2 2 2 2 2 2 3 3 11" xfId="17400"/>
    <cellStyle name="Currency 2 2 2 2 2 2 2 3 3 11 2" xfId="17401"/>
    <cellStyle name="Currency 2 2 2 2 2 2 2 3 3 12" xfId="17402"/>
    <cellStyle name="Currency 2 2 2 2 2 2 2 3 3 12 2" xfId="17403"/>
    <cellStyle name="Currency 2 2 2 2 2 2 2 3 3 13" xfId="17404"/>
    <cellStyle name="Currency 2 2 2 2 2 2 2 3 3 14" xfId="17405"/>
    <cellStyle name="Currency 2 2 2 2 2 2 2 3 3 2" xfId="17406"/>
    <cellStyle name="Currency 2 2 2 2 2 2 2 3 3 2 2" xfId="17407"/>
    <cellStyle name="Currency 2 2 2 2 2 2 2 3 3 3" xfId="17408"/>
    <cellStyle name="Currency 2 2 2 2 2 2 2 3 3 3 2" xfId="17409"/>
    <cellStyle name="Currency 2 2 2 2 2 2 2 3 3 4" xfId="17410"/>
    <cellStyle name="Currency 2 2 2 2 2 2 2 3 3 4 2" xfId="17411"/>
    <cellStyle name="Currency 2 2 2 2 2 2 2 3 3 5" xfId="17412"/>
    <cellStyle name="Currency 2 2 2 2 2 2 2 3 3 5 2" xfId="17413"/>
    <cellStyle name="Currency 2 2 2 2 2 2 2 3 3 6" xfId="17414"/>
    <cellStyle name="Currency 2 2 2 2 2 2 2 3 3 6 2" xfId="17415"/>
    <cellStyle name="Currency 2 2 2 2 2 2 2 3 3 7" xfId="17416"/>
    <cellStyle name="Currency 2 2 2 2 2 2 2 3 3 7 2" xfId="17417"/>
    <cellStyle name="Currency 2 2 2 2 2 2 2 3 3 8" xfId="17418"/>
    <cellStyle name="Currency 2 2 2 2 2 2 2 3 3 8 2" xfId="17419"/>
    <cellStyle name="Currency 2 2 2 2 2 2 2 3 3 9" xfId="17420"/>
    <cellStyle name="Currency 2 2 2 2 2 2 2 3 3 9 2" xfId="17421"/>
    <cellStyle name="Currency 2 2 2 2 2 2 2 3 4" xfId="17422"/>
    <cellStyle name="Currency 2 2 2 2 2 2 2 3 4 2" xfId="17423"/>
    <cellStyle name="Currency 2 2 2 2 2 2 2 3 5" xfId="17424"/>
    <cellStyle name="Currency 2 2 2 2 2 2 2 3 5 2" xfId="17425"/>
    <cellStyle name="Currency 2 2 2 2 2 2 2 3 6" xfId="17426"/>
    <cellStyle name="Currency 2 2 2 2 2 2 2 3 6 2" xfId="17427"/>
    <cellStyle name="Currency 2 2 2 2 2 2 2 3 7" xfId="17428"/>
    <cellStyle name="Currency 2 2 2 2 2 2 2 3 7 2" xfId="17429"/>
    <cellStyle name="Currency 2 2 2 2 2 2 2 3 8" xfId="17430"/>
    <cellStyle name="Currency 2 2 2 2 2 2 2 3 8 2" xfId="17431"/>
    <cellStyle name="Currency 2 2 2 2 2 2 2 3 9" xfId="17432"/>
    <cellStyle name="Currency 2 2 2 2 2 2 2 3 9 2" xfId="17433"/>
    <cellStyle name="Currency 2 2 2 2 2 2 2 30" xfId="17434"/>
    <cellStyle name="Currency 2 2 2 2 2 2 2 30 2" xfId="17435"/>
    <cellStyle name="Currency 2 2 2 2 2 2 2 31" xfId="17436"/>
    <cellStyle name="Currency 2 2 2 2 2 2 2 31 2" xfId="17437"/>
    <cellStyle name="Currency 2 2 2 2 2 2 2 32" xfId="17438"/>
    <cellStyle name="Currency 2 2 2 2 2 2 2 32 2" xfId="17439"/>
    <cellStyle name="Currency 2 2 2 2 2 2 2 33" xfId="17440"/>
    <cellStyle name="Currency 2 2 2 2 2 2 2 33 2" xfId="17441"/>
    <cellStyle name="Currency 2 2 2 2 2 2 2 34" xfId="17442"/>
    <cellStyle name="Currency 2 2 2 2 2 2 2 34 2" xfId="17443"/>
    <cellStyle name="Currency 2 2 2 2 2 2 2 35" xfId="17444"/>
    <cellStyle name="Currency 2 2 2 2 2 2 2 35 2" xfId="17445"/>
    <cellStyle name="Currency 2 2 2 2 2 2 2 36" xfId="17446"/>
    <cellStyle name="Currency 2 2 2 2 2 2 2 4" xfId="17447"/>
    <cellStyle name="Currency 2 2 2 2 2 2 2 4 10" xfId="17448"/>
    <cellStyle name="Currency 2 2 2 2 2 2 2 4 10 2" xfId="17449"/>
    <cellStyle name="Currency 2 2 2 2 2 2 2 4 11" xfId="17450"/>
    <cellStyle name="Currency 2 2 2 2 2 2 2 4 11 2" xfId="17451"/>
    <cellStyle name="Currency 2 2 2 2 2 2 2 4 12" xfId="17452"/>
    <cellStyle name="Currency 2 2 2 2 2 2 2 4 12 2" xfId="17453"/>
    <cellStyle name="Currency 2 2 2 2 2 2 2 4 13" xfId="17454"/>
    <cellStyle name="Currency 2 2 2 2 2 2 2 4 13 2" xfId="17455"/>
    <cellStyle name="Currency 2 2 2 2 2 2 2 4 14" xfId="17456"/>
    <cellStyle name="Currency 2 2 2 2 2 2 2 4 14 2" xfId="17457"/>
    <cellStyle name="Currency 2 2 2 2 2 2 2 4 15" xfId="17458"/>
    <cellStyle name="Currency 2 2 2 2 2 2 2 4 16" xfId="17459"/>
    <cellStyle name="Currency 2 2 2 2 2 2 2 4 2" xfId="17460"/>
    <cellStyle name="Currency 2 2 2 2 2 2 2 4 2 10" xfId="17461"/>
    <cellStyle name="Currency 2 2 2 2 2 2 2 4 2 10 2" xfId="17462"/>
    <cellStyle name="Currency 2 2 2 2 2 2 2 4 2 11" xfId="17463"/>
    <cellStyle name="Currency 2 2 2 2 2 2 2 4 2 11 2" xfId="17464"/>
    <cellStyle name="Currency 2 2 2 2 2 2 2 4 2 12" xfId="17465"/>
    <cellStyle name="Currency 2 2 2 2 2 2 2 4 2 12 2" xfId="17466"/>
    <cellStyle name="Currency 2 2 2 2 2 2 2 4 2 13" xfId="17467"/>
    <cellStyle name="Currency 2 2 2 2 2 2 2 4 2 14" xfId="17468"/>
    <cellStyle name="Currency 2 2 2 2 2 2 2 4 2 2" xfId="17469"/>
    <cellStyle name="Currency 2 2 2 2 2 2 2 4 2 2 2" xfId="17470"/>
    <cellStyle name="Currency 2 2 2 2 2 2 2 4 2 3" xfId="17471"/>
    <cellStyle name="Currency 2 2 2 2 2 2 2 4 2 3 2" xfId="17472"/>
    <cellStyle name="Currency 2 2 2 2 2 2 2 4 2 4" xfId="17473"/>
    <cellStyle name="Currency 2 2 2 2 2 2 2 4 2 4 2" xfId="17474"/>
    <cellStyle name="Currency 2 2 2 2 2 2 2 4 2 5" xfId="17475"/>
    <cellStyle name="Currency 2 2 2 2 2 2 2 4 2 5 2" xfId="17476"/>
    <cellStyle name="Currency 2 2 2 2 2 2 2 4 2 6" xfId="17477"/>
    <cellStyle name="Currency 2 2 2 2 2 2 2 4 2 6 2" xfId="17478"/>
    <cellStyle name="Currency 2 2 2 2 2 2 2 4 2 7" xfId="17479"/>
    <cellStyle name="Currency 2 2 2 2 2 2 2 4 2 7 2" xfId="17480"/>
    <cellStyle name="Currency 2 2 2 2 2 2 2 4 2 8" xfId="17481"/>
    <cellStyle name="Currency 2 2 2 2 2 2 2 4 2 8 2" xfId="17482"/>
    <cellStyle name="Currency 2 2 2 2 2 2 2 4 2 9" xfId="17483"/>
    <cellStyle name="Currency 2 2 2 2 2 2 2 4 2 9 2" xfId="17484"/>
    <cellStyle name="Currency 2 2 2 2 2 2 2 4 3" xfId="17485"/>
    <cellStyle name="Currency 2 2 2 2 2 2 2 4 3 10" xfId="17486"/>
    <cellStyle name="Currency 2 2 2 2 2 2 2 4 3 10 2" xfId="17487"/>
    <cellStyle name="Currency 2 2 2 2 2 2 2 4 3 11" xfId="17488"/>
    <cellStyle name="Currency 2 2 2 2 2 2 2 4 3 11 2" xfId="17489"/>
    <cellStyle name="Currency 2 2 2 2 2 2 2 4 3 12" xfId="17490"/>
    <cellStyle name="Currency 2 2 2 2 2 2 2 4 3 12 2" xfId="17491"/>
    <cellStyle name="Currency 2 2 2 2 2 2 2 4 3 13" xfId="17492"/>
    <cellStyle name="Currency 2 2 2 2 2 2 2 4 3 14" xfId="17493"/>
    <cellStyle name="Currency 2 2 2 2 2 2 2 4 3 2" xfId="17494"/>
    <cellStyle name="Currency 2 2 2 2 2 2 2 4 3 2 2" xfId="17495"/>
    <cellStyle name="Currency 2 2 2 2 2 2 2 4 3 3" xfId="17496"/>
    <cellStyle name="Currency 2 2 2 2 2 2 2 4 3 3 2" xfId="17497"/>
    <cellStyle name="Currency 2 2 2 2 2 2 2 4 3 4" xfId="17498"/>
    <cellStyle name="Currency 2 2 2 2 2 2 2 4 3 4 2" xfId="17499"/>
    <cellStyle name="Currency 2 2 2 2 2 2 2 4 3 5" xfId="17500"/>
    <cellStyle name="Currency 2 2 2 2 2 2 2 4 3 5 2" xfId="17501"/>
    <cellStyle name="Currency 2 2 2 2 2 2 2 4 3 6" xfId="17502"/>
    <cellStyle name="Currency 2 2 2 2 2 2 2 4 3 6 2" xfId="17503"/>
    <cellStyle name="Currency 2 2 2 2 2 2 2 4 3 7" xfId="17504"/>
    <cellStyle name="Currency 2 2 2 2 2 2 2 4 3 7 2" xfId="17505"/>
    <cellStyle name="Currency 2 2 2 2 2 2 2 4 3 8" xfId="17506"/>
    <cellStyle name="Currency 2 2 2 2 2 2 2 4 3 8 2" xfId="17507"/>
    <cellStyle name="Currency 2 2 2 2 2 2 2 4 3 9" xfId="17508"/>
    <cellStyle name="Currency 2 2 2 2 2 2 2 4 3 9 2" xfId="17509"/>
    <cellStyle name="Currency 2 2 2 2 2 2 2 4 4" xfId="17510"/>
    <cellStyle name="Currency 2 2 2 2 2 2 2 4 4 2" xfId="17511"/>
    <cellStyle name="Currency 2 2 2 2 2 2 2 4 5" xfId="17512"/>
    <cellStyle name="Currency 2 2 2 2 2 2 2 4 5 2" xfId="17513"/>
    <cellStyle name="Currency 2 2 2 2 2 2 2 4 6" xfId="17514"/>
    <cellStyle name="Currency 2 2 2 2 2 2 2 4 6 2" xfId="17515"/>
    <cellStyle name="Currency 2 2 2 2 2 2 2 4 7" xfId="17516"/>
    <cellStyle name="Currency 2 2 2 2 2 2 2 4 7 2" xfId="17517"/>
    <cellStyle name="Currency 2 2 2 2 2 2 2 4 8" xfId="17518"/>
    <cellStyle name="Currency 2 2 2 2 2 2 2 4 8 2" xfId="17519"/>
    <cellStyle name="Currency 2 2 2 2 2 2 2 4 9" xfId="17520"/>
    <cellStyle name="Currency 2 2 2 2 2 2 2 4 9 2" xfId="17521"/>
    <cellStyle name="Currency 2 2 2 2 2 2 2 5" xfId="17522"/>
    <cellStyle name="Currency 2 2 2 2 2 2 2 5 10" xfId="17523"/>
    <cellStyle name="Currency 2 2 2 2 2 2 2 5 10 2" xfId="17524"/>
    <cellStyle name="Currency 2 2 2 2 2 2 2 5 11" xfId="17525"/>
    <cellStyle name="Currency 2 2 2 2 2 2 2 5 11 2" xfId="17526"/>
    <cellStyle name="Currency 2 2 2 2 2 2 2 5 12" xfId="17527"/>
    <cellStyle name="Currency 2 2 2 2 2 2 2 5 12 2" xfId="17528"/>
    <cellStyle name="Currency 2 2 2 2 2 2 2 5 13" xfId="17529"/>
    <cellStyle name="Currency 2 2 2 2 2 2 2 5 13 2" xfId="17530"/>
    <cellStyle name="Currency 2 2 2 2 2 2 2 5 14" xfId="17531"/>
    <cellStyle name="Currency 2 2 2 2 2 2 2 5 14 2" xfId="17532"/>
    <cellStyle name="Currency 2 2 2 2 2 2 2 5 15" xfId="17533"/>
    <cellStyle name="Currency 2 2 2 2 2 2 2 5 16" xfId="17534"/>
    <cellStyle name="Currency 2 2 2 2 2 2 2 5 2" xfId="17535"/>
    <cellStyle name="Currency 2 2 2 2 2 2 2 5 2 10" xfId="17536"/>
    <cellStyle name="Currency 2 2 2 2 2 2 2 5 2 10 2" xfId="17537"/>
    <cellStyle name="Currency 2 2 2 2 2 2 2 5 2 11" xfId="17538"/>
    <cellStyle name="Currency 2 2 2 2 2 2 2 5 2 11 2" xfId="17539"/>
    <cellStyle name="Currency 2 2 2 2 2 2 2 5 2 12" xfId="17540"/>
    <cellStyle name="Currency 2 2 2 2 2 2 2 5 2 12 2" xfId="17541"/>
    <cellStyle name="Currency 2 2 2 2 2 2 2 5 2 13" xfId="17542"/>
    <cellStyle name="Currency 2 2 2 2 2 2 2 5 2 14" xfId="17543"/>
    <cellStyle name="Currency 2 2 2 2 2 2 2 5 2 2" xfId="17544"/>
    <cellStyle name="Currency 2 2 2 2 2 2 2 5 2 2 2" xfId="17545"/>
    <cellStyle name="Currency 2 2 2 2 2 2 2 5 2 3" xfId="17546"/>
    <cellStyle name="Currency 2 2 2 2 2 2 2 5 2 3 2" xfId="17547"/>
    <cellStyle name="Currency 2 2 2 2 2 2 2 5 2 4" xfId="17548"/>
    <cellStyle name="Currency 2 2 2 2 2 2 2 5 2 4 2" xfId="17549"/>
    <cellStyle name="Currency 2 2 2 2 2 2 2 5 2 5" xfId="17550"/>
    <cellStyle name="Currency 2 2 2 2 2 2 2 5 2 5 2" xfId="17551"/>
    <cellStyle name="Currency 2 2 2 2 2 2 2 5 2 6" xfId="17552"/>
    <cellStyle name="Currency 2 2 2 2 2 2 2 5 2 6 2" xfId="17553"/>
    <cellStyle name="Currency 2 2 2 2 2 2 2 5 2 7" xfId="17554"/>
    <cellStyle name="Currency 2 2 2 2 2 2 2 5 2 7 2" xfId="17555"/>
    <cellStyle name="Currency 2 2 2 2 2 2 2 5 2 8" xfId="17556"/>
    <cellStyle name="Currency 2 2 2 2 2 2 2 5 2 8 2" xfId="17557"/>
    <cellStyle name="Currency 2 2 2 2 2 2 2 5 2 9" xfId="17558"/>
    <cellStyle name="Currency 2 2 2 2 2 2 2 5 2 9 2" xfId="17559"/>
    <cellStyle name="Currency 2 2 2 2 2 2 2 5 3" xfId="17560"/>
    <cellStyle name="Currency 2 2 2 2 2 2 2 5 3 10" xfId="17561"/>
    <cellStyle name="Currency 2 2 2 2 2 2 2 5 3 10 2" xfId="17562"/>
    <cellStyle name="Currency 2 2 2 2 2 2 2 5 3 11" xfId="17563"/>
    <cellStyle name="Currency 2 2 2 2 2 2 2 5 3 11 2" xfId="17564"/>
    <cellStyle name="Currency 2 2 2 2 2 2 2 5 3 12" xfId="17565"/>
    <cellStyle name="Currency 2 2 2 2 2 2 2 5 3 12 2" xfId="17566"/>
    <cellStyle name="Currency 2 2 2 2 2 2 2 5 3 13" xfId="17567"/>
    <cellStyle name="Currency 2 2 2 2 2 2 2 5 3 14" xfId="17568"/>
    <cellStyle name="Currency 2 2 2 2 2 2 2 5 3 2" xfId="17569"/>
    <cellStyle name="Currency 2 2 2 2 2 2 2 5 3 2 2" xfId="17570"/>
    <cellStyle name="Currency 2 2 2 2 2 2 2 5 3 3" xfId="17571"/>
    <cellStyle name="Currency 2 2 2 2 2 2 2 5 3 3 2" xfId="17572"/>
    <cellStyle name="Currency 2 2 2 2 2 2 2 5 3 4" xfId="17573"/>
    <cellStyle name="Currency 2 2 2 2 2 2 2 5 3 4 2" xfId="17574"/>
    <cellStyle name="Currency 2 2 2 2 2 2 2 5 3 5" xfId="17575"/>
    <cellStyle name="Currency 2 2 2 2 2 2 2 5 3 5 2" xfId="17576"/>
    <cellStyle name="Currency 2 2 2 2 2 2 2 5 3 6" xfId="17577"/>
    <cellStyle name="Currency 2 2 2 2 2 2 2 5 3 6 2" xfId="17578"/>
    <cellStyle name="Currency 2 2 2 2 2 2 2 5 3 7" xfId="17579"/>
    <cellStyle name="Currency 2 2 2 2 2 2 2 5 3 7 2" xfId="17580"/>
    <cellStyle name="Currency 2 2 2 2 2 2 2 5 3 8" xfId="17581"/>
    <cellStyle name="Currency 2 2 2 2 2 2 2 5 3 8 2" xfId="17582"/>
    <cellStyle name="Currency 2 2 2 2 2 2 2 5 3 9" xfId="17583"/>
    <cellStyle name="Currency 2 2 2 2 2 2 2 5 3 9 2" xfId="17584"/>
    <cellStyle name="Currency 2 2 2 2 2 2 2 5 4" xfId="17585"/>
    <cellStyle name="Currency 2 2 2 2 2 2 2 5 4 2" xfId="17586"/>
    <cellStyle name="Currency 2 2 2 2 2 2 2 5 5" xfId="17587"/>
    <cellStyle name="Currency 2 2 2 2 2 2 2 5 5 2" xfId="17588"/>
    <cellStyle name="Currency 2 2 2 2 2 2 2 5 6" xfId="17589"/>
    <cellStyle name="Currency 2 2 2 2 2 2 2 5 6 2" xfId="17590"/>
    <cellStyle name="Currency 2 2 2 2 2 2 2 5 7" xfId="17591"/>
    <cellStyle name="Currency 2 2 2 2 2 2 2 5 7 2" xfId="17592"/>
    <cellStyle name="Currency 2 2 2 2 2 2 2 5 8" xfId="17593"/>
    <cellStyle name="Currency 2 2 2 2 2 2 2 5 8 2" xfId="17594"/>
    <cellStyle name="Currency 2 2 2 2 2 2 2 5 9" xfId="17595"/>
    <cellStyle name="Currency 2 2 2 2 2 2 2 5 9 2" xfId="17596"/>
    <cellStyle name="Currency 2 2 2 2 2 2 2 6" xfId="17597"/>
    <cellStyle name="Currency 2 2 2 2 2 2 2 6 10" xfId="17598"/>
    <cellStyle name="Currency 2 2 2 2 2 2 2 6 10 2" xfId="17599"/>
    <cellStyle name="Currency 2 2 2 2 2 2 2 6 11" xfId="17600"/>
    <cellStyle name="Currency 2 2 2 2 2 2 2 6 11 2" xfId="17601"/>
    <cellStyle name="Currency 2 2 2 2 2 2 2 6 12" xfId="17602"/>
    <cellStyle name="Currency 2 2 2 2 2 2 2 6 12 2" xfId="17603"/>
    <cellStyle name="Currency 2 2 2 2 2 2 2 6 13" xfId="17604"/>
    <cellStyle name="Currency 2 2 2 2 2 2 2 6 13 2" xfId="17605"/>
    <cellStyle name="Currency 2 2 2 2 2 2 2 6 14" xfId="17606"/>
    <cellStyle name="Currency 2 2 2 2 2 2 2 6 14 2" xfId="17607"/>
    <cellStyle name="Currency 2 2 2 2 2 2 2 6 15" xfId="17608"/>
    <cellStyle name="Currency 2 2 2 2 2 2 2 6 16" xfId="17609"/>
    <cellStyle name="Currency 2 2 2 2 2 2 2 6 2" xfId="17610"/>
    <cellStyle name="Currency 2 2 2 2 2 2 2 6 2 10" xfId="17611"/>
    <cellStyle name="Currency 2 2 2 2 2 2 2 6 2 10 2" xfId="17612"/>
    <cellStyle name="Currency 2 2 2 2 2 2 2 6 2 11" xfId="17613"/>
    <cellStyle name="Currency 2 2 2 2 2 2 2 6 2 11 2" xfId="17614"/>
    <cellStyle name="Currency 2 2 2 2 2 2 2 6 2 12" xfId="17615"/>
    <cellStyle name="Currency 2 2 2 2 2 2 2 6 2 12 2" xfId="17616"/>
    <cellStyle name="Currency 2 2 2 2 2 2 2 6 2 13" xfId="17617"/>
    <cellStyle name="Currency 2 2 2 2 2 2 2 6 2 14" xfId="17618"/>
    <cellStyle name="Currency 2 2 2 2 2 2 2 6 2 2" xfId="17619"/>
    <cellStyle name="Currency 2 2 2 2 2 2 2 6 2 2 2" xfId="17620"/>
    <cellStyle name="Currency 2 2 2 2 2 2 2 6 2 3" xfId="17621"/>
    <cellStyle name="Currency 2 2 2 2 2 2 2 6 2 3 2" xfId="17622"/>
    <cellStyle name="Currency 2 2 2 2 2 2 2 6 2 4" xfId="17623"/>
    <cellStyle name="Currency 2 2 2 2 2 2 2 6 2 4 2" xfId="17624"/>
    <cellStyle name="Currency 2 2 2 2 2 2 2 6 2 5" xfId="17625"/>
    <cellStyle name="Currency 2 2 2 2 2 2 2 6 2 5 2" xfId="17626"/>
    <cellStyle name="Currency 2 2 2 2 2 2 2 6 2 6" xfId="17627"/>
    <cellStyle name="Currency 2 2 2 2 2 2 2 6 2 6 2" xfId="17628"/>
    <cellStyle name="Currency 2 2 2 2 2 2 2 6 2 7" xfId="17629"/>
    <cellStyle name="Currency 2 2 2 2 2 2 2 6 2 7 2" xfId="17630"/>
    <cellStyle name="Currency 2 2 2 2 2 2 2 6 2 8" xfId="17631"/>
    <cellStyle name="Currency 2 2 2 2 2 2 2 6 2 8 2" xfId="17632"/>
    <cellStyle name="Currency 2 2 2 2 2 2 2 6 2 9" xfId="17633"/>
    <cellStyle name="Currency 2 2 2 2 2 2 2 6 2 9 2" xfId="17634"/>
    <cellStyle name="Currency 2 2 2 2 2 2 2 6 3" xfId="17635"/>
    <cellStyle name="Currency 2 2 2 2 2 2 2 6 3 10" xfId="17636"/>
    <cellStyle name="Currency 2 2 2 2 2 2 2 6 3 10 2" xfId="17637"/>
    <cellStyle name="Currency 2 2 2 2 2 2 2 6 3 11" xfId="17638"/>
    <cellStyle name="Currency 2 2 2 2 2 2 2 6 3 11 2" xfId="17639"/>
    <cellStyle name="Currency 2 2 2 2 2 2 2 6 3 12" xfId="17640"/>
    <cellStyle name="Currency 2 2 2 2 2 2 2 6 3 12 2" xfId="17641"/>
    <cellStyle name="Currency 2 2 2 2 2 2 2 6 3 13" xfId="17642"/>
    <cellStyle name="Currency 2 2 2 2 2 2 2 6 3 14" xfId="17643"/>
    <cellStyle name="Currency 2 2 2 2 2 2 2 6 3 2" xfId="17644"/>
    <cellStyle name="Currency 2 2 2 2 2 2 2 6 3 2 2" xfId="17645"/>
    <cellStyle name="Currency 2 2 2 2 2 2 2 6 3 3" xfId="17646"/>
    <cellStyle name="Currency 2 2 2 2 2 2 2 6 3 3 2" xfId="17647"/>
    <cellStyle name="Currency 2 2 2 2 2 2 2 6 3 4" xfId="17648"/>
    <cellStyle name="Currency 2 2 2 2 2 2 2 6 3 4 2" xfId="17649"/>
    <cellStyle name="Currency 2 2 2 2 2 2 2 6 3 5" xfId="17650"/>
    <cellStyle name="Currency 2 2 2 2 2 2 2 6 3 5 2" xfId="17651"/>
    <cellStyle name="Currency 2 2 2 2 2 2 2 6 3 6" xfId="17652"/>
    <cellStyle name="Currency 2 2 2 2 2 2 2 6 3 6 2" xfId="17653"/>
    <cellStyle name="Currency 2 2 2 2 2 2 2 6 3 7" xfId="17654"/>
    <cellStyle name="Currency 2 2 2 2 2 2 2 6 3 7 2" xfId="17655"/>
    <cellStyle name="Currency 2 2 2 2 2 2 2 6 3 8" xfId="17656"/>
    <cellStyle name="Currency 2 2 2 2 2 2 2 6 3 8 2" xfId="17657"/>
    <cellStyle name="Currency 2 2 2 2 2 2 2 6 3 9" xfId="17658"/>
    <cellStyle name="Currency 2 2 2 2 2 2 2 6 3 9 2" xfId="17659"/>
    <cellStyle name="Currency 2 2 2 2 2 2 2 6 4" xfId="17660"/>
    <cellStyle name="Currency 2 2 2 2 2 2 2 6 4 2" xfId="17661"/>
    <cellStyle name="Currency 2 2 2 2 2 2 2 6 5" xfId="17662"/>
    <cellStyle name="Currency 2 2 2 2 2 2 2 6 5 2" xfId="17663"/>
    <cellStyle name="Currency 2 2 2 2 2 2 2 6 6" xfId="17664"/>
    <cellStyle name="Currency 2 2 2 2 2 2 2 6 6 2" xfId="17665"/>
    <cellStyle name="Currency 2 2 2 2 2 2 2 6 7" xfId="17666"/>
    <cellStyle name="Currency 2 2 2 2 2 2 2 6 7 2" xfId="17667"/>
    <cellStyle name="Currency 2 2 2 2 2 2 2 6 8" xfId="17668"/>
    <cellStyle name="Currency 2 2 2 2 2 2 2 6 8 2" xfId="17669"/>
    <cellStyle name="Currency 2 2 2 2 2 2 2 6 9" xfId="17670"/>
    <cellStyle name="Currency 2 2 2 2 2 2 2 6 9 2" xfId="17671"/>
    <cellStyle name="Currency 2 2 2 2 2 2 2 7" xfId="17672"/>
    <cellStyle name="Currency 2 2 2 2 2 2 2 7 10" xfId="17673"/>
    <cellStyle name="Currency 2 2 2 2 2 2 2 7 10 2" xfId="17674"/>
    <cellStyle name="Currency 2 2 2 2 2 2 2 7 11" xfId="17675"/>
    <cellStyle name="Currency 2 2 2 2 2 2 2 7 11 2" xfId="17676"/>
    <cellStyle name="Currency 2 2 2 2 2 2 2 7 12" xfId="17677"/>
    <cellStyle name="Currency 2 2 2 2 2 2 2 7 12 2" xfId="17678"/>
    <cellStyle name="Currency 2 2 2 2 2 2 2 7 13" xfId="17679"/>
    <cellStyle name="Currency 2 2 2 2 2 2 2 7 13 2" xfId="17680"/>
    <cellStyle name="Currency 2 2 2 2 2 2 2 7 14" xfId="17681"/>
    <cellStyle name="Currency 2 2 2 2 2 2 2 7 14 2" xfId="17682"/>
    <cellStyle name="Currency 2 2 2 2 2 2 2 7 15" xfId="17683"/>
    <cellStyle name="Currency 2 2 2 2 2 2 2 7 16" xfId="17684"/>
    <cellStyle name="Currency 2 2 2 2 2 2 2 7 2" xfId="17685"/>
    <cellStyle name="Currency 2 2 2 2 2 2 2 7 2 10" xfId="17686"/>
    <cellStyle name="Currency 2 2 2 2 2 2 2 7 2 10 2" xfId="17687"/>
    <cellStyle name="Currency 2 2 2 2 2 2 2 7 2 11" xfId="17688"/>
    <cellStyle name="Currency 2 2 2 2 2 2 2 7 2 11 2" xfId="17689"/>
    <cellStyle name="Currency 2 2 2 2 2 2 2 7 2 12" xfId="17690"/>
    <cellStyle name="Currency 2 2 2 2 2 2 2 7 2 12 2" xfId="17691"/>
    <cellStyle name="Currency 2 2 2 2 2 2 2 7 2 13" xfId="17692"/>
    <cellStyle name="Currency 2 2 2 2 2 2 2 7 2 14" xfId="17693"/>
    <cellStyle name="Currency 2 2 2 2 2 2 2 7 2 2" xfId="17694"/>
    <cellStyle name="Currency 2 2 2 2 2 2 2 7 2 2 2" xfId="17695"/>
    <cellStyle name="Currency 2 2 2 2 2 2 2 7 2 3" xfId="17696"/>
    <cellStyle name="Currency 2 2 2 2 2 2 2 7 2 3 2" xfId="17697"/>
    <cellStyle name="Currency 2 2 2 2 2 2 2 7 2 4" xfId="17698"/>
    <cellStyle name="Currency 2 2 2 2 2 2 2 7 2 4 2" xfId="17699"/>
    <cellStyle name="Currency 2 2 2 2 2 2 2 7 2 5" xfId="17700"/>
    <cellStyle name="Currency 2 2 2 2 2 2 2 7 2 5 2" xfId="17701"/>
    <cellStyle name="Currency 2 2 2 2 2 2 2 7 2 6" xfId="17702"/>
    <cellStyle name="Currency 2 2 2 2 2 2 2 7 2 6 2" xfId="17703"/>
    <cellStyle name="Currency 2 2 2 2 2 2 2 7 2 7" xfId="17704"/>
    <cellStyle name="Currency 2 2 2 2 2 2 2 7 2 7 2" xfId="17705"/>
    <cellStyle name="Currency 2 2 2 2 2 2 2 7 2 8" xfId="17706"/>
    <cellStyle name="Currency 2 2 2 2 2 2 2 7 2 8 2" xfId="17707"/>
    <cellStyle name="Currency 2 2 2 2 2 2 2 7 2 9" xfId="17708"/>
    <cellStyle name="Currency 2 2 2 2 2 2 2 7 2 9 2" xfId="17709"/>
    <cellStyle name="Currency 2 2 2 2 2 2 2 7 3" xfId="17710"/>
    <cellStyle name="Currency 2 2 2 2 2 2 2 7 3 10" xfId="17711"/>
    <cellStyle name="Currency 2 2 2 2 2 2 2 7 3 10 2" xfId="17712"/>
    <cellStyle name="Currency 2 2 2 2 2 2 2 7 3 11" xfId="17713"/>
    <cellStyle name="Currency 2 2 2 2 2 2 2 7 3 11 2" xfId="17714"/>
    <cellStyle name="Currency 2 2 2 2 2 2 2 7 3 12" xfId="17715"/>
    <cellStyle name="Currency 2 2 2 2 2 2 2 7 3 12 2" xfId="17716"/>
    <cellStyle name="Currency 2 2 2 2 2 2 2 7 3 13" xfId="17717"/>
    <cellStyle name="Currency 2 2 2 2 2 2 2 7 3 14" xfId="17718"/>
    <cellStyle name="Currency 2 2 2 2 2 2 2 7 3 2" xfId="17719"/>
    <cellStyle name="Currency 2 2 2 2 2 2 2 7 3 2 2" xfId="17720"/>
    <cellStyle name="Currency 2 2 2 2 2 2 2 7 3 3" xfId="17721"/>
    <cellStyle name="Currency 2 2 2 2 2 2 2 7 3 3 2" xfId="17722"/>
    <cellStyle name="Currency 2 2 2 2 2 2 2 7 3 4" xfId="17723"/>
    <cellStyle name="Currency 2 2 2 2 2 2 2 7 3 4 2" xfId="17724"/>
    <cellStyle name="Currency 2 2 2 2 2 2 2 7 3 5" xfId="17725"/>
    <cellStyle name="Currency 2 2 2 2 2 2 2 7 3 5 2" xfId="17726"/>
    <cellStyle name="Currency 2 2 2 2 2 2 2 7 3 6" xfId="17727"/>
    <cellStyle name="Currency 2 2 2 2 2 2 2 7 3 6 2" xfId="17728"/>
    <cellStyle name="Currency 2 2 2 2 2 2 2 7 3 7" xfId="17729"/>
    <cellStyle name="Currency 2 2 2 2 2 2 2 7 3 7 2" xfId="17730"/>
    <cellStyle name="Currency 2 2 2 2 2 2 2 7 3 8" xfId="17731"/>
    <cellStyle name="Currency 2 2 2 2 2 2 2 7 3 8 2" xfId="17732"/>
    <cellStyle name="Currency 2 2 2 2 2 2 2 7 3 9" xfId="17733"/>
    <cellStyle name="Currency 2 2 2 2 2 2 2 7 3 9 2" xfId="17734"/>
    <cellStyle name="Currency 2 2 2 2 2 2 2 7 4" xfId="17735"/>
    <cellStyle name="Currency 2 2 2 2 2 2 2 7 4 2" xfId="17736"/>
    <cellStyle name="Currency 2 2 2 2 2 2 2 7 5" xfId="17737"/>
    <cellStyle name="Currency 2 2 2 2 2 2 2 7 5 2" xfId="17738"/>
    <cellStyle name="Currency 2 2 2 2 2 2 2 7 6" xfId="17739"/>
    <cellStyle name="Currency 2 2 2 2 2 2 2 7 6 2" xfId="17740"/>
    <cellStyle name="Currency 2 2 2 2 2 2 2 7 7" xfId="17741"/>
    <cellStyle name="Currency 2 2 2 2 2 2 2 7 7 2" xfId="17742"/>
    <cellStyle name="Currency 2 2 2 2 2 2 2 7 8" xfId="17743"/>
    <cellStyle name="Currency 2 2 2 2 2 2 2 7 8 2" xfId="17744"/>
    <cellStyle name="Currency 2 2 2 2 2 2 2 7 9" xfId="17745"/>
    <cellStyle name="Currency 2 2 2 2 2 2 2 7 9 2" xfId="17746"/>
    <cellStyle name="Currency 2 2 2 2 2 2 2 8" xfId="17747"/>
    <cellStyle name="Currency 2 2 2 2 2 2 2 8 10" xfId="17748"/>
    <cellStyle name="Currency 2 2 2 2 2 2 2 8 10 2" xfId="17749"/>
    <cellStyle name="Currency 2 2 2 2 2 2 2 8 11" xfId="17750"/>
    <cellStyle name="Currency 2 2 2 2 2 2 2 8 11 2" xfId="17751"/>
    <cellStyle name="Currency 2 2 2 2 2 2 2 8 12" xfId="17752"/>
    <cellStyle name="Currency 2 2 2 2 2 2 2 8 12 2" xfId="17753"/>
    <cellStyle name="Currency 2 2 2 2 2 2 2 8 13" xfId="17754"/>
    <cellStyle name="Currency 2 2 2 2 2 2 2 8 13 2" xfId="17755"/>
    <cellStyle name="Currency 2 2 2 2 2 2 2 8 14" xfId="17756"/>
    <cellStyle name="Currency 2 2 2 2 2 2 2 8 14 2" xfId="17757"/>
    <cellStyle name="Currency 2 2 2 2 2 2 2 8 15" xfId="17758"/>
    <cellStyle name="Currency 2 2 2 2 2 2 2 8 16" xfId="17759"/>
    <cellStyle name="Currency 2 2 2 2 2 2 2 8 2" xfId="17760"/>
    <cellStyle name="Currency 2 2 2 2 2 2 2 8 2 10" xfId="17761"/>
    <cellStyle name="Currency 2 2 2 2 2 2 2 8 2 10 2" xfId="17762"/>
    <cellStyle name="Currency 2 2 2 2 2 2 2 8 2 11" xfId="17763"/>
    <cellStyle name="Currency 2 2 2 2 2 2 2 8 2 11 2" xfId="17764"/>
    <cellStyle name="Currency 2 2 2 2 2 2 2 8 2 12" xfId="17765"/>
    <cellStyle name="Currency 2 2 2 2 2 2 2 8 2 12 2" xfId="17766"/>
    <cellStyle name="Currency 2 2 2 2 2 2 2 8 2 13" xfId="17767"/>
    <cellStyle name="Currency 2 2 2 2 2 2 2 8 2 14" xfId="17768"/>
    <cellStyle name="Currency 2 2 2 2 2 2 2 8 2 2" xfId="17769"/>
    <cellStyle name="Currency 2 2 2 2 2 2 2 8 2 2 2" xfId="17770"/>
    <cellStyle name="Currency 2 2 2 2 2 2 2 8 2 3" xfId="17771"/>
    <cellStyle name="Currency 2 2 2 2 2 2 2 8 2 3 2" xfId="17772"/>
    <cellStyle name="Currency 2 2 2 2 2 2 2 8 2 4" xfId="17773"/>
    <cellStyle name="Currency 2 2 2 2 2 2 2 8 2 4 2" xfId="17774"/>
    <cellStyle name="Currency 2 2 2 2 2 2 2 8 2 5" xfId="17775"/>
    <cellStyle name="Currency 2 2 2 2 2 2 2 8 2 5 2" xfId="17776"/>
    <cellStyle name="Currency 2 2 2 2 2 2 2 8 2 6" xfId="17777"/>
    <cellStyle name="Currency 2 2 2 2 2 2 2 8 2 6 2" xfId="17778"/>
    <cellStyle name="Currency 2 2 2 2 2 2 2 8 2 7" xfId="17779"/>
    <cellStyle name="Currency 2 2 2 2 2 2 2 8 2 7 2" xfId="17780"/>
    <cellStyle name="Currency 2 2 2 2 2 2 2 8 2 8" xfId="17781"/>
    <cellStyle name="Currency 2 2 2 2 2 2 2 8 2 8 2" xfId="17782"/>
    <cellStyle name="Currency 2 2 2 2 2 2 2 8 2 9" xfId="17783"/>
    <cellStyle name="Currency 2 2 2 2 2 2 2 8 2 9 2" xfId="17784"/>
    <cellStyle name="Currency 2 2 2 2 2 2 2 8 3" xfId="17785"/>
    <cellStyle name="Currency 2 2 2 2 2 2 2 8 3 10" xfId="17786"/>
    <cellStyle name="Currency 2 2 2 2 2 2 2 8 3 10 2" xfId="17787"/>
    <cellStyle name="Currency 2 2 2 2 2 2 2 8 3 11" xfId="17788"/>
    <cellStyle name="Currency 2 2 2 2 2 2 2 8 3 11 2" xfId="17789"/>
    <cellStyle name="Currency 2 2 2 2 2 2 2 8 3 12" xfId="17790"/>
    <cellStyle name="Currency 2 2 2 2 2 2 2 8 3 12 2" xfId="17791"/>
    <cellStyle name="Currency 2 2 2 2 2 2 2 8 3 13" xfId="17792"/>
    <cellStyle name="Currency 2 2 2 2 2 2 2 8 3 14" xfId="17793"/>
    <cellStyle name="Currency 2 2 2 2 2 2 2 8 3 2" xfId="17794"/>
    <cellStyle name="Currency 2 2 2 2 2 2 2 8 3 2 2" xfId="17795"/>
    <cellStyle name="Currency 2 2 2 2 2 2 2 8 3 3" xfId="17796"/>
    <cellStyle name="Currency 2 2 2 2 2 2 2 8 3 3 2" xfId="17797"/>
    <cellStyle name="Currency 2 2 2 2 2 2 2 8 3 4" xfId="17798"/>
    <cellStyle name="Currency 2 2 2 2 2 2 2 8 3 4 2" xfId="17799"/>
    <cellStyle name="Currency 2 2 2 2 2 2 2 8 3 5" xfId="17800"/>
    <cellStyle name="Currency 2 2 2 2 2 2 2 8 3 5 2" xfId="17801"/>
    <cellStyle name="Currency 2 2 2 2 2 2 2 8 3 6" xfId="17802"/>
    <cellStyle name="Currency 2 2 2 2 2 2 2 8 3 6 2" xfId="17803"/>
    <cellStyle name="Currency 2 2 2 2 2 2 2 8 3 7" xfId="17804"/>
    <cellStyle name="Currency 2 2 2 2 2 2 2 8 3 7 2" xfId="17805"/>
    <cellStyle name="Currency 2 2 2 2 2 2 2 8 3 8" xfId="17806"/>
    <cellStyle name="Currency 2 2 2 2 2 2 2 8 3 8 2" xfId="17807"/>
    <cellStyle name="Currency 2 2 2 2 2 2 2 8 3 9" xfId="17808"/>
    <cellStyle name="Currency 2 2 2 2 2 2 2 8 3 9 2" xfId="17809"/>
    <cellStyle name="Currency 2 2 2 2 2 2 2 8 4" xfId="17810"/>
    <cellStyle name="Currency 2 2 2 2 2 2 2 8 4 2" xfId="17811"/>
    <cellStyle name="Currency 2 2 2 2 2 2 2 8 5" xfId="17812"/>
    <cellStyle name="Currency 2 2 2 2 2 2 2 8 5 2" xfId="17813"/>
    <cellStyle name="Currency 2 2 2 2 2 2 2 8 6" xfId="17814"/>
    <cellStyle name="Currency 2 2 2 2 2 2 2 8 6 2" xfId="17815"/>
    <cellStyle name="Currency 2 2 2 2 2 2 2 8 7" xfId="17816"/>
    <cellStyle name="Currency 2 2 2 2 2 2 2 8 7 2" xfId="17817"/>
    <cellStyle name="Currency 2 2 2 2 2 2 2 8 8" xfId="17818"/>
    <cellStyle name="Currency 2 2 2 2 2 2 2 8 8 2" xfId="17819"/>
    <cellStyle name="Currency 2 2 2 2 2 2 2 8 9" xfId="17820"/>
    <cellStyle name="Currency 2 2 2 2 2 2 2 8 9 2" xfId="17821"/>
    <cellStyle name="Currency 2 2 2 2 2 2 2 9" xfId="17822"/>
    <cellStyle name="Currency 2 2 2 2 2 2 2 9 10" xfId="17823"/>
    <cellStyle name="Currency 2 2 2 2 2 2 2 9 10 2" xfId="17824"/>
    <cellStyle name="Currency 2 2 2 2 2 2 2 9 11" xfId="17825"/>
    <cellStyle name="Currency 2 2 2 2 2 2 2 9 11 2" xfId="17826"/>
    <cellStyle name="Currency 2 2 2 2 2 2 2 9 12" xfId="17827"/>
    <cellStyle name="Currency 2 2 2 2 2 2 2 9 12 2" xfId="17828"/>
    <cellStyle name="Currency 2 2 2 2 2 2 2 9 13" xfId="17829"/>
    <cellStyle name="Currency 2 2 2 2 2 2 2 9 13 2" xfId="17830"/>
    <cellStyle name="Currency 2 2 2 2 2 2 2 9 14" xfId="17831"/>
    <cellStyle name="Currency 2 2 2 2 2 2 2 9 14 2" xfId="17832"/>
    <cellStyle name="Currency 2 2 2 2 2 2 2 9 15" xfId="17833"/>
    <cellStyle name="Currency 2 2 2 2 2 2 2 9 16" xfId="17834"/>
    <cellStyle name="Currency 2 2 2 2 2 2 2 9 2" xfId="17835"/>
    <cellStyle name="Currency 2 2 2 2 2 2 2 9 2 10" xfId="17836"/>
    <cellStyle name="Currency 2 2 2 2 2 2 2 9 2 10 2" xfId="17837"/>
    <cellStyle name="Currency 2 2 2 2 2 2 2 9 2 11" xfId="17838"/>
    <cellStyle name="Currency 2 2 2 2 2 2 2 9 2 11 2" xfId="17839"/>
    <cellStyle name="Currency 2 2 2 2 2 2 2 9 2 12" xfId="17840"/>
    <cellStyle name="Currency 2 2 2 2 2 2 2 9 2 12 2" xfId="17841"/>
    <cellStyle name="Currency 2 2 2 2 2 2 2 9 2 13" xfId="17842"/>
    <cellStyle name="Currency 2 2 2 2 2 2 2 9 2 14" xfId="17843"/>
    <cellStyle name="Currency 2 2 2 2 2 2 2 9 2 2" xfId="17844"/>
    <cellStyle name="Currency 2 2 2 2 2 2 2 9 2 2 2" xfId="17845"/>
    <cellStyle name="Currency 2 2 2 2 2 2 2 9 2 3" xfId="17846"/>
    <cellStyle name="Currency 2 2 2 2 2 2 2 9 2 3 2" xfId="17847"/>
    <cellStyle name="Currency 2 2 2 2 2 2 2 9 2 4" xfId="17848"/>
    <cellStyle name="Currency 2 2 2 2 2 2 2 9 2 4 2" xfId="17849"/>
    <cellStyle name="Currency 2 2 2 2 2 2 2 9 2 5" xfId="17850"/>
    <cellStyle name="Currency 2 2 2 2 2 2 2 9 2 5 2" xfId="17851"/>
    <cellStyle name="Currency 2 2 2 2 2 2 2 9 2 6" xfId="17852"/>
    <cellStyle name="Currency 2 2 2 2 2 2 2 9 2 6 2" xfId="17853"/>
    <cellStyle name="Currency 2 2 2 2 2 2 2 9 2 7" xfId="17854"/>
    <cellStyle name="Currency 2 2 2 2 2 2 2 9 2 7 2" xfId="17855"/>
    <cellStyle name="Currency 2 2 2 2 2 2 2 9 2 8" xfId="17856"/>
    <cellStyle name="Currency 2 2 2 2 2 2 2 9 2 8 2" xfId="17857"/>
    <cellStyle name="Currency 2 2 2 2 2 2 2 9 2 9" xfId="17858"/>
    <cellStyle name="Currency 2 2 2 2 2 2 2 9 2 9 2" xfId="17859"/>
    <cellStyle name="Currency 2 2 2 2 2 2 2 9 3" xfId="17860"/>
    <cellStyle name="Currency 2 2 2 2 2 2 2 9 3 10" xfId="17861"/>
    <cellStyle name="Currency 2 2 2 2 2 2 2 9 3 10 2" xfId="17862"/>
    <cellStyle name="Currency 2 2 2 2 2 2 2 9 3 11" xfId="17863"/>
    <cellStyle name="Currency 2 2 2 2 2 2 2 9 3 11 2" xfId="17864"/>
    <cellStyle name="Currency 2 2 2 2 2 2 2 9 3 12" xfId="17865"/>
    <cellStyle name="Currency 2 2 2 2 2 2 2 9 3 12 2" xfId="17866"/>
    <cellStyle name="Currency 2 2 2 2 2 2 2 9 3 13" xfId="17867"/>
    <cellStyle name="Currency 2 2 2 2 2 2 2 9 3 14" xfId="17868"/>
    <cellStyle name="Currency 2 2 2 2 2 2 2 9 3 2" xfId="17869"/>
    <cellStyle name="Currency 2 2 2 2 2 2 2 9 3 2 2" xfId="17870"/>
    <cellStyle name="Currency 2 2 2 2 2 2 2 9 3 3" xfId="17871"/>
    <cellStyle name="Currency 2 2 2 2 2 2 2 9 3 3 2" xfId="17872"/>
    <cellStyle name="Currency 2 2 2 2 2 2 2 9 3 4" xfId="17873"/>
    <cellStyle name="Currency 2 2 2 2 2 2 2 9 3 4 2" xfId="17874"/>
    <cellStyle name="Currency 2 2 2 2 2 2 2 9 3 5" xfId="17875"/>
    <cellStyle name="Currency 2 2 2 2 2 2 2 9 3 5 2" xfId="17876"/>
    <cellStyle name="Currency 2 2 2 2 2 2 2 9 3 6" xfId="17877"/>
    <cellStyle name="Currency 2 2 2 2 2 2 2 9 3 6 2" xfId="17878"/>
    <cellStyle name="Currency 2 2 2 2 2 2 2 9 3 7" xfId="17879"/>
    <cellStyle name="Currency 2 2 2 2 2 2 2 9 3 7 2" xfId="17880"/>
    <cellStyle name="Currency 2 2 2 2 2 2 2 9 3 8" xfId="17881"/>
    <cellStyle name="Currency 2 2 2 2 2 2 2 9 3 8 2" xfId="17882"/>
    <cellStyle name="Currency 2 2 2 2 2 2 2 9 3 9" xfId="17883"/>
    <cellStyle name="Currency 2 2 2 2 2 2 2 9 3 9 2" xfId="17884"/>
    <cellStyle name="Currency 2 2 2 2 2 2 2 9 4" xfId="17885"/>
    <cellStyle name="Currency 2 2 2 2 2 2 2 9 4 2" xfId="17886"/>
    <cellStyle name="Currency 2 2 2 2 2 2 2 9 5" xfId="17887"/>
    <cellStyle name="Currency 2 2 2 2 2 2 2 9 5 2" xfId="17888"/>
    <cellStyle name="Currency 2 2 2 2 2 2 2 9 6" xfId="17889"/>
    <cellStyle name="Currency 2 2 2 2 2 2 2 9 6 2" xfId="17890"/>
    <cellStyle name="Currency 2 2 2 2 2 2 2 9 7" xfId="17891"/>
    <cellStyle name="Currency 2 2 2 2 2 2 2 9 7 2" xfId="17892"/>
    <cellStyle name="Currency 2 2 2 2 2 2 2 9 8" xfId="17893"/>
    <cellStyle name="Currency 2 2 2 2 2 2 2 9 8 2" xfId="17894"/>
    <cellStyle name="Currency 2 2 2 2 2 2 2 9 9" xfId="17895"/>
    <cellStyle name="Currency 2 2 2 2 2 2 2 9 9 2" xfId="17896"/>
    <cellStyle name="Currency 2 2 2 2 2 2 3" xfId="17897"/>
    <cellStyle name="Currency 2 2 2 2 2 2 3 10" xfId="17898"/>
    <cellStyle name="Currency 2 2 2 2 2 2 3 10 2" xfId="17899"/>
    <cellStyle name="Currency 2 2 2 2 2 2 3 11" xfId="17900"/>
    <cellStyle name="Currency 2 2 2 2 2 2 3 11 2" xfId="17901"/>
    <cellStyle name="Currency 2 2 2 2 2 2 3 12" xfId="17902"/>
    <cellStyle name="Currency 2 2 2 2 2 2 3 12 2" xfId="17903"/>
    <cellStyle name="Currency 2 2 2 2 2 2 3 13" xfId="17904"/>
    <cellStyle name="Currency 2 2 2 2 2 2 3 13 2" xfId="17905"/>
    <cellStyle name="Currency 2 2 2 2 2 2 3 14" xfId="17906"/>
    <cellStyle name="Currency 2 2 2 2 2 2 3 15" xfId="17907"/>
    <cellStyle name="Currency 2 2 2 2 2 2 3 2" xfId="17908"/>
    <cellStyle name="Currency 2 2 2 2 2 2 3 3" xfId="17909"/>
    <cellStyle name="Currency 2 2 2 2 2 2 3 3 2" xfId="17910"/>
    <cellStyle name="Currency 2 2 2 2 2 2 3 4" xfId="17911"/>
    <cellStyle name="Currency 2 2 2 2 2 2 3 4 2" xfId="17912"/>
    <cellStyle name="Currency 2 2 2 2 2 2 3 5" xfId="17913"/>
    <cellStyle name="Currency 2 2 2 2 2 2 3 5 2" xfId="17914"/>
    <cellStyle name="Currency 2 2 2 2 2 2 3 6" xfId="17915"/>
    <cellStyle name="Currency 2 2 2 2 2 2 3 6 2" xfId="17916"/>
    <cellStyle name="Currency 2 2 2 2 2 2 3 7" xfId="17917"/>
    <cellStyle name="Currency 2 2 2 2 2 2 3 7 2" xfId="17918"/>
    <cellStyle name="Currency 2 2 2 2 2 2 3 8" xfId="17919"/>
    <cellStyle name="Currency 2 2 2 2 2 2 3 8 2" xfId="17920"/>
    <cellStyle name="Currency 2 2 2 2 2 2 3 9" xfId="17921"/>
    <cellStyle name="Currency 2 2 2 2 2 2 3 9 2" xfId="17922"/>
    <cellStyle name="Currency 2 2 2 2 2 2 4" xfId="17923"/>
    <cellStyle name="Currency 2 2 2 2 2 2 5" xfId="17924"/>
    <cellStyle name="Currency 2 2 2 2 2 2 6" xfId="17925"/>
    <cellStyle name="Currency 2 2 2 2 2 2 7" xfId="17926"/>
    <cellStyle name="Currency 2 2 2 2 2 2 8" xfId="17927"/>
    <cellStyle name="Currency 2 2 2 2 2 2 9" xfId="17928"/>
    <cellStyle name="Currency 2 2 2 2 2 20" xfId="17929"/>
    <cellStyle name="Currency 2 2 2 2 2 20 10" xfId="17930"/>
    <cellStyle name="Currency 2 2 2 2 2 20 10 2" xfId="17931"/>
    <cellStyle name="Currency 2 2 2 2 2 20 11" xfId="17932"/>
    <cellStyle name="Currency 2 2 2 2 2 20 11 2" xfId="17933"/>
    <cellStyle name="Currency 2 2 2 2 2 20 12" xfId="17934"/>
    <cellStyle name="Currency 2 2 2 2 2 20 12 2" xfId="17935"/>
    <cellStyle name="Currency 2 2 2 2 2 20 13" xfId="17936"/>
    <cellStyle name="Currency 2 2 2 2 2 20 13 2" xfId="17937"/>
    <cellStyle name="Currency 2 2 2 2 2 20 14" xfId="17938"/>
    <cellStyle name="Currency 2 2 2 2 2 20 14 2" xfId="17939"/>
    <cellStyle name="Currency 2 2 2 2 2 20 15" xfId="17940"/>
    <cellStyle name="Currency 2 2 2 2 2 20 16" xfId="17941"/>
    <cellStyle name="Currency 2 2 2 2 2 20 2" xfId="17942"/>
    <cellStyle name="Currency 2 2 2 2 2 20 2 10" xfId="17943"/>
    <cellStyle name="Currency 2 2 2 2 2 20 2 10 2" xfId="17944"/>
    <cellStyle name="Currency 2 2 2 2 2 20 2 11" xfId="17945"/>
    <cellStyle name="Currency 2 2 2 2 2 20 2 11 2" xfId="17946"/>
    <cellStyle name="Currency 2 2 2 2 2 20 2 12" xfId="17947"/>
    <cellStyle name="Currency 2 2 2 2 2 20 2 12 2" xfId="17948"/>
    <cellStyle name="Currency 2 2 2 2 2 20 2 13" xfId="17949"/>
    <cellStyle name="Currency 2 2 2 2 2 20 2 14" xfId="17950"/>
    <cellStyle name="Currency 2 2 2 2 2 20 2 2" xfId="17951"/>
    <cellStyle name="Currency 2 2 2 2 2 20 2 2 2" xfId="17952"/>
    <cellStyle name="Currency 2 2 2 2 2 20 2 3" xfId="17953"/>
    <cellStyle name="Currency 2 2 2 2 2 20 2 3 2" xfId="17954"/>
    <cellStyle name="Currency 2 2 2 2 2 20 2 4" xfId="17955"/>
    <cellStyle name="Currency 2 2 2 2 2 20 2 4 2" xfId="17956"/>
    <cellStyle name="Currency 2 2 2 2 2 20 2 5" xfId="17957"/>
    <cellStyle name="Currency 2 2 2 2 2 20 2 5 2" xfId="17958"/>
    <cellStyle name="Currency 2 2 2 2 2 20 2 6" xfId="17959"/>
    <cellStyle name="Currency 2 2 2 2 2 20 2 6 2" xfId="17960"/>
    <cellStyle name="Currency 2 2 2 2 2 20 2 7" xfId="17961"/>
    <cellStyle name="Currency 2 2 2 2 2 20 2 7 2" xfId="17962"/>
    <cellStyle name="Currency 2 2 2 2 2 20 2 8" xfId="17963"/>
    <cellStyle name="Currency 2 2 2 2 2 20 2 8 2" xfId="17964"/>
    <cellStyle name="Currency 2 2 2 2 2 20 2 9" xfId="17965"/>
    <cellStyle name="Currency 2 2 2 2 2 20 2 9 2" xfId="17966"/>
    <cellStyle name="Currency 2 2 2 2 2 20 3" xfId="17967"/>
    <cellStyle name="Currency 2 2 2 2 2 20 3 10" xfId="17968"/>
    <cellStyle name="Currency 2 2 2 2 2 20 3 10 2" xfId="17969"/>
    <cellStyle name="Currency 2 2 2 2 2 20 3 11" xfId="17970"/>
    <cellStyle name="Currency 2 2 2 2 2 20 3 11 2" xfId="17971"/>
    <cellStyle name="Currency 2 2 2 2 2 20 3 12" xfId="17972"/>
    <cellStyle name="Currency 2 2 2 2 2 20 3 12 2" xfId="17973"/>
    <cellStyle name="Currency 2 2 2 2 2 20 3 13" xfId="17974"/>
    <cellStyle name="Currency 2 2 2 2 2 20 3 14" xfId="17975"/>
    <cellStyle name="Currency 2 2 2 2 2 20 3 2" xfId="17976"/>
    <cellStyle name="Currency 2 2 2 2 2 20 3 2 2" xfId="17977"/>
    <cellStyle name="Currency 2 2 2 2 2 20 3 3" xfId="17978"/>
    <cellStyle name="Currency 2 2 2 2 2 20 3 3 2" xfId="17979"/>
    <cellStyle name="Currency 2 2 2 2 2 20 3 4" xfId="17980"/>
    <cellStyle name="Currency 2 2 2 2 2 20 3 4 2" xfId="17981"/>
    <cellStyle name="Currency 2 2 2 2 2 20 3 5" xfId="17982"/>
    <cellStyle name="Currency 2 2 2 2 2 20 3 5 2" xfId="17983"/>
    <cellStyle name="Currency 2 2 2 2 2 20 3 6" xfId="17984"/>
    <cellStyle name="Currency 2 2 2 2 2 20 3 6 2" xfId="17985"/>
    <cellStyle name="Currency 2 2 2 2 2 20 3 7" xfId="17986"/>
    <cellStyle name="Currency 2 2 2 2 2 20 3 7 2" xfId="17987"/>
    <cellStyle name="Currency 2 2 2 2 2 20 3 8" xfId="17988"/>
    <cellStyle name="Currency 2 2 2 2 2 20 3 8 2" xfId="17989"/>
    <cellStyle name="Currency 2 2 2 2 2 20 3 9" xfId="17990"/>
    <cellStyle name="Currency 2 2 2 2 2 20 3 9 2" xfId="17991"/>
    <cellStyle name="Currency 2 2 2 2 2 20 4" xfId="17992"/>
    <cellStyle name="Currency 2 2 2 2 2 20 4 2" xfId="17993"/>
    <cellStyle name="Currency 2 2 2 2 2 20 5" xfId="17994"/>
    <cellStyle name="Currency 2 2 2 2 2 20 5 2" xfId="17995"/>
    <cellStyle name="Currency 2 2 2 2 2 20 6" xfId="17996"/>
    <cellStyle name="Currency 2 2 2 2 2 20 6 2" xfId="17997"/>
    <cellStyle name="Currency 2 2 2 2 2 20 7" xfId="17998"/>
    <cellStyle name="Currency 2 2 2 2 2 20 7 2" xfId="17999"/>
    <cellStyle name="Currency 2 2 2 2 2 20 8" xfId="18000"/>
    <cellStyle name="Currency 2 2 2 2 2 20 8 2" xfId="18001"/>
    <cellStyle name="Currency 2 2 2 2 2 20 9" xfId="18002"/>
    <cellStyle name="Currency 2 2 2 2 2 20 9 2" xfId="18003"/>
    <cellStyle name="Currency 2 2 2 2 2 21" xfId="18004"/>
    <cellStyle name="Currency 2 2 2 2 2 21 10" xfId="18005"/>
    <cellStyle name="Currency 2 2 2 2 2 21 10 2" xfId="18006"/>
    <cellStyle name="Currency 2 2 2 2 2 21 11" xfId="18007"/>
    <cellStyle name="Currency 2 2 2 2 2 21 11 2" xfId="18008"/>
    <cellStyle name="Currency 2 2 2 2 2 21 12" xfId="18009"/>
    <cellStyle name="Currency 2 2 2 2 2 21 12 2" xfId="18010"/>
    <cellStyle name="Currency 2 2 2 2 2 21 13" xfId="18011"/>
    <cellStyle name="Currency 2 2 2 2 2 21 13 2" xfId="18012"/>
    <cellStyle name="Currency 2 2 2 2 2 21 14" xfId="18013"/>
    <cellStyle name="Currency 2 2 2 2 2 21 14 2" xfId="18014"/>
    <cellStyle name="Currency 2 2 2 2 2 21 15" xfId="18015"/>
    <cellStyle name="Currency 2 2 2 2 2 21 16" xfId="18016"/>
    <cellStyle name="Currency 2 2 2 2 2 21 2" xfId="18017"/>
    <cellStyle name="Currency 2 2 2 2 2 21 2 10" xfId="18018"/>
    <cellStyle name="Currency 2 2 2 2 2 21 2 10 2" xfId="18019"/>
    <cellStyle name="Currency 2 2 2 2 2 21 2 11" xfId="18020"/>
    <cellStyle name="Currency 2 2 2 2 2 21 2 11 2" xfId="18021"/>
    <cellStyle name="Currency 2 2 2 2 2 21 2 12" xfId="18022"/>
    <cellStyle name="Currency 2 2 2 2 2 21 2 12 2" xfId="18023"/>
    <cellStyle name="Currency 2 2 2 2 2 21 2 13" xfId="18024"/>
    <cellStyle name="Currency 2 2 2 2 2 21 2 14" xfId="18025"/>
    <cellStyle name="Currency 2 2 2 2 2 21 2 2" xfId="18026"/>
    <cellStyle name="Currency 2 2 2 2 2 21 2 2 2" xfId="18027"/>
    <cellStyle name="Currency 2 2 2 2 2 21 2 3" xfId="18028"/>
    <cellStyle name="Currency 2 2 2 2 2 21 2 3 2" xfId="18029"/>
    <cellStyle name="Currency 2 2 2 2 2 21 2 4" xfId="18030"/>
    <cellStyle name="Currency 2 2 2 2 2 21 2 4 2" xfId="18031"/>
    <cellStyle name="Currency 2 2 2 2 2 21 2 5" xfId="18032"/>
    <cellStyle name="Currency 2 2 2 2 2 21 2 5 2" xfId="18033"/>
    <cellStyle name="Currency 2 2 2 2 2 21 2 6" xfId="18034"/>
    <cellStyle name="Currency 2 2 2 2 2 21 2 6 2" xfId="18035"/>
    <cellStyle name="Currency 2 2 2 2 2 21 2 7" xfId="18036"/>
    <cellStyle name="Currency 2 2 2 2 2 21 2 7 2" xfId="18037"/>
    <cellStyle name="Currency 2 2 2 2 2 21 2 8" xfId="18038"/>
    <cellStyle name="Currency 2 2 2 2 2 21 2 8 2" xfId="18039"/>
    <cellStyle name="Currency 2 2 2 2 2 21 2 9" xfId="18040"/>
    <cellStyle name="Currency 2 2 2 2 2 21 2 9 2" xfId="18041"/>
    <cellStyle name="Currency 2 2 2 2 2 21 3" xfId="18042"/>
    <cellStyle name="Currency 2 2 2 2 2 21 3 10" xfId="18043"/>
    <cellStyle name="Currency 2 2 2 2 2 21 3 10 2" xfId="18044"/>
    <cellStyle name="Currency 2 2 2 2 2 21 3 11" xfId="18045"/>
    <cellStyle name="Currency 2 2 2 2 2 21 3 11 2" xfId="18046"/>
    <cellStyle name="Currency 2 2 2 2 2 21 3 12" xfId="18047"/>
    <cellStyle name="Currency 2 2 2 2 2 21 3 12 2" xfId="18048"/>
    <cellStyle name="Currency 2 2 2 2 2 21 3 13" xfId="18049"/>
    <cellStyle name="Currency 2 2 2 2 2 21 3 14" xfId="18050"/>
    <cellStyle name="Currency 2 2 2 2 2 21 3 2" xfId="18051"/>
    <cellStyle name="Currency 2 2 2 2 2 21 3 2 2" xfId="18052"/>
    <cellStyle name="Currency 2 2 2 2 2 21 3 3" xfId="18053"/>
    <cellStyle name="Currency 2 2 2 2 2 21 3 3 2" xfId="18054"/>
    <cellStyle name="Currency 2 2 2 2 2 21 3 4" xfId="18055"/>
    <cellStyle name="Currency 2 2 2 2 2 21 3 4 2" xfId="18056"/>
    <cellStyle name="Currency 2 2 2 2 2 21 3 5" xfId="18057"/>
    <cellStyle name="Currency 2 2 2 2 2 21 3 5 2" xfId="18058"/>
    <cellStyle name="Currency 2 2 2 2 2 21 3 6" xfId="18059"/>
    <cellStyle name="Currency 2 2 2 2 2 21 3 6 2" xfId="18060"/>
    <cellStyle name="Currency 2 2 2 2 2 21 3 7" xfId="18061"/>
    <cellStyle name="Currency 2 2 2 2 2 21 3 7 2" xfId="18062"/>
    <cellStyle name="Currency 2 2 2 2 2 21 3 8" xfId="18063"/>
    <cellStyle name="Currency 2 2 2 2 2 21 3 8 2" xfId="18064"/>
    <cellStyle name="Currency 2 2 2 2 2 21 3 9" xfId="18065"/>
    <cellStyle name="Currency 2 2 2 2 2 21 3 9 2" xfId="18066"/>
    <cellStyle name="Currency 2 2 2 2 2 21 4" xfId="18067"/>
    <cellStyle name="Currency 2 2 2 2 2 21 4 2" xfId="18068"/>
    <cellStyle name="Currency 2 2 2 2 2 21 5" xfId="18069"/>
    <cellStyle name="Currency 2 2 2 2 2 21 5 2" xfId="18070"/>
    <cellStyle name="Currency 2 2 2 2 2 21 6" xfId="18071"/>
    <cellStyle name="Currency 2 2 2 2 2 21 6 2" xfId="18072"/>
    <cellStyle name="Currency 2 2 2 2 2 21 7" xfId="18073"/>
    <cellStyle name="Currency 2 2 2 2 2 21 7 2" xfId="18074"/>
    <cellStyle name="Currency 2 2 2 2 2 21 8" xfId="18075"/>
    <cellStyle name="Currency 2 2 2 2 2 21 8 2" xfId="18076"/>
    <cellStyle name="Currency 2 2 2 2 2 21 9" xfId="18077"/>
    <cellStyle name="Currency 2 2 2 2 2 21 9 2" xfId="18078"/>
    <cellStyle name="Currency 2 2 2 2 2 22" xfId="18079"/>
    <cellStyle name="Currency 2 2 2 2 2 22 10" xfId="18080"/>
    <cellStyle name="Currency 2 2 2 2 2 22 10 2" xfId="18081"/>
    <cellStyle name="Currency 2 2 2 2 2 22 11" xfId="18082"/>
    <cellStyle name="Currency 2 2 2 2 2 22 11 2" xfId="18083"/>
    <cellStyle name="Currency 2 2 2 2 2 22 12" xfId="18084"/>
    <cellStyle name="Currency 2 2 2 2 2 22 12 2" xfId="18085"/>
    <cellStyle name="Currency 2 2 2 2 2 22 13" xfId="18086"/>
    <cellStyle name="Currency 2 2 2 2 2 22 13 2" xfId="18087"/>
    <cellStyle name="Currency 2 2 2 2 2 22 14" xfId="18088"/>
    <cellStyle name="Currency 2 2 2 2 2 22 14 2" xfId="18089"/>
    <cellStyle name="Currency 2 2 2 2 2 22 15" xfId="18090"/>
    <cellStyle name="Currency 2 2 2 2 2 22 16" xfId="18091"/>
    <cellStyle name="Currency 2 2 2 2 2 22 2" xfId="18092"/>
    <cellStyle name="Currency 2 2 2 2 2 22 2 10" xfId="18093"/>
    <cellStyle name="Currency 2 2 2 2 2 22 2 10 2" xfId="18094"/>
    <cellStyle name="Currency 2 2 2 2 2 22 2 11" xfId="18095"/>
    <cellStyle name="Currency 2 2 2 2 2 22 2 11 2" xfId="18096"/>
    <cellStyle name="Currency 2 2 2 2 2 22 2 12" xfId="18097"/>
    <cellStyle name="Currency 2 2 2 2 2 22 2 12 2" xfId="18098"/>
    <cellStyle name="Currency 2 2 2 2 2 22 2 13" xfId="18099"/>
    <cellStyle name="Currency 2 2 2 2 2 22 2 14" xfId="18100"/>
    <cellStyle name="Currency 2 2 2 2 2 22 2 2" xfId="18101"/>
    <cellStyle name="Currency 2 2 2 2 2 22 2 2 2" xfId="18102"/>
    <cellStyle name="Currency 2 2 2 2 2 22 2 3" xfId="18103"/>
    <cellStyle name="Currency 2 2 2 2 2 22 2 3 2" xfId="18104"/>
    <cellStyle name="Currency 2 2 2 2 2 22 2 4" xfId="18105"/>
    <cellStyle name="Currency 2 2 2 2 2 22 2 4 2" xfId="18106"/>
    <cellStyle name="Currency 2 2 2 2 2 22 2 5" xfId="18107"/>
    <cellStyle name="Currency 2 2 2 2 2 22 2 5 2" xfId="18108"/>
    <cellStyle name="Currency 2 2 2 2 2 22 2 6" xfId="18109"/>
    <cellStyle name="Currency 2 2 2 2 2 22 2 6 2" xfId="18110"/>
    <cellStyle name="Currency 2 2 2 2 2 22 2 7" xfId="18111"/>
    <cellStyle name="Currency 2 2 2 2 2 22 2 7 2" xfId="18112"/>
    <cellStyle name="Currency 2 2 2 2 2 22 2 8" xfId="18113"/>
    <cellStyle name="Currency 2 2 2 2 2 22 2 8 2" xfId="18114"/>
    <cellStyle name="Currency 2 2 2 2 2 22 2 9" xfId="18115"/>
    <cellStyle name="Currency 2 2 2 2 2 22 2 9 2" xfId="18116"/>
    <cellStyle name="Currency 2 2 2 2 2 22 3" xfId="18117"/>
    <cellStyle name="Currency 2 2 2 2 2 22 3 10" xfId="18118"/>
    <cellStyle name="Currency 2 2 2 2 2 22 3 10 2" xfId="18119"/>
    <cellStyle name="Currency 2 2 2 2 2 22 3 11" xfId="18120"/>
    <cellStyle name="Currency 2 2 2 2 2 22 3 11 2" xfId="18121"/>
    <cellStyle name="Currency 2 2 2 2 2 22 3 12" xfId="18122"/>
    <cellStyle name="Currency 2 2 2 2 2 22 3 12 2" xfId="18123"/>
    <cellStyle name="Currency 2 2 2 2 2 22 3 13" xfId="18124"/>
    <cellStyle name="Currency 2 2 2 2 2 22 3 14" xfId="18125"/>
    <cellStyle name="Currency 2 2 2 2 2 22 3 2" xfId="18126"/>
    <cellStyle name="Currency 2 2 2 2 2 22 3 2 2" xfId="18127"/>
    <cellStyle name="Currency 2 2 2 2 2 22 3 3" xfId="18128"/>
    <cellStyle name="Currency 2 2 2 2 2 22 3 3 2" xfId="18129"/>
    <cellStyle name="Currency 2 2 2 2 2 22 3 4" xfId="18130"/>
    <cellStyle name="Currency 2 2 2 2 2 22 3 4 2" xfId="18131"/>
    <cellStyle name="Currency 2 2 2 2 2 22 3 5" xfId="18132"/>
    <cellStyle name="Currency 2 2 2 2 2 22 3 5 2" xfId="18133"/>
    <cellStyle name="Currency 2 2 2 2 2 22 3 6" xfId="18134"/>
    <cellStyle name="Currency 2 2 2 2 2 22 3 6 2" xfId="18135"/>
    <cellStyle name="Currency 2 2 2 2 2 22 3 7" xfId="18136"/>
    <cellStyle name="Currency 2 2 2 2 2 22 3 7 2" xfId="18137"/>
    <cellStyle name="Currency 2 2 2 2 2 22 3 8" xfId="18138"/>
    <cellStyle name="Currency 2 2 2 2 2 22 3 8 2" xfId="18139"/>
    <cellStyle name="Currency 2 2 2 2 2 22 3 9" xfId="18140"/>
    <cellStyle name="Currency 2 2 2 2 2 22 3 9 2" xfId="18141"/>
    <cellStyle name="Currency 2 2 2 2 2 22 4" xfId="18142"/>
    <cellStyle name="Currency 2 2 2 2 2 22 4 2" xfId="18143"/>
    <cellStyle name="Currency 2 2 2 2 2 22 5" xfId="18144"/>
    <cellStyle name="Currency 2 2 2 2 2 22 5 2" xfId="18145"/>
    <cellStyle name="Currency 2 2 2 2 2 22 6" xfId="18146"/>
    <cellStyle name="Currency 2 2 2 2 2 22 6 2" xfId="18147"/>
    <cellStyle name="Currency 2 2 2 2 2 22 7" xfId="18148"/>
    <cellStyle name="Currency 2 2 2 2 2 22 7 2" xfId="18149"/>
    <cellStyle name="Currency 2 2 2 2 2 22 8" xfId="18150"/>
    <cellStyle name="Currency 2 2 2 2 2 22 8 2" xfId="18151"/>
    <cellStyle name="Currency 2 2 2 2 2 22 9" xfId="18152"/>
    <cellStyle name="Currency 2 2 2 2 2 22 9 2" xfId="18153"/>
    <cellStyle name="Currency 2 2 2 2 2 23" xfId="18154"/>
    <cellStyle name="Currency 2 2 2 2 2 23 10" xfId="18155"/>
    <cellStyle name="Currency 2 2 2 2 2 23 10 2" xfId="18156"/>
    <cellStyle name="Currency 2 2 2 2 2 23 11" xfId="18157"/>
    <cellStyle name="Currency 2 2 2 2 2 23 11 2" xfId="18158"/>
    <cellStyle name="Currency 2 2 2 2 2 23 12" xfId="18159"/>
    <cellStyle name="Currency 2 2 2 2 2 23 12 2" xfId="18160"/>
    <cellStyle name="Currency 2 2 2 2 2 23 13" xfId="18161"/>
    <cellStyle name="Currency 2 2 2 2 2 23 13 2" xfId="18162"/>
    <cellStyle name="Currency 2 2 2 2 2 23 14" xfId="18163"/>
    <cellStyle name="Currency 2 2 2 2 2 23 14 2" xfId="18164"/>
    <cellStyle name="Currency 2 2 2 2 2 23 15" xfId="18165"/>
    <cellStyle name="Currency 2 2 2 2 2 23 16" xfId="18166"/>
    <cellStyle name="Currency 2 2 2 2 2 23 2" xfId="18167"/>
    <cellStyle name="Currency 2 2 2 2 2 23 2 10" xfId="18168"/>
    <cellStyle name="Currency 2 2 2 2 2 23 2 10 2" xfId="18169"/>
    <cellStyle name="Currency 2 2 2 2 2 23 2 11" xfId="18170"/>
    <cellStyle name="Currency 2 2 2 2 2 23 2 11 2" xfId="18171"/>
    <cellStyle name="Currency 2 2 2 2 2 23 2 12" xfId="18172"/>
    <cellStyle name="Currency 2 2 2 2 2 23 2 12 2" xfId="18173"/>
    <cellStyle name="Currency 2 2 2 2 2 23 2 13" xfId="18174"/>
    <cellStyle name="Currency 2 2 2 2 2 23 2 14" xfId="18175"/>
    <cellStyle name="Currency 2 2 2 2 2 23 2 2" xfId="18176"/>
    <cellStyle name="Currency 2 2 2 2 2 23 2 2 2" xfId="18177"/>
    <cellStyle name="Currency 2 2 2 2 2 23 2 3" xfId="18178"/>
    <cellStyle name="Currency 2 2 2 2 2 23 2 3 2" xfId="18179"/>
    <cellStyle name="Currency 2 2 2 2 2 23 2 4" xfId="18180"/>
    <cellStyle name="Currency 2 2 2 2 2 23 2 4 2" xfId="18181"/>
    <cellStyle name="Currency 2 2 2 2 2 23 2 5" xfId="18182"/>
    <cellStyle name="Currency 2 2 2 2 2 23 2 5 2" xfId="18183"/>
    <cellStyle name="Currency 2 2 2 2 2 23 2 6" xfId="18184"/>
    <cellStyle name="Currency 2 2 2 2 2 23 2 6 2" xfId="18185"/>
    <cellStyle name="Currency 2 2 2 2 2 23 2 7" xfId="18186"/>
    <cellStyle name="Currency 2 2 2 2 2 23 2 7 2" xfId="18187"/>
    <cellStyle name="Currency 2 2 2 2 2 23 2 8" xfId="18188"/>
    <cellStyle name="Currency 2 2 2 2 2 23 2 8 2" xfId="18189"/>
    <cellStyle name="Currency 2 2 2 2 2 23 2 9" xfId="18190"/>
    <cellStyle name="Currency 2 2 2 2 2 23 2 9 2" xfId="18191"/>
    <cellStyle name="Currency 2 2 2 2 2 23 3" xfId="18192"/>
    <cellStyle name="Currency 2 2 2 2 2 23 3 10" xfId="18193"/>
    <cellStyle name="Currency 2 2 2 2 2 23 3 10 2" xfId="18194"/>
    <cellStyle name="Currency 2 2 2 2 2 23 3 11" xfId="18195"/>
    <cellStyle name="Currency 2 2 2 2 2 23 3 11 2" xfId="18196"/>
    <cellStyle name="Currency 2 2 2 2 2 23 3 12" xfId="18197"/>
    <cellStyle name="Currency 2 2 2 2 2 23 3 12 2" xfId="18198"/>
    <cellStyle name="Currency 2 2 2 2 2 23 3 13" xfId="18199"/>
    <cellStyle name="Currency 2 2 2 2 2 23 3 14" xfId="18200"/>
    <cellStyle name="Currency 2 2 2 2 2 23 3 2" xfId="18201"/>
    <cellStyle name="Currency 2 2 2 2 2 23 3 2 2" xfId="18202"/>
    <cellStyle name="Currency 2 2 2 2 2 23 3 3" xfId="18203"/>
    <cellStyle name="Currency 2 2 2 2 2 23 3 3 2" xfId="18204"/>
    <cellStyle name="Currency 2 2 2 2 2 23 3 4" xfId="18205"/>
    <cellStyle name="Currency 2 2 2 2 2 23 3 4 2" xfId="18206"/>
    <cellStyle name="Currency 2 2 2 2 2 23 3 5" xfId="18207"/>
    <cellStyle name="Currency 2 2 2 2 2 23 3 5 2" xfId="18208"/>
    <cellStyle name="Currency 2 2 2 2 2 23 3 6" xfId="18209"/>
    <cellStyle name="Currency 2 2 2 2 2 23 3 6 2" xfId="18210"/>
    <cellStyle name="Currency 2 2 2 2 2 23 3 7" xfId="18211"/>
    <cellStyle name="Currency 2 2 2 2 2 23 3 7 2" xfId="18212"/>
    <cellStyle name="Currency 2 2 2 2 2 23 3 8" xfId="18213"/>
    <cellStyle name="Currency 2 2 2 2 2 23 3 8 2" xfId="18214"/>
    <cellStyle name="Currency 2 2 2 2 2 23 3 9" xfId="18215"/>
    <cellStyle name="Currency 2 2 2 2 2 23 3 9 2" xfId="18216"/>
    <cellStyle name="Currency 2 2 2 2 2 23 4" xfId="18217"/>
    <cellStyle name="Currency 2 2 2 2 2 23 4 2" xfId="18218"/>
    <cellStyle name="Currency 2 2 2 2 2 23 5" xfId="18219"/>
    <cellStyle name="Currency 2 2 2 2 2 23 5 2" xfId="18220"/>
    <cellStyle name="Currency 2 2 2 2 2 23 6" xfId="18221"/>
    <cellStyle name="Currency 2 2 2 2 2 23 6 2" xfId="18222"/>
    <cellStyle name="Currency 2 2 2 2 2 23 7" xfId="18223"/>
    <cellStyle name="Currency 2 2 2 2 2 23 7 2" xfId="18224"/>
    <cellStyle name="Currency 2 2 2 2 2 23 8" xfId="18225"/>
    <cellStyle name="Currency 2 2 2 2 2 23 8 2" xfId="18226"/>
    <cellStyle name="Currency 2 2 2 2 2 23 9" xfId="18227"/>
    <cellStyle name="Currency 2 2 2 2 2 23 9 2" xfId="18228"/>
    <cellStyle name="Currency 2 2 2 2 2 24" xfId="18229"/>
    <cellStyle name="Currency 2 2 2 2 2 24 10" xfId="18230"/>
    <cellStyle name="Currency 2 2 2 2 2 24 10 2" xfId="18231"/>
    <cellStyle name="Currency 2 2 2 2 2 24 11" xfId="18232"/>
    <cellStyle name="Currency 2 2 2 2 2 24 11 2" xfId="18233"/>
    <cellStyle name="Currency 2 2 2 2 2 24 12" xfId="18234"/>
    <cellStyle name="Currency 2 2 2 2 2 24 12 2" xfId="18235"/>
    <cellStyle name="Currency 2 2 2 2 2 24 13" xfId="18236"/>
    <cellStyle name="Currency 2 2 2 2 2 24 13 2" xfId="18237"/>
    <cellStyle name="Currency 2 2 2 2 2 24 14" xfId="18238"/>
    <cellStyle name="Currency 2 2 2 2 2 24 14 2" xfId="18239"/>
    <cellStyle name="Currency 2 2 2 2 2 24 15" xfId="18240"/>
    <cellStyle name="Currency 2 2 2 2 2 24 16" xfId="18241"/>
    <cellStyle name="Currency 2 2 2 2 2 24 2" xfId="18242"/>
    <cellStyle name="Currency 2 2 2 2 2 24 2 2" xfId="18243"/>
    <cellStyle name="Currency 2 2 2 2 2 24 2 2 10" xfId="18244"/>
    <cellStyle name="Currency 2 2 2 2 2 24 2 2 10 2" xfId="18245"/>
    <cellStyle name="Currency 2 2 2 2 2 24 2 2 11" xfId="18246"/>
    <cellStyle name="Currency 2 2 2 2 2 24 2 2 11 2" xfId="18247"/>
    <cellStyle name="Currency 2 2 2 2 2 24 2 2 12" xfId="18248"/>
    <cellStyle name="Currency 2 2 2 2 2 24 2 2 12 2" xfId="18249"/>
    <cellStyle name="Currency 2 2 2 2 2 24 2 2 13" xfId="18250"/>
    <cellStyle name="Currency 2 2 2 2 2 24 2 2 14" xfId="18251"/>
    <cellStyle name="Currency 2 2 2 2 2 24 2 2 2" xfId="18252"/>
    <cellStyle name="Currency 2 2 2 2 2 24 2 2 2 2" xfId="18253"/>
    <cellStyle name="Currency 2 2 2 2 2 24 2 2 3" xfId="18254"/>
    <cellStyle name="Currency 2 2 2 2 2 24 2 2 3 2" xfId="18255"/>
    <cellStyle name="Currency 2 2 2 2 2 24 2 2 4" xfId="18256"/>
    <cellStyle name="Currency 2 2 2 2 2 24 2 2 4 2" xfId="18257"/>
    <cellStyle name="Currency 2 2 2 2 2 24 2 2 5" xfId="18258"/>
    <cellStyle name="Currency 2 2 2 2 2 24 2 2 5 2" xfId="18259"/>
    <cellStyle name="Currency 2 2 2 2 2 24 2 2 6" xfId="18260"/>
    <cellStyle name="Currency 2 2 2 2 2 24 2 2 6 2" xfId="18261"/>
    <cellStyle name="Currency 2 2 2 2 2 24 2 2 7" xfId="18262"/>
    <cellStyle name="Currency 2 2 2 2 2 24 2 2 7 2" xfId="18263"/>
    <cellStyle name="Currency 2 2 2 2 2 24 2 2 8" xfId="18264"/>
    <cellStyle name="Currency 2 2 2 2 2 24 2 2 8 2" xfId="18265"/>
    <cellStyle name="Currency 2 2 2 2 2 24 2 2 9" xfId="18266"/>
    <cellStyle name="Currency 2 2 2 2 2 24 2 2 9 2" xfId="18267"/>
    <cellStyle name="Currency 2 2 2 2 2 24 2 3" xfId="18268"/>
    <cellStyle name="Currency 2 2 2 2 2 24 2 3 10" xfId="18269"/>
    <cellStyle name="Currency 2 2 2 2 2 24 2 3 10 2" xfId="18270"/>
    <cellStyle name="Currency 2 2 2 2 2 24 2 3 11" xfId="18271"/>
    <cellStyle name="Currency 2 2 2 2 2 24 2 3 11 2" xfId="18272"/>
    <cellStyle name="Currency 2 2 2 2 2 24 2 3 12" xfId="18273"/>
    <cellStyle name="Currency 2 2 2 2 2 24 2 3 12 2" xfId="18274"/>
    <cellStyle name="Currency 2 2 2 2 2 24 2 3 13" xfId="18275"/>
    <cellStyle name="Currency 2 2 2 2 2 24 2 3 14" xfId="18276"/>
    <cellStyle name="Currency 2 2 2 2 2 24 2 3 2" xfId="18277"/>
    <cellStyle name="Currency 2 2 2 2 2 24 2 3 2 2" xfId="18278"/>
    <cellStyle name="Currency 2 2 2 2 2 24 2 3 3" xfId="18279"/>
    <cellStyle name="Currency 2 2 2 2 2 24 2 3 3 2" xfId="18280"/>
    <cellStyle name="Currency 2 2 2 2 2 24 2 3 4" xfId="18281"/>
    <cellStyle name="Currency 2 2 2 2 2 24 2 3 4 2" xfId="18282"/>
    <cellStyle name="Currency 2 2 2 2 2 24 2 3 5" xfId="18283"/>
    <cellStyle name="Currency 2 2 2 2 2 24 2 3 5 2" xfId="18284"/>
    <cellStyle name="Currency 2 2 2 2 2 24 2 3 6" xfId="18285"/>
    <cellStyle name="Currency 2 2 2 2 2 24 2 3 6 2" xfId="18286"/>
    <cellStyle name="Currency 2 2 2 2 2 24 2 3 7" xfId="18287"/>
    <cellStyle name="Currency 2 2 2 2 2 24 2 3 7 2" xfId="18288"/>
    <cellStyle name="Currency 2 2 2 2 2 24 2 3 8" xfId="18289"/>
    <cellStyle name="Currency 2 2 2 2 2 24 2 3 8 2" xfId="18290"/>
    <cellStyle name="Currency 2 2 2 2 2 24 2 3 9" xfId="18291"/>
    <cellStyle name="Currency 2 2 2 2 2 24 2 3 9 2" xfId="18292"/>
    <cellStyle name="Currency 2 2 2 2 2 24 3" xfId="18293"/>
    <cellStyle name="Currency 2 2 2 2 2 24 4" xfId="18294"/>
    <cellStyle name="Currency 2 2 2 2 2 24 4 2" xfId="18295"/>
    <cellStyle name="Currency 2 2 2 2 2 24 5" xfId="18296"/>
    <cellStyle name="Currency 2 2 2 2 2 24 5 2" xfId="18297"/>
    <cellStyle name="Currency 2 2 2 2 2 24 6" xfId="18298"/>
    <cellStyle name="Currency 2 2 2 2 2 24 6 2" xfId="18299"/>
    <cellStyle name="Currency 2 2 2 2 2 24 7" xfId="18300"/>
    <cellStyle name="Currency 2 2 2 2 2 24 7 2" xfId="18301"/>
    <cellStyle name="Currency 2 2 2 2 2 24 8" xfId="18302"/>
    <cellStyle name="Currency 2 2 2 2 2 24 8 2" xfId="18303"/>
    <cellStyle name="Currency 2 2 2 2 2 24 9" xfId="18304"/>
    <cellStyle name="Currency 2 2 2 2 2 24 9 2" xfId="18305"/>
    <cellStyle name="Currency 2 2 2 2 2 25" xfId="18306"/>
    <cellStyle name="Currency 2 2 2 2 2 25 10" xfId="18307"/>
    <cellStyle name="Currency 2 2 2 2 2 25 10 2" xfId="18308"/>
    <cellStyle name="Currency 2 2 2 2 2 25 11" xfId="18309"/>
    <cellStyle name="Currency 2 2 2 2 2 25 11 2" xfId="18310"/>
    <cellStyle name="Currency 2 2 2 2 2 25 12" xfId="18311"/>
    <cellStyle name="Currency 2 2 2 2 2 25 12 2" xfId="18312"/>
    <cellStyle name="Currency 2 2 2 2 2 25 13" xfId="18313"/>
    <cellStyle name="Currency 2 2 2 2 2 25 14" xfId="18314"/>
    <cellStyle name="Currency 2 2 2 2 2 25 2" xfId="18315"/>
    <cellStyle name="Currency 2 2 2 2 2 25 2 2" xfId="18316"/>
    <cellStyle name="Currency 2 2 2 2 2 25 3" xfId="18317"/>
    <cellStyle name="Currency 2 2 2 2 2 25 3 2" xfId="18318"/>
    <cellStyle name="Currency 2 2 2 2 2 25 4" xfId="18319"/>
    <cellStyle name="Currency 2 2 2 2 2 25 4 2" xfId="18320"/>
    <cellStyle name="Currency 2 2 2 2 2 25 5" xfId="18321"/>
    <cellStyle name="Currency 2 2 2 2 2 25 5 2" xfId="18322"/>
    <cellStyle name="Currency 2 2 2 2 2 25 6" xfId="18323"/>
    <cellStyle name="Currency 2 2 2 2 2 25 6 2" xfId="18324"/>
    <cellStyle name="Currency 2 2 2 2 2 25 7" xfId="18325"/>
    <cellStyle name="Currency 2 2 2 2 2 25 7 2" xfId="18326"/>
    <cellStyle name="Currency 2 2 2 2 2 25 8" xfId="18327"/>
    <cellStyle name="Currency 2 2 2 2 2 25 8 2" xfId="18328"/>
    <cellStyle name="Currency 2 2 2 2 2 25 9" xfId="18329"/>
    <cellStyle name="Currency 2 2 2 2 2 25 9 2" xfId="18330"/>
    <cellStyle name="Currency 2 2 2 2 2 26" xfId="18331"/>
    <cellStyle name="Currency 2 2 2 2 2 26 2" xfId="18332"/>
    <cellStyle name="Currency 2 2 2 2 2 26 3" xfId="18333"/>
    <cellStyle name="Currency 2 2 2 2 2 27" xfId="18334"/>
    <cellStyle name="Currency 2 2 2 2 2 27 2" xfId="18335"/>
    <cellStyle name="Currency 2 2 2 2 2 28" xfId="18336"/>
    <cellStyle name="Currency 2 2 2 2 2 28 2" xfId="18337"/>
    <cellStyle name="Currency 2 2 2 2 2 29" xfId="18338"/>
    <cellStyle name="Currency 2 2 2 2 2 29 2" xfId="18339"/>
    <cellStyle name="Currency 2 2 2 2 2 3" xfId="18340"/>
    <cellStyle name="Currency 2 2 2 2 2 30" xfId="18341"/>
    <cellStyle name="Currency 2 2 2 2 2 30 2" xfId="18342"/>
    <cellStyle name="Currency 2 2 2 2 2 31" xfId="18343"/>
    <cellStyle name="Currency 2 2 2 2 2 31 2" xfId="18344"/>
    <cellStyle name="Currency 2 2 2 2 2 32" xfId="18345"/>
    <cellStyle name="Currency 2 2 2 2 2 32 2" xfId="18346"/>
    <cellStyle name="Currency 2 2 2 2 2 33" xfId="18347"/>
    <cellStyle name="Currency 2 2 2 2 2 33 2" xfId="18348"/>
    <cellStyle name="Currency 2 2 2 2 2 34" xfId="18349"/>
    <cellStyle name="Currency 2 2 2 2 2 34 2" xfId="18350"/>
    <cellStyle name="Currency 2 2 2 2 2 35" xfId="18351"/>
    <cellStyle name="Currency 2 2 2 2 2 35 2" xfId="18352"/>
    <cellStyle name="Currency 2 2 2 2 2 36" xfId="18353"/>
    <cellStyle name="Currency 2 2 2 2 2 36 2" xfId="18354"/>
    <cellStyle name="Currency 2 2 2 2 2 37" xfId="18355"/>
    <cellStyle name="Currency 2 2 2 2 2 4" xfId="18356"/>
    <cellStyle name="Currency 2 2 2 2 2 4 10" xfId="18357"/>
    <cellStyle name="Currency 2 2 2 2 2 4 10 2" xfId="18358"/>
    <cellStyle name="Currency 2 2 2 2 2 4 11" xfId="18359"/>
    <cellStyle name="Currency 2 2 2 2 2 4 11 2" xfId="18360"/>
    <cellStyle name="Currency 2 2 2 2 2 4 12" xfId="18361"/>
    <cellStyle name="Currency 2 2 2 2 2 4 12 2" xfId="18362"/>
    <cellStyle name="Currency 2 2 2 2 2 4 13" xfId="18363"/>
    <cellStyle name="Currency 2 2 2 2 2 4 13 2" xfId="18364"/>
    <cellStyle name="Currency 2 2 2 2 2 4 14" xfId="18365"/>
    <cellStyle name="Currency 2 2 2 2 2 4 14 2" xfId="18366"/>
    <cellStyle name="Currency 2 2 2 2 2 4 15" xfId="18367"/>
    <cellStyle name="Currency 2 2 2 2 2 4 16" xfId="18368"/>
    <cellStyle name="Currency 2 2 2 2 2 4 2" xfId="18369"/>
    <cellStyle name="Currency 2 2 2 2 2 4 2 10" xfId="18370"/>
    <cellStyle name="Currency 2 2 2 2 2 4 2 10 2" xfId="18371"/>
    <cellStyle name="Currency 2 2 2 2 2 4 2 11" xfId="18372"/>
    <cellStyle name="Currency 2 2 2 2 2 4 2 11 2" xfId="18373"/>
    <cellStyle name="Currency 2 2 2 2 2 4 2 12" xfId="18374"/>
    <cellStyle name="Currency 2 2 2 2 2 4 2 12 2" xfId="18375"/>
    <cellStyle name="Currency 2 2 2 2 2 4 2 13" xfId="18376"/>
    <cellStyle name="Currency 2 2 2 2 2 4 2 14" xfId="18377"/>
    <cellStyle name="Currency 2 2 2 2 2 4 2 2" xfId="18378"/>
    <cellStyle name="Currency 2 2 2 2 2 4 2 2 2" xfId="18379"/>
    <cellStyle name="Currency 2 2 2 2 2 4 2 3" xfId="18380"/>
    <cellStyle name="Currency 2 2 2 2 2 4 2 3 2" xfId="18381"/>
    <cellStyle name="Currency 2 2 2 2 2 4 2 4" xfId="18382"/>
    <cellStyle name="Currency 2 2 2 2 2 4 2 4 2" xfId="18383"/>
    <cellStyle name="Currency 2 2 2 2 2 4 2 5" xfId="18384"/>
    <cellStyle name="Currency 2 2 2 2 2 4 2 5 2" xfId="18385"/>
    <cellStyle name="Currency 2 2 2 2 2 4 2 6" xfId="18386"/>
    <cellStyle name="Currency 2 2 2 2 2 4 2 6 2" xfId="18387"/>
    <cellStyle name="Currency 2 2 2 2 2 4 2 7" xfId="18388"/>
    <cellStyle name="Currency 2 2 2 2 2 4 2 7 2" xfId="18389"/>
    <cellStyle name="Currency 2 2 2 2 2 4 2 8" xfId="18390"/>
    <cellStyle name="Currency 2 2 2 2 2 4 2 8 2" xfId="18391"/>
    <cellStyle name="Currency 2 2 2 2 2 4 2 9" xfId="18392"/>
    <cellStyle name="Currency 2 2 2 2 2 4 2 9 2" xfId="18393"/>
    <cellStyle name="Currency 2 2 2 2 2 4 3" xfId="18394"/>
    <cellStyle name="Currency 2 2 2 2 2 4 3 10" xfId="18395"/>
    <cellStyle name="Currency 2 2 2 2 2 4 3 10 2" xfId="18396"/>
    <cellStyle name="Currency 2 2 2 2 2 4 3 11" xfId="18397"/>
    <cellStyle name="Currency 2 2 2 2 2 4 3 11 2" xfId="18398"/>
    <cellStyle name="Currency 2 2 2 2 2 4 3 12" xfId="18399"/>
    <cellStyle name="Currency 2 2 2 2 2 4 3 12 2" xfId="18400"/>
    <cellStyle name="Currency 2 2 2 2 2 4 3 13" xfId="18401"/>
    <cellStyle name="Currency 2 2 2 2 2 4 3 14" xfId="18402"/>
    <cellStyle name="Currency 2 2 2 2 2 4 3 2" xfId="18403"/>
    <cellStyle name="Currency 2 2 2 2 2 4 3 2 2" xfId="18404"/>
    <cellStyle name="Currency 2 2 2 2 2 4 3 3" xfId="18405"/>
    <cellStyle name="Currency 2 2 2 2 2 4 3 3 2" xfId="18406"/>
    <cellStyle name="Currency 2 2 2 2 2 4 3 4" xfId="18407"/>
    <cellStyle name="Currency 2 2 2 2 2 4 3 4 2" xfId="18408"/>
    <cellStyle name="Currency 2 2 2 2 2 4 3 5" xfId="18409"/>
    <cellStyle name="Currency 2 2 2 2 2 4 3 5 2" xfId="18410"/>
    <cellStyle name="Currency 2 2 2 2 2 4 3 6" xfId="18411"/>
    <cellStyle name="Currency 2 2 2 2 2 4 3 6 2" xfId="18412"/>
    <cellStyle name="Currency 2 2 2 2 2 4 3 7" xfId="18413"/>
    <cellStyle name="Currency 2 2 2 2 2 4 3 7 2" xfId="18414"/>
    <cellStyle name="Currency 2 2 2 2 2 4 3 8" xfId="18415"/>
    <cellStyle name="Currency 2 2 2 2 2 4 3 8 2" xfId="18416"/>
    <cellStyle name="Currency 2 2 2 2 2 4 3 9" xfId="18417"/>
    <cellStyle name="Currency 2 2 2 2 2 4 3 9 2" xfId="18418"/>
    <cellStyle name="Currency 2 2 2 2 2 4 4" xfId="18419"/>
    <cellStyle name="Currency 2 2 2 2 2 4 4 2" xfId="18420"/>
    <cellStyle name="Currency 2 2 2 2 2 4 5" xfId="18421"/>
    <cellStyle name="Currency 2 2 2 2 2 4 5 2" xfId="18422"/>
    <cellStyle name="Currency 2 2 2 2 2 4 6" xfId="18423"/>
    <cellStyle name="Currency 2 2 2 2 2 4 6 2" xfId="18424"/>
    <cellStyle name="Currency 2 2 2 2 2 4 7" xfId="18425"/>
    <cellStyle name="Currency 2 2 2 2 2 4 7 2" xfId="18426"/>
    <cellStyle name="Currency 2 2 2 2 2 4 8" xfId="18427"/>
    <cellStyle name="Currency 2 2 2 2 2 4 8 2" xfId="18428"/>
    <cellStyle name="Currency 2 2 2 2 2 4 9" xfId="18429"/>
    <cellStyle name="Currency 2 2 2 2 2 4 9 2" xfId="18430"/>
    <cellStyle name="Currency 2 2 2 2 2 5" xfId="18431"/>
    <cellStyle name="Currency 2 2 2 2 2 5 10" xfId="18432"/>
    <cellStyle name="Currency 2 2 2 2 2 5 10 2" xfId="18433"/>
    <cellStyle name="Currency 2 2 2 2 2 5 11" xfId="18434"/>
    <cellStyle name="Currency 2 2 2 2 2 5 11 2" xfId="18435"/>
    <cellStyle name="Currency 2 2 2 2 2 5 12" xfId="18436"/>
    <cellStyle name="Currency 2 2 2 2 2 5 12 2" xfId="18437"/>
    <cellStyle name="Currency 2 2 2 2 2 5 13" xfId="18438"/>
    <cellStyle name="Currency 2 2 2 2 2 5 13 2" xfId="18439"/>
    <cellStyle name="Currency 2 2 2 2 2 5 14" xfId="18440"/>
    <cellStyle name="Currency 2 2 2 2 2 5 14 2" xfId="18441"/>
    <cellStyle name="Currency 2 2 2 2 2 5 15" xfId="18442"/>
    <cellStyle name="Currency 2 2 2 2 2 5 16" xfId="18443"/>
    <cellStyle name="Currency 2 2 2 2 2 5 2" xfId="18444"/>
    <cellStyle name="Currency 2 2 2 2 2 5 2 10" xfId="18445"/>
    <cellStyle name="Currency 2 2 2 2 2 5 2 10 2" xfId="18446"/>
    <cellStyle name="Currency 2 2 2 2 2 5 2 11" xfId="18447"/>
    <cellStyle name="Currency 2 2 2 2 2 5 2 11 2" xfId="18448"/>
    <cellStyle name="Currency 2 2 2 2 2 5 2 12" xfId="18449"/>
    <cellStyle name="Currency 2 2 2 2 2 5 2 12 2" xfId="18450"/>
    <cellStyle name="Currency 2 2 2 2 2 5 2 13" xfId="18451"/>
    <cellStyle name="Currency 2 2 2 2 2 5 2 14" xfId="18452"/>
    <cellStyle name="Currency 2 2 2 2 2 5 2 2" xfId="18453"/>
    <cellStyle name="Currency 2 2 2 2 2 5 2 2 2" xfId="18454"/>
    <cellStyle name="Currency 2 2 2 2 2 5 2 3" xfId="18455"/>
    <cellStyle name="Currency 2 2 2 2 2 5 2 3 2" xfId="18456"/>
    <cellStyle name="Currency 2 2 2 2 2 5 2 4" xfId="18457"/>
    <cellStyle name="Currency 2 2 2 2 2 5 2 4 2" xfId="18458"/>
    <cellStyle name="Currency 2 2 2 2 2 5 2 5" xfId="18459"/>
    <cellStyle name="Currency 2 2 2 2 2 5 2 5 2" xfId="18460"/>
    <cellStyle name="Currency 2 2 2 2 2 5 2 6" xfId="18461"/>
    <cellStyle name="Currency 2 2 2 2 2 5 2 6 2" xfId="18462"/>
    <cellStyle name="Currency 2 2 2 2 2 5 2 7" xfId="18463"/>
    <cellStyle name="Currency 2 2 2 2 2 5 2 7 2" xfId="18464"/>
    <cellStyle name="Currency 2 2 2 2 2 5 2 8" xfId="18465"/>
    <cellStyle name="Currency 2 2 2 2 2 5 2 8 2" xfId="18466"/>
    <cellStyle name="Currency 2 2 2 2 2 5 2 9" xfId="18467"/>
    <cellStyle name="Currency 2 2 2 2 2 5 2 9 2" xfId="18468"/>
    <cellStyle name="Currency 2 2 2 2 2 5 3" xfId="18469"/>
    <cellStyle name="Currency 2 2 2 2 2 5 3 10" xfId="18470"/>
    <cellStyle name="Currency 2 2 2 2 2 5 3 10 2" xfId="18471"/>
    <cellStyle name="Currency 2 2 2 2 2 5 3 11" xfId="18472"/>
    <cellStyle name="Currency 2 2 2 2 2 5 3 11 2" xfId="18473"/>
    <cellStyle name="Currency 2 2 2 2 2 5 3 12" xfId="18474"/>
    <cellStyle name="Currency 2 2 2 2 2 5 3 12 2" xfId="18475"/>
    <cellStyle name="Currency 2 2 2 2 2 5 3 13" xfId="18476"/>
    <cellStyle name="Currency 2 2 2 2 2 5 3 14" xfId="18477"/>
    <cellStyle name="Currency 2 2 2 2 2 5 3 2" xfId="18478"/>
    <cellStyle name="Currency 2 2 2 2 2 5 3 2 2" xfId="18479"/>
    <cellStyle name="Currency 2 2 2 2 2 5 3 3" xfId="18480"/>
    <cellStyle name="Currency 2 2 2 2 2 5 3 3 2" xfId="18481"/>
    <cellStyle name="Currency 2 2 2 2 2 5 3 4" xfId="18482"/>
    <cellStyle name="Currency 2 2 2 2 2 5 3 4 2" xfId="18483"/>
    <cellStyle name="Currency 2 2 2 2 2 5 3 5" xfId="18484"/>
    <cellStyle name="Currency 2 2 2 2 2 5 3 5 2" xfId="18485"/>
    <cellStyle name="Currency 2 2 2 2 2 5 3 6" xfId="18486"/>
    <cellStyle name="Currency 2 2 2 2 2 5 3 6 2" xfId="18487"/>
    <cellStyle name="Currency 2 2 2 2 2 5 3 7" xfId="18488"/>
    <cellStyle name="Currency 2 2 2 2 2 5 3 7 2" xfId="18489"/>
    <cellStyle name="Currency 2 2 2 2 2 5 3 8" xfId="18490"/>
    <cellStyle name="Currency 2 2 2 2 2 5 3 8 2" xfId="18491"/>
    <cellStyle name="Currency 2 2 2 2 2 5 3 9" xfId="18492"/>
    <cellStyle name="Currency 2 2 2 2 2 5 3 9 2" xfId="18493"/>
    <cellStyle name="Currency 2 2 2 2 2 5 4" xfId="18494"/>
    <cellStyle name="Currency 2 2 2 2 2 5 4 2" xfId="18495"/>
    <cellStyle name="Currency 2 2 2 2 2 5 5" xfId="18496"/>
    <cellStyle name="Currency 2 2 2 2 2 5 5 2" xfId="18497"/>
    <cellStyle name="Currency 2 2 2 2 2 5 6" xfId="18498"/>
    <cellStyle name="Currency 2 2 2 2 2 5 6 2" xfId="18499"/>
    <cellStyle name="Currency 2 2 2 2 2 5 7" xfId="18500"/>
    <cellStyle name="Currency 2 2 2 2 2 5 7 2" xfId="18501"/>
    <cellStyle name="Currency 2 2 2 2 2 5 8" xfId="18502"/>
    <cellStyle name="Currency 2 2 2 2 2 5 8 2" xfId="18503"/>
    <cellStyle name="Currency 2 2 2 2 2 5 9" xfId="18504"/>
    <cellStyle name="Currency 2 2 2 2 2 5 9 2" xfId="18505"/>
    <cellStyle name="Currency 2 2 2 2 2 6" xfId="18506"/>
    <cellStyle name="Currency 2 2 2 2 2 6 10" xfId="18507"/>
    <cellStyle name="Currency 2 2 2 2 2 6 10 2" xfId="18508"/>
    <cellStyle name="Currency 2 2 2 2 2 6 11" xfId="18509"/>
    <cellStyle name="Currency 2 2 2 2 2 6 11 2" xfId="18510"/>
    <cellStyle name="Currency 2 2 2 2 2 6 12" xfId="18511"/>
    <cellStyle name="Currency 2 2 2 2 2 6 12 2" xfId="18512"/>
    <cellStyle name="Currency 2 2 2 2 2 6 13" xfId="18513"/>
    <cellStyle name="Currency 2 2 2 2 2 6 13 2" xfId="18514"/>
    <cellStyle name="Currency 2 2 2 2 2 6 14" xfId="18515"/>
    <cellStyle name="Currency 2 2 2 2 2 6 14 2" xfId="18516"/>
    <cellStyle name="Currency 2 2 2 2 2 6 15" xfId="18517"/>
    <cellStyle name="Currency 2 2 2 2 2 6 16" xfId="18518"/>
    <cellStyle name="Currency 2 2 2 2 2 6 2" xfId="18519"/>
    <cellStyle name="Currency 2 2 2 2 2 6 2 10" xfId="18520"/>
    <cellStyle name="Currency 2 2 2 2 2 6 2 10 2" xfId="18521"/>
    <cellStyle name="Currency 2 2 2 2 2 6 2 11" xfId="18522"/>
    <cellStyle name="Currency 2 2 2 2 2 6 2 11 2" xfId="18523"/>
    <cellStyle name="Currency 2 2 2 2 2 6 2 12" xfId="18524"/>
    <cellStyle name="Currency 2 2 2 2 2 6 2 12 2" xfId="18525"/>
    <cellStyle name="Currency 2 2 2 2 2 6 2 13" xfId="18526"/>
    <cellStyle name="Currency 2 2 2 2 2 6 2 14" xfId="18527"/>
    <cellStyle name="Currency 2 2 2 2 2 6 2 2" xfId="18528"/>
    <cellStyle name="Currency 2 2 2 2 2 6 2 2 2" xfId="18529"/>
    <cellStyle name="Currency 2 2 2 2 2 6 2 3" xfId="18530"/>
    <cellStyle name="Currency 2 2 2 2 2 6 2 3 2" xfId="18531"/>
    <cellStyle name="Currency 2 2 2 2 2 6 2 4" xfId="18532"/>
    <cellStyle name="Currency 2 2 2 2 2 6 2 4 2" xfId="18533"/>
    <cellStyle name="Currency 2 2 2 2 2 6 2 5" xfId="18534"/>
    <cellStyle name="Currency 2 2 2 2 2 6 2 5 2" xfId="18535"/>
    <cellStyle name="Currency 2 2 2 2 2 6 2 6" xfId="18536"/>
    <cellStyle name="Currency 2 2 2 2 2 6 2 6 2" xfId="18537"/>
    <cellStyle name="Currency 2 2 2 2 2 6 2 7" xfId="18538"/>
    <cellStyle name="Currency 2 2 2 2 2 6 2 7 2" xfId="18539"/>
    <cellStyle name="Currency 2 2 2 2 2 6 2 8" xfId="18540"/>
    <cellStyle name="Currency 2 2 2 2 2 6 2 8 2" xfId="18541"/>
    <cellStyle name="Currency 2 2 2 2 2 6 2 9" xfId="18542"/>
    <cellStyle name="Currency 2 2 2 2 2 6 2 9 2" xfId="18543"/>
    <cellStyle name="Currency 2 2 2 2 2 6 3" xfId="18544"/>
    <cellStyle name="Currency 2 2 2 2 2 6 3 10" xfId="18545"/>
    <cellStyle name="Currency 2 2 2 2 2 6 3 10 2" xfId="18546"/>
    <cellStyle name="Currency 2 2 2 2 2 6 3 11" xfId="18547"/>
    <cellStyle name="Currency 2 2 2 2 2 6 3 11 2" xfId="18548"/>
    <cellStyle name="Currency 2 2 2 2 2 6 3 12" xfId="18549"/>
    <cellStyle name="Currency 2 2 2 2 2 6 3 12 2" xfId="18550"/>
    <cellStyle name="Currency 2 2 2 2 2 6 3 13" xfId="18551"/>
    <cellStyle name="Currency 2 2 2 2 2 6 3 14" xfId="18552"/>
    <cellStyle name="Currency 2 2 2 2 2 6 3 2" xfId="18553"/>
    <cellStyle name="Currency 2 2 2 2 2 6 3 2 2" xfId="18554"/>
    <cellStyle name="Currency 2 2 2 2 2 6 3 3" xfId="18555"/>
    <cellStyle name="Currency 2 2 2 2 2 6 3 3 2" xfId="18556"/>
    <cellStyle name="Currency 2 2 2 2 2 6 3 4" xfId="18557"/>
    <cellStyle name="Currency 2 2 2 2 2 6 3 4 2" xfId="18558"/>
    <cellStyle name="Currency 2 2 2 2 2 6 3 5" xfId="18559"/>
    <cellStyle name="Currency 2 2 2 2 2 6 3 5 2" xfId="18560"/>
    <cellStyle name="Currency 2 2 2 2 2 6 3 6" xfId="18561"/>
    <cellStyle name="Currency 2 2 2 2 2 6 3 6 2" xfId="18562"/>
    <cellStyle name="Currency 2 2 2 2 2 6 3 7" xfId="18563"/>
    <cellStyle name="Currency 2 2 2 2 2 6 3 7 2" xfId="18564"/>
    <cellStyle name="Currency 2 2 2 2 2 6 3 8" xfId="18565"/>
    <cellStyle name="Currency 2 2 2 2 2 6 3 8 2" xfId="18566"/>
    <cellStyle name="Currency 2 2 2 2 2 6 3 9" xfId="18567"/>
    <cellStyle name="Currency 2 2 2 2 2 6 3 9 2" xfId="18568"/>
    <cellStyle name="Currency 2 2 2 2 2 6 4" xfId="18569"/>
    <cellStyle name="Currency 2 2 2 2 2 6 4 2" xfId="18570"/>
    <cellStyle name="Currency 2 2 2 2 2 6 5" xfId="18571"/>
    <cellStyle name="Currency 2 2 2 2 2 6 5 2" xfId="18572"/>
    <cellStyle name="Currency 2 2 2 2 2 6 6" xfId="18573"/>
    <cellStyle name="Currency 2 2 2 2 2 6 6 2" xfId="18574"/>
    <cellStyle name="Currency 2 2 2 2 2 6 7" xfId="18575"/>
    <cellStyle name="Currency 2 2 2 2 2 6 7 2" xfId="18576"/>
    <cellStyle name="Currency 2 2 2 2 2 6 8" xfId="18577"/>
    <cellStyle name="Currency 2 2 2 2 2 6 8 2" xfId="18578"/>
    <cellStyle name="Currency 2 2 2 2 2 6 9" xfId="18579"/>
    <cellStyle name="Currency 2 2 2 2 2 6 9 2" xfId="18580"/>
    <cellStyle name="Currency 2 2 2 2 2 7" xfId="18581"/>
    <cellStyle name="Currency 2 2 2 2 2 7 10" xfId="18582"/>
    <cellStyle name="Currency 2 2 2 2 2 7 10 2" xfId="18583"/>
    <cellStyle name="Currency 2 2 2 2 2 7 11" xfId="18584"/>
    <cellStyle name="Currency 2 2 2 2 2 7 11 2" xfId="18585"/>
    <cellStyle name="Currency 2 2 2 2 2 7 12" xfId="18586"/>
    <cellStyle name="Currency 2 2 2 2 2 7 12 2" xfId="18587"/>
    <cellStyle name="Currency 2 2 2 2 2 7 13" xfId="18588"/>
    <cellStyle name="Currency 2 2 2 2 2 7 13 2" xfId="18589"/>
    <cellStyle name="Currency 2 2 2 2 2 7 14" xfId="18590"/>
    <cellStyle name="Currency 2 2 2 2 2 7 14 2" xfId="18591"/>
    <cellStyle name="Currency 2 2 2 2 2 7 15" xfId="18592"/>
    <cellStyle name="Currency 2 2 2 2 2 7 16" xfId="18593"/>
    <cellStyle name="Currency 2 2 2 2 2 7 2" xfId="18594"/>
    <cellStyle name="Currency 2 2 2 2 2 7 2 10" xfId="18595"/>
    <cellStyle name="Currency 2 2 2 2 2 7 2 10 2" xfId="18596"/>
    <cellStyle name="Currency 2 2 2 2 2 7 2 11" xfId="18597"/>
    <cellStyle name="Currency 2 2 2 2 2 7 2 11 2" xfId="18598"/>
    <cellStyle name="Currency 2 2 2 2 2 7 2 12" xfId="18599"/>
    <cellStyle name="Currency 2 2 2 2 2 7 2 12 2" xfId="18600"/>
    <cellStyle name="Currency 2 2 2 2 2 7 2 13" xfId="18601"/>
    <cellStyle name="Currency 2 2 2 2 2 7 2 14" xfId="18602"/>
    <cellStyle name="Currency 2 2 2 2 2 7 2 2" xfId="18603"/>
    <cellStyle name="Currency 2 2 2 2 2 7 2 2 2" xfId="18604"/>
    <cellStyle name="Currency 2 2 2 2 2 7 2 3" xfId="18605"/>
    <cellStyle name="Currency 2 2 2 2 2 7 2 3 2" xfId="18606"/>
    <cellStyle name="Currency 2 2 2 2 2 7 2 4" xfId="18607"/>
    <cellStyle name="Currency 2 2 2 2 2 7 2 4 2" xfId="18608"/>
    <cellStyle name="Currency 2 2 2 2 2 7 2 5" xfId="18609"/>
    <cellStyle name="Currency 2 2 2 2 2 7 2 5 2" xfId="18610"/>
    <cellStyle name="Currency 2 2 2 2 2 7 2 6" xfId="18611"/>
    <cellStyle name="Currency 2 2 2 2 2 7 2 6 2" xfId="18612"/>
    <cellStyle name="Currency 2 2 2 2 2 7 2 7" xfId="18613"/>
    <cellStyle name="Currency 2 2 2 2 2 7 2 7 2" xfId="18614"/>
    <cellStyle name="Currency 2 2 2 2 2 7 2 8" xfId="18615"/>
    <cellStyle name="Currency 2 2 2 2 2 7 2 8 2" xfId="18616"/>
    <cellStyle name="Currency 2 2 2 2 2 7 2 9" xfId="18617"/>
    <cellStyle name="Currency 2 2 2 2 2 7 2 9 2" xfId="18618"/>
    <cellStyle name="Currency 2 2 2 2 2 7 3" xfId="18619"/>
    <cellStyle name="Currency 2 2 2 2 2 7 3 10" xfId="18620"/>
    <cellStyle name="Currency 2 2 2 2 2 7 3 10 2" xfId="18621"/>
    <cellStyle name="Currency 2 2 2 2 2 7 3 11" xfId="18622"/>
    <cellStyle name="Currency 2 2 2 2 2 7 3 11 2" xfId="18623"/>
    <cellStyle name="Currency 2 2 2 2 2 7 3 12" xfId="18624"/>
    <cellStyle name="Currency 2 2 2 2 2 7 3 12 2" xfId="18625"/>
    <cellStyle name="Currency 2 2 2 2 2 7 3 13" xfId="18626"/>
    <cellStyle name="Currency 2 2 2 2 2 7 3 14" xfId="18627"/>
    <cellStyle name="Currency 2 2 2 2 2 7 3 2" xfId="18628"/>
    <cellStyle name="Currency 2 2 2 2 2 7 3 2 2" xfId="18629"/>
    <cellStyle name="Currency 2 2 2 2 2 7 3 3" xfId="18630"/>
    <cellStyle name="Currency 2 2 2 2 2 7 3 3 2" xfId="18631"/>
    <cellStyle name="Currency 2 2 2 2 2 7 3 4" xfId="18632"/>
    <cellStyle name="Currency 2 2 2 2 2 7 3 4 2" xfId="18633"/>
    <cellStyle name="Currency 2 2 2 2 2 7 3 5" xfId="18634"/>
    <cellStyle name="Currency 2 2 2 2 2 7 3 5 2" xfId="18635"/>
    <cellStyle name="Currency 2 2 2 2 2 7 3 6" xfId="18636"/>
    <cellStyle name="Currency 2 2 2 2 2 7 3 6 2" xfId="18637"/>
    <cellStyle name="Currency 2 2 2 2 2 7 3 7" xfId="18638"/>
    <cellStyle name="Currency 2 2 2 2 2 7 3 7 2" xfId="18639"/>
    <cellStyle name="Currency 2 2 2 2 2 7 3 8" xfId="18640"/>
    <cellStyle name="Currency 2 2 2 2 2 7 3 8 2" xfId="18641"/>
    <cellStyle name="Currency 2 2 2 2 2 7 3 9" xfId="18642"/>
    <cellStyle name="Currency 2 2 2 2 2 7 3 9 2" xfId="18643"/>
    <cellStyle name="Currency 2 2 2 2 2 7 4" xfId="18644"/>
    <cellStyle name="Currency 2 2 2 2 2 7 4 2" xfId="18645"/>
    <cellStyle name="Currency 2 2 2 2 2 7 5" xfId="18646"/>
    <cellStyle name="Currency 2 2 2 2 2 7 5 2" xfId="18647"/>
    <cellStyle name="Currency 2 2 2 2 2 7 6" xfId="18648"/>
    <cellStyle name="Currency 2 2 2 2 2 7 6 2" xfId="18649"/>
    <cellStyle name="Currency 2 2 2 2 2 7 7" xfId="18650"/>
    <cellStyle name="Currency 2 2 2 2 2 7 7 2" xfId="18651"/>
    <cellStyle name="Currency 2 2 2 2 2 7 8" xfId="18652"/>
    <cellStyle name="Currency 2 2 2 2 2 7 8 2" xfId="18653"/>
    <cellStyle name="Currency 2 2 2 2 2 7 9" xfId="18654"/>
    <cellStyle name="Currency 2 2 2 2 2 7 9 2" xfId="18655"/>
    <cellStyle name="Currency 2 2 2 2 2 8" xfId="18656"/>
    <cellStyle name="Currency 2 2 2 2 2 8 10" xfId="18657"/>
    <cellStyle name="Currency 2 2 2 2 2 8 10 2" xfId="18658"/>
    <cellStyle name="Currency 2 2 2 2 2 8 11" xfId="18659"/>
    <cellStyle name="Currency 2 2 2 2 2 8 11 2" xfId="18660"/>
    <cellStyle name="Currency 2 2 2 2 2 8 12" xfId="18661"/>
    <cellStyle name="Currency 2 2 2 2 2 8 12 2" xfId="18662"/>
    <cellStyle name="Currency 2 2 2 2 2 8 13" xfId="18663"/>
    <cellStyle name="Currency 2 2 2 2 2 8 13 2" xfId="18664"/>
    <cellStyle name="Currency 2 2 2 2 2 8 14" xfId="18665"/>
    <cellStyle name="Currency 2 2 2 2 2 8 14 2" xfId="18666"/>
    <cellStyle name="Currency 2 2 2 2 2 8 15" xfId="18667"/>
    <cellStyle name="Currency 2 2 2 2 2 8 16" xfId="18668"/>
    <cellStyle name="Currency 2 2 2 2 2 8 2" xfId="18669"/>
    <cellStyle name="Currency 2 2 2 2 2 8 2 10" xfId="18670"/>
    <cellStyle name="Currency 2 2 2 2 2 8 2 10 2" xfId="18671"/>
    <cellStyle name="Currency 2 2 2 2 2 8 2 11" xfId="18672"/>
    <cellStyle name="Currency 2 2 2 2 2 8 2 11 2" xfId="18673"/>
    <cellStyle name="Currency 2 2 2 2 2 8 2 12" xfId="18674"/>
    <cellStyle name="Currency 2 2 2 2 2 8 2 12 2" xfId="18675"/>
    <cellStyle name="Currency 2 2 2 2 2 8 2 13" xfId="18676"/>
    <cellStyle name="Currency 2 2 2 2 2 8 2 14" xfId="18677"/>
    <cellStyle name="Currency 2 2 2 2 2 8 2 2" xfId="18678"/>
    <cellStyle name="Currency 2 2 2 2 2 8 2 2 2" xfId="18679"/>
    <cellStyle name="Currency 2 2 2 2 2 8 2 3" xfId="18680"/>
    <cellStyle name="Currency 2 2 2 2 2 8 2 3 2" xfId="18681"/>
    <cellStyle name="Currency 2 2 2 2 2 8 2 4" xfId="18682"/>
    <cellStyle name="Currency 2 2 2 2 2 8 2 4 2" xfId="18683"/>
    <cellStyle name="Currency 2 2 2 2 2 8 2 5" xfId="18684"/>
    <cellStyle name="Currency 2 2 2 2 2 8 2 5 2" xfId="18685"/>
    <cellStyle name="Currency 2 2 2 2 2 8 2 6" xfId="18686"/>
    <cellStyle name="Currency 2 2 2 2 2 8 2 6 2" xfId="18687"/>
    <cellStyle name="Currency 2 2 2 2 2 8 2 7" xfId="18688"/>
    <cellStyle name="Currency 2 2 2 2 2 8 2 7 2" xfId="18689"/>
    <cellStyle name="Currency 2 2 2 2 2 8 2 8" xfId="18690"/>
    <cellStyle name="Currency 2 2 2 2 2 8 2 8 2" xfId="18691"/>
    <cellStyle name="Currency 2 2 2 2 2 8 2 9" xfId="18692"/>
    <cellStyle name="Currency 2 2 2 2 2 8 2 9 2" xfId="18693"/>
    <cellStyle name="Currency 2 2 2 2 2 8 3" xfId="18694"/>
    <cellStyle name="Currency 2 2 2 2 2 8 3 10" xfId="18695"/>
    <cellStyle name="Currency 2 2 2 2 2 8 3 10 2" xfId="18696"/>
    <cellStyle name="Currency 2 2 2 2 2 8 3 11" xfId="18697"/>
    <cellStyle name="Currency 2 2 2 2 2 8 3 11 2" xfId="18698"/>
    <cellStyle name="Currency 2 2 2 2 2 8 3 12" xfId="18699"/>
    <cellStyle name="Currency 2 2 2 2 2 8 3 12 2" xfId="18700"/>
    <cellStyle name="Currency 2 2 2 2 2 8 3 13" xfId="18701"/>
    <cellStyle name="Currency 2 2 2 2 2 8 3 14" xfId="18702"/>
    <cellStyle name="Currency 2 2 2 2 2 8 3 2" xfId="18703"/>
    <cellStyle name="Currency 2 2 2 2 2 8 3 2 2" xfId="18704"/>
    <cellStyle name="Currency 2 2 2 2 2 8 3 3" xfId="18705"/>
    <cellStyle name="Currency 2 2 2 2 2 8 3 3 2" xfId="18706"/>
    <cellStyle name="Currency 2 2 2 2 2 8 3 4" xfId="18707"/>
    <cellStyle name="Currency 2 2 2 2 2 8 3 4 2" xfId="18708"/>
    <cellStyle name="Currency 2 2 2 2 2 8 3 5" xfId="18709"/>
    <cellStyle name="Currency 2 2 2 2 2 8 3 5 2" xfId="18710"/>
    <cellStyle name="Currency 2 2 2 2 2 8 3 6" xfId="18711"/>
    <cellStyle name="Currency 2 2 2 2 2 8 3 6 2" xfId="18712"/>
    <cellStyle name="Currency 2 2 2 2 2 8 3 7" xfId="18713"/>
    <cellStyle name="Currency 2 2 2 2 2 8 3 7 2" xfId="18714"/>
    <cellStyle name="Currency 2 2 2 2 2 8 3 8" xfId="18715"/>
    <cellStyle name="Currency 2 2 2 2 2 8 3 8 2" xfId="18716"/>
    <cellStyle name="Currency 2 2 2 2 2 8 3 9" xfId="18717"/>
    <cellStyle name="Currency 2 2 2 2 2 8 3 9 2" xfId="18718"/>
    <cellStyle name="Currency 2 2 2 2 2 8 4" xfId="18719"/>
    <cellStyle name="Currency 2 2 2 2 2 8 4 2" xfId="18720"/>
    <cellStyle name="Currency 2 2 2 2 2 8 5" xfId="18721"/>
    <cellStyle name="Currency 2 2 2 2 2 8 5 2" xfId="18722"/>
    <cellStyle name="Currency 2 2 2 2 2 8 6" xfId="18723"/>
    <cellStyle name="Currency 2 2 2 2 2 8 6 2" xfId="18724"/>
    <cellStyle name="Currency 2 2 2 2 2 8 7" xfId="18725"/>
    <cellStyle name="Currency 2 2 2 2 2 8 7 2" xfId="18726"/>
    <cellStyle name="Currency 2 2 2 2 2 8 8" xfId="18727"/>
    <cellStyle name="Currency 2 2 2 2 2 8 8 2" xfId="18728"/>
    <cellStyle name="Currency 2 2 2 2 2 8 9" xfId="18729"/>
    <cellStyle name="Currency 2 2 2 2 2 8 9 2" xfId="18730"/>
    <cellStyle name="Currency 2 2 2 2 2 9" xfId="18731"/>
    <cellStyle name="Currency 2 2 2 2 2 9 10" xfId="18732"/>
    <cellStyle name="Currency 2 2 2 2 2 9 10 2" xfId="18733"/>
    <cellStyle name="Currency 2 2 2 2 2 9 11" xfId="18734"/>
    <cellStyle name="Currency 2 2 2 2 2 9 11 2" xfId="18735"/>
    <cellStyle name="Currency 2 2 2 2 2 9 12" xfId="18736"/>
    <cellStyle name="Currency 2 2 2 2 2 9 12 2" xfId="18737"/>
    <cellStyle name="Currency 2 2 2 2 2 9 13" xfId="18738"/>
    <cellStyle name="Currency 2 2 2 2 2 9 13 2" xfId="18739"/>
    <cellStyle name="Currency 2 2 2 2 2 9 14" xfId="18740"/>
    <cellStyle name="Currency 2 2 2 2 2 9 14 2" xfId="18741"/>
    <cellStyle name="Currency 2 2 2 2 2 9 15" xfId="18742"/>
    <cellStyle name="Currency 2 2 2 2 2 9 16" xfId="18743"/>
    <cellStyle name="Currency 2 2 2 2 2 9 2" xfId="18744"/>
    <cellStyle name="Currency 2 2 2 2 2 9 2 10" xfId="18745"/>
    <cellStyle name="Currency 2 2 2 2 2 9 2 10 2" xfId="18746"/>
    <cellStyle name="Currency 2 2 2 2 2 9 2 11" xfId="18747"/>
    <cellStyle name="Currency 2 2 2 2 2 9 2 11 2" xfId="18748"/>
    <cellStyle name="Currency 2 2 2 2 2 9 2 12" xfId="18749"/>
    <cellStyle name="Currency 2 2 2 2 2 9 2 12 2" xfId="18750"/>
    <cellStyle name="Currency 2 2 2 2 2 9 2 13" xfId="18751"/>
    <cellStyle name="Currency 2 2 2 2 2 9 2 14" xfId="18752"/>
    <cellStyle name="Currency 2 2 2 2 2 9 2 2" xfId="18753"/>
    <cellStyle name="Currency 2 2 2 2 2 9 2 2 2" xfId="18754"/>
    <cellStyle name="Currency 2 2 2 2 2 9 2 3" xfId="18755"/>
    <cellStyle name="Currency 2 2 2 2 2 9 2 3 2" xfId="18756"/>
    <cellStyle name="Currency 2 2 2 2 2 9 2 4" xfId="18757"/>
    <cellStyle name="Currency 2 2 2 2 2 9 2 4 2" xfId="18758"/>
    <cellStyle name="Currency 2 2 2 2 2 9 2 5" xfId="18759"/>
    <cellStyle name="Currency 2 2 2 2 2 9 2 5 2" xfId="18760"/>
    <cellStyle name="Currency 2 2 2 2 2 9 2 6" xfId="18761"/>
    <cellStyle name="Currency 2 2 2 2 2 9 2 6 2" xfId="18762"/>
    <cellStyle name="Currency 2 2 2 2 2 9 2 7" xfId="18763"/>
    <cellStyle name="Currency 2 2 2 2 2 9 2 7 2" xfId="18764"/>
    <cellStyle name="Currency 2 2 2 2 2 9 2 8" xfId="18765"/>
    <cellStyle name="Currency 2 2 2 2 2 9 2 8 2" xfId="18766"/>
    <cellStyle name="Currency 2 2 2 2 2 9 2 9" xfId="18767"/>
    <cellStyle name="Currency 2 2 2 2 2 9 2 9 2" xfId="18768"/>
    <cellStyle name="Currency 2 2 2 2 2 9 3" xfId="18769"/>
    <cellStyle name="Currency 2 2 2 2 2 9 3 10" xfId="18770"/>
    <cellStyle name="Currency 2 2 2 2 2 9 3 10 2" xfId="18771"/>
    <cellStyle name="Currency 2 2 2 2 2 9 3 11" xfId="18772"/>
    <cellStyle name="Currency 2 2 2 2 2 9 3 11 2" xfId="18773"/>
    <cellStyle name="Currency 2 2 2 2 2 9 3 12" xfId="18774"/>
    <cellStyle name="Currency 2 2 2 2 2 9 3 12 2" xfId="18775"/>
    <cellStyle name="Currency 2 2 2 2 2 9 3 13" xfId="18776"/>
    <cellStyle name="Currency 2 2 2 2 2 9 3 14" xfId="18777"/>
    <cellStyle name="Currency 2 2 2 2 2 9 3 2" xfId="18778"/>
    <cellStyle name="Currency 2 2 2 2 2 9 3 2 2" xfId="18779"/>
    <cellStyle name="Currency 2 2 2 2 2 9 3 3" xfId="18780"/>
    <cellStyle name="Currency 2 2 2 2 2 9 3 3 2" xfId="18781"/>
    <cellStyle name="Currency 2 2 2 2 2 9 3 4" xfId="18782"/>
    <cellStyle name="Currency 2 2 2 2 2 9 3 4 2" xfId="18783"/>
    <cellStyle name="Currency 2 2 2 2 2 9 3 5" xfId="18784"/>
    <cellStyle name="Currency 2 2 2 2 2 9 3 5 2" xfId="18785"/>
    <cellStyle name="Currency 2 2 2 2 2 9 3 6" xfId="18786"/>
    <cellStyle name="Currency 2 2 2 2 2 9 3 6 2" xfId="18787"/>
    <cellStyle name="Currency 2 2 2 2 2 9 3 7" xfId="18788"/>
    <cellStyle name="Currency 2 2 2 2 2 9 3 7 2" xfId="18789"/>
    <cellStyle name="Currency 2 2 2 2 2 9 3 8" xfId="18790"/>
    <cellStyle name="Currency 2 2 2 2 2 9 3 8 2" xfId="18791"/>
    <cellStyle name="Currency 2 2 2 2 2 9 3 9" xfId="18792"/>
    <cellStyle name="Currency 2 2 2 2 2 9 3 9 2" xfId="18793"/>
    <cellStyle name="Currency 2 2 2 2 2 9 4" xfId="18794"/>
    <cellStyle name="Currency 2 2 2 2 2 9 4 2" xfId="18795"/>
    <cellStyle name="Currency 2 2 2 2 2 9 5" xfId="18796"/>
    <cellStyle name="Currency 2 2 2 2 2 9 5 2" xfId="18797"/>
    <cellStyle name="Currency 2 2 2 2 2 9 6" xfId="18798"/>
    <cellStyle name="Currency 2 2 2 2 2 9 6 2" xfId="18799"/>
    <cellStyle name="Currency 2 2 2 2 2 9 7" xfId="18800"/>
    <cellStyle name="Currency 2 2 2 2 2 9 7 2" xfId="18801"/>
    <cellStyle name="Currency 2 2 2 2 2 9 8" xfId="18802"/>
    <cellStyle name="Currency 2 2 2 2 2 9 8 2" xfId="18803"/>
    <cellStyle name="Currency 2 2 2 2 2 9 9" xfId="18804"/>
    <cellStyle name="Currency 2 2 2 2 2 9 9 2" xfId="18805"/>
    <cellStyle name="Currency 2 2 2 2 3" xfId="18806"/>
    <cellStyle name="Currency 2 2 2 2 3 10" xfId="18807"/>
    <cellStyle name="Currency 2 2 2 2 3 10 10" xfId="18808"/>
    <cellStyle name="Currency 2 2 2 2 3 10 10 2" xfId="18809"/>
    <cellStyle name="Currency 2 2 2 2 3 10 11" xfId="18810"/>
    <cellStyle name="Currency 2 2 2 2 3 10 11 2" xfId="18811"/>
    <cellStyle name="Currency 2 2 2 2 3 10 12" xfId="18812"/>
    <cellStyle name="Currency 2 2 2 2 3 10 12 2" xfId="18813"/>
    <cellStyle name="Currency 2 2 2 2 3 10 13" xfId="18814"/>
    <cellStyle name="Currency 2 2 2 2 3 10 13 2" xfId="18815"/>
    <cellStyle name="Currency 2 2 2 2 3 10 14" xfId="18816"/>
    <cellStyle name="Currency 2 2 2 2 3 10 14 2" xfId="18817"/>
    <cellStyle name="Currency 2 2 2 2 3 10 15" xfId="18818"/>
    <cellStyle name="Currency 2 2 2 2 3 10 16" xfId="18819"/>
    <cellStyle name="Currency 2 2 2 2 3 10 2" xfId="18820"/>
    <cellStyle name="Currency 2 2 2 2 3 10 2 10" xfId="18821"/>
    <cellStyle name="Currency 2 2 2 2 3 10 2 10 2" xfId="18822"/>
    <cellStyle name="Currency 2 2 2 2 3 10 2 11" xfId="18823"/>
    <cellStyle name="Currency 2 2 2 2 3 10 2 11 2" xfId="18824"/>
    <cellStyle name="Currency 2 2 2 2 3 10 2 12" xfId="18825"/>
    <cellStyle name="Currency 2 2 2 2 3 10 2 12 2" xfId="18826"/>
    <cellStyle name="Currency 2 2 2 2 3 10 2 13" xfId="18827"/>
    <cellStyle name="Currency 2 2 2 2 3 10 2 14" xfId="18828"/>
    <cellStyle name="Currency 2 2 2 2 3 10 2 2" xfId="18829"/>
    <cellStyle name="Currency 2 2 2 2 3 10 2 2 2" xfId="18830"/>
    <cellStyle name="Currency 2 2 2 2 3 10 2 3" xfId="18831"/>
    <cellStyle name="Currency 2 2 2 2 3 10 2 3 2" xfId="18832"/>
    <cellStyle name="Currency 2 2 2 2 3 10 2 4" xfId="18833"/>
    <cellStyle name="Currency 2 2 2 2 3 10 2 4 2" xfId="18834"/>
    <cellStyle name="Currency 2 2 2 2 3 10 2 5" xfId="18835"/>
    <cellStyle name="Currency 2 2 2 2 3 10 2 5 2" xfId="18836"/>
    <cellStyle name="Currency 2 2 2 2 3 10 2 6" xfId="18837"/>
    <cellStyle name="Currency 2 2 2 2 3 10 2 6 2" xfId="18838"/>
    <cellStyle name="Currency 2 2 2 2 3 10 2 7" xfId="18839"/>
    <cellStyle name="Currency 2 2 2 2 3 10 2 7 2" xfId="18840"/>
    <cellStyle name="Currency 2 2 2 2 3 10 2 8" xfId="18841"/>
    <cellStyle name="Currency 2 2 2 2 3 10 2 8 2" xfId="18842"/>
    <cellStyle name="Currency 2 2 2 2 3 10 2 9" xfId="18843"/>
    <cellStyle name="Currency 2 2 2 2 3 10 2 9 2" xfId="18844"/>
    <cellStyle name="Currency 2 2 2 2 3 10 3" xfId="18845"/>
    <cellStyle name="Currency 2 2 2 2 3 10 3 10" xfId="18846"/>
    <cellStyle name="Currency 2 2 2 2 3 10 3 10 2" xfId="18847"/>
    <cellStyle name="Currency 2 2 2 2 3 10 3 11" xfId="18848"/>
    <cellStyle name="Currency 2 2 2 2 3 10 3 11 2" xfId="18849"/>
    <cellStyle name="Currency 2 2 2 2 3 10 3 12" xfId="18850"/>
    <cellStyle name="Currency 2 2 2 2 3 10 3 12 2" xfId="18851"/>
    <cellStyle name="Currency 2 2 2 2 3 10 3 13" xfId="18852"/>
    <cellStyle name="Currency 2 2 2 2 3 10 3 14" xfId="18853"/>
    <cellStyle name="Currency 2 2 2 2 3 10 3 2" xfId="18854"/>
    <cellStyle name="Currency 2 2 2 2 3 10 3 2 2" xfId="18855"/>
    <cellStyle name="Currency 2 2 2 2 3 10 3 3" xfId="18856"/>
    <cellStyle name="Currency 2 2 2 2 3 10 3 3 2" xfId="18857"/>
    <cellStyle name="Currency 2 2 2 2 3 10 3 4" xfId="18858"/>
    <cellStyle name="Currency 2 2 2 2 3 10 3 4 2" xfId="18859"/>
    <cellStyle name="Currency 2 2 2 2 3 10 3 5" xfId="18860"/>
    <cellStyle name="Currency 2 2 2 2 3 10 3 5 2" xfId="18861"/>
    <cellStyle name="Currency 2 2 2 2 3 10 3 6" xfId="18862"/>
    <cellStyle name="Currency 2 2 2 2 3 10 3 6 2" xfId="18863"/>
    <cellStyle name="Currency 2 2 2 2 3 10 3 7" xfId="18864"/>
    <cellStyle name="Currency 2 2 2 2 3 10 3 7 2" xfId="18865"/>
    <cellStyle name="Currency 2 2 2 2 3 10 3 8" xfId="18866"/>
    <cellStyle name="Currency 2 2 2 2 3 10 3 8 2" xfId="18867"/>
    <cellStyle name="Currency 2 2 2 2 3 10 3 9" xfId="18868"/>
    <cellStyle name="Currency 2 2 2 2 3 10 3 9 2" xfId="18869"/>
    <cellStyle name="Currency 2 2 2 2 3 10 4" xfId="18870"/>
    <cellStyle name="Currency 2 2 2 2 3 10 4 2" xfId="18871"/>
    <cellStyle name="Currency 2 2 2 2 3 10 5" xfId="18872"/>
    <cellStyle name="Currency 2 2 2 2 3 10 5 2" xfId="18873"/>
    <cellStyle name="Currency 2 2 2 2 3 10 6" xfId="18874"/>
    <cellStyle name="Currency 2 2 2 2 3 10 6 2" xfId="18875"/>
    <cellStyle name="Currency 2 2 2 2 3 10 7" xfId="18876"/>
    <cellStyle name="Currency 2 2 2 2 3 10 7 2" xfId="18877"/>
    <cellStyle name="Currency 2 2 2 2 3 10 8" xfId="18878"/>
    <cellStyle name="Currency 2 2 2 2 3 10 8 2" xfId="18879"/>
    <cellStyle name="Currency 2 2 2 2 3 10 9" xfId="18880"/>
    <cellStyle name="Currency 2 2 2 2 3 10 9 2" xfId="18881"/>
    <cellStyle name="Currency 2 2 2 2 3 11" xfId="18882"/>
    <cellStyle name="Currency 2 2 2 2 3 11 10" xfId="18883"/>
    <cellStyle name="Currency 2 2 2 2 3 11 10 2" xfId="18884"/>
    <cellStyle name="Currency 2 2 2 2 3 11 11" xfId="18885"/>
    <cellStyle name="Currency 2 2 2 2 3 11 11 2" xfId="18886"/>
    <cellStyle name="Currency 2 2 2 2 3 11 12" xfId="18887"/>
    <cellStyle name="Currency 2 2 2 2 3 11 12 2" xfId="18888"/>
    <cellStyle name="Currency 2 2 2 2 3 11 13" xfId="18889"/>
    <cellStyle name="Currency 2 2 2 2 3 11 13 2" xfId="18890"/>
    <cellStyle name="Currency 2 2 2 2 3 11 14" xfId="18891"/>
    <cellStyle name="Currency 2 2 2 2 3 11 14 2" xfId="18892"/>
    <cellStyle name="Currency 2 2 2 2 3 11 15" xfId="18893"/>
    <cellStyle name="Currency 2 2 2 2 3 11 16" xfId="18894"/>
    <cellStyle name="Currency 2 2 2 2 3 11 2" xfId="18895"/>
    <cellStyle name="Currency 2 2 2 2 3 11 2 10" xfId="18896"/>
    <cellStyle name="Currency 2 2 2 2 3 11 2 10 2" xfId="18897"/>
    <cellStyle name="Currency 2 2 2 2 3 11 2 11" xfId="18898"/>
    <cellStyle name="Currency 2 2 2 2 3 11 2 11 2" xfId="18899"/>
    <cellStyle name="Currency 2 2 2 2 3 11 2 12" xfId="18900"/>
    <cellStyle name="Currency 2 2 2 2 3 11 2 12 2" xfId="18901"/>
    <cellStyle name="Currency 2 2 2 2 3 11 2 13" xfId="18902"/>
    <cellStyle name="Currency 2 2 2 2 3 11 2 14" xfId="18903"/>
    <cellStyle name="Currency 2 2 2 2 3 11 2 2" xfId="18904"/>
    <cellStyle name="Currency 2 2 2 2 3 11 2 2 2" xfId="18905"/>
    <cellStyle name="Currency 2 2 2 2 3 11 2 3" xfId="18906"/>
    <cellStyle name="Currency 2 2 2 2 3 11 2 3 2" xfId="18907"/>
    <cellStyle name="Currency 2 2 2 2 3 11 2 4" xfId="18908"/>
    <cellStyle name="Currency 2 2 2 2 3 11 2 4 2" xfId="18909"/>
    <cellStyle name="Currency 2 2 2 2 3 11 2 5" xfId="18910"/>
    <cellStyle name="Currency 2 2 2 2 3 11 2 5 2" xfId="18911"/>
    <cellStyle name="Currency 2 2 2 2 3 11 2 6" xfId="18912"/>
    <cellStyle name="Currency 2 2 2 2 3 11 2 6 2" xfId="18913"/>
    <cellStyle name="Currency 2 2 2 2 3 11 2 7" xfId="18914"/>
    <cellStyle name="Currency 2 2 2 2 3 11 2 7 2" xfId="18915"/>
    <cellStyle name="Currency 2 2 2 2 3 11 2 8" xfId="18916"/>
    <cellStyle name="Currency 2 2 2 2 3 11 2 8 2" xfId="18917"/>
    <cellStyle name="Currency 2 2 2 2 3 11 2 9" xfId="18918"/>
    <cellStyle name="Currency 2 2 2 2 3 11 2 9 2" xfId="18919"/>
    <cellStyle name="Currency 2 2 2 2 3 11 3" xfId="18920"/>
    <cellStyle name="Currency 2 2 2 2 3 11 3 10" xfId="18921"/>
    <cellStyle name="Currency 2 2 2 2 3 11 3 10 2" xfId="18922"/>
    <cellStyle name="Currency 2 2 2 2 3 11 3 11" xfId="18923"/>
    <cellStyle name="Currency 2 2 2 2 3 11 3 11 2" xfId="18924"/>
    <cellStyle name="Currency 2 2 2 2 3 11 3 12" xfId="18925"/>
    <cellStyle name="Currency 2 2 2 2 3 11 3 12 2" xfId="18926"/>
    <cellStyle name="Currency 2 2 2 2 3 11 3 13" xfId="18927"/>
    <cellStyle name="Currency 2 2 2 2 3 11 3 14" xfId="18928"/>
    <cellStyle name="Currency 2 2 2 2 3 11 3 2" xfId="18929"/>
    <cellStyle name="Currency 2 2 2 2 3 11 3 2 2" xfId="18930"/>
    <cellStyle name="Currency 2 2 2 2 3 11 3 3" xfId="18931"/>
    <cellStyle name="Currency 2 2 2 2 3 11 3 3 2" xfId="18932"/>
    <cellStyle name="Currency 2 2 2 2 3 11 3 4" xfId="18933"/>
    <cellStyle name="Currency 2 2 2 2 3 11 3 4 2" xfId="18934"/>
    <cellStyle name="Currency 2 2 2 2 3 11 3 5" xfId="18935"/>
    <cellStyle name="Currency 2 2 2 2 3 11 3 5 2" xfId="18936"/>
    <cellStyle name="Currency 2 2 2 2 3 11 3 6" xfId="18937"/>
    <cellStyle name="Currency 2 2 2 2 3 11 3 6 2" xfId="18938"/>
    <cellStyle name="Currency 2 2 2 2 3 11 3 7" xfId="18939"/>
    <cellStyle name="Currency 2 2 2 2 3 11 3 7 2" xfId="18940"/>
    <cellStyle name="Currency 2 2 2 2 3 11 3 8" xfId="18941"/>
    <cellStyle name="Currency 2 2 2 2 3 11 3 8 2" xfId="18942"/>
    <cellStyle name="Currency 2 2 2 2 3 11 3 9" xfId="18943"/>
    <cellStyle name="Currency 2 2 2 2 3 11 3 9 2" xfId="18944"/>
    <cellStyle name="Currency 2 2 2 2 3 11 4" xfId="18945"/>
    <cellStyle name="Currency 2 2 2 2 3 11 4 2" xfId="18946"/>
    <cellStyle name="Currency 2 2 2 2 3 11 5" xfId="18947"/>
    <cellStyle name="Currency 2 2 2 2 3 11 5 2" xfId="18948"/>
    <cellStyle name="Currency 2 2 2 2 3 11 6" xfId="18949"/>
    <cellStyle name="Currency 2 2 2 2 3 11 6 2" xfId="18950"/>
    <cellStyle name="Currency 2 2 2 2 3 11 7" xfId="18951"/>
    <cellStyle name="Currency 2 2 2 2 3 11 7 2" xfId="18952"/>
    <cellStyle name="Currency 2 2 2 2 3 11 8" xfId="18953"/>
    <cellStyle name="Currency 2 2 2 2 3 11 8 2" xfId="18954"/>
    <cellStyle name="Currency 2 2 2 2 3 11 9" xfId="18955"/>
    <cellStyle name="Currency 2 2 2 2 3 11 9 2" xfId="18956"/>
    <cellStyle name="Currency 2 2 2 2 3 12" xfId="18957"/>
    <cellStyle name="Currency 2 2 2 2 3 12 10" xfId="18958"/>
    <cellStyle name="Currency 2 2 2 2 3 12 10 2" xfId="18959"/>
    <cellStyle name="Currency 2 2 2 2 3 12 11" xfId="18960"/>
    <cellStyle name="Currency 2 2 2 2 3 12 11 2" xfId="18961"/>
    <cellStyle name="Currency 2 2 2 2 3 12 12" xfId="18962"/>
    <cellStyle name="Currency 2 2 2 2 3 12 12 2" xfId="18963"/>
    <cellStyle name="Currency 2 2 2 2 3 12 13" xfId="18964"/>
    <cellStyle name="Currency 2 2 2 2 3 12 13 2" xfId="18965"/>
    <cellStyle name="Currency 2 2 2 2 3 12 14" xfId="18966"/>
    <cellStyle name="Currency 2 2 2 2 3 12 14 2" xfId="18967"/>
    <cellStyle name="Currency 2 2 2 2 3 12 15" xfId="18968"/>
    <cellStyle name="Currency 2 2 2 2 3 12 16" xfId="18969"/>
    <cellStyle name="Currency 2 2 2 2 3 12 2" xfId="18970"/>
    <cellStyle name="Currency 2 2 2 2 3 12 2 10" xfId="18971"/>
    <cellStyle name="Currency 2 2 2 2 3 12 2 10 2" xfId="18972"/>
    <cellStyle name="Currency 2 2 2 2 3 12 2 11" xfId="18973"/>
    <cellStyle name="Currency 2 2 2 2 3 12 2 11 2" xfId="18974"/>
    <cellStyle name="Currency 2 2 2 2 3 12 2 12" xfId="18975"/>
    <cellStyle name="Currency 2 2 2 2 3 12 2 12 2" xfId="18976"/>
    <cellStyle name="Currency 2 2 2 2 3 12 2 13" xfId="18977"/>
    <cellStyle name="Currency 2 2 2 2 3 12 2 14" xfId="18978"/>
    <cellStyle name="Currency 2 2 2 2 3 12 2 2" xfId="18979"/>
    <cellStyle name="Currency 2 2 2 2 3 12 2 2 2" xfId="18980"/>
    <cellStyle name="Currency 2 2 2 2 3 12 2 3" xfId="18981"/>
    <cellStyle name="Currency 2 2 2 2 3 12 2 3 2" xfId="18982"/>
    <cellStyle name="Currency 2 2 2 2 3 12 2 4" xfId="18983"/>
    <cellStyle name="Currency 2 2 2 2 3 12 2 4 2" xfId="18984"/>
    <cellStyle name="Currency 2 2 2 2 3 12 2 5" xfId="18985"/>
    <cellStyle name="Currency 2 2 2 2 3 12 2 5 2" xfId="18986"/>
    <cellStyle name="Currency 2 2 2 2 3 12 2 6" xfId="18987"/>
    <cellStyle name="Currency 2 2 2 2 3 12 2 6 2" xfId="18988"/>
    <cellStyle name="Currency 2 2 2 2 3 12 2 7" xfId="18989"/>
    <cellStyle name="Currency 2 2 2 2 3 12 2 7 2" xfId="18990"/>
    <cellStyle name="Currency 2 2 2 2 3 12 2 8" xfId="18991"/>
    <cellStyle name="Currency 2 2 2 2 3 12 2 8 2" xfId="18992"/>
    <cellStyle name="Currency 2 2 2 2 3 12 2 9" xfId="18993"/>
    <cellStyle name="Currency 2 2 2 2 3 12 2 9 2" xfId="18994"/>
    <cellStyle name="Currency 2 2 2 2 3 12 3" xfId="18995"/>
    <cellStyle name="Currency 2 2 2 2 3 12 3 10" xfId="18996"/>
    <cellStyle name="Currency 2 2 2 2 3 12 3 10 2" xfId="18997"/>
    <cellStyle name="Currency 2 2 2 2 3 12 3 11" xfId="18998"/>
    <cellStyle name="Currency 2 2 2 2 3 12 3 11 2" xfId="18999"/>
    <cellStyle name="Currency 2 2 2 2 3 12 3 12" xfId="19000"/>
    <cellStyle name="Currency 2 2 2 2 3 12 3 12 2" xfId="19001"/>
    <cellStyle name="Currency 2 2 2 2 3 12 3 13" xfId="19002"/>
    <cellStyle name="Currency 2 2 2 2 3 12 3 14" xfId="19003"/>
    <cellStyle name="Currency 2 2 2 2 3 12 3 2" xfId="19004"/>
    <cellStyle name="Currency 2 2 2 2 3 12 3 2 2" xfId="19005"/>
    <cellStyle name="Currency 2 2 2 2 3 12 3 3" xfId="19006"/>
    <cellStyle name="Currency 2 2 2 2 3 12 3 3 2" xfId="19007"/>
    <cellStyle name="Currency 2 2 2 2 3 12 3 4" xfId="19008"/>
    <cellStyle name="Currency 2 2 2 2 3 12 3 4 2" xfId="19009"/>
    <cellStyle name="Currency 2 2 2 2 3 12 3 5" xfId="19010"/>
    <cellStyle name="Currency 2 2 2 2 3 12 3 5 2" xfId="19011"/>
    <cellStyle name="Currency 2 2 2 2 3 12 3 6" xfId="19012"/>
    <cellStyle name="Currency 2 2 2 2 3 12 3 6 2" xfId="19013"/>
    <cellStyle name="Currency 2 2 2 2 3 12 3 7" xfId="19014"/>
    <cellStyle name="Currency 2 2 2 2 3 12 3 7 2" xfId="19015"/>
    <cellStyle name="Currency 2 2 2 2 3 12 3 8" xfId="19016"/>
    <cellStyle name="Currency 2 2 2 2 3 12 3 8 2" xfId="19017"/>
    <cellStyle name="Currency 2 2 2 2 3 12 3 9" xfId="19018"/>
    <cellStyle name="Currency 2 2 2 2 3 12 3 9 2" xfId="19019"/>
    <cellStyle name="Currency 2 2 2 2 3 12 4" xfId="19020"/>
    <cellStyle name="Currency 2 2 2 2 3 12 4 2" xfId="19021"/>
    <cellStyle name="Currency 2 2 2 2 3 12 5" xfId="19022"/>
    <cellStyle name="Currency 2 2 2 2 3 12 5 2" xfId="19023"/>
    <cellStyle name="Currency 2 2 2 2 3 12 6" xfId="19024"/>
    <cellStyle name="Currency 2 2 2 2 3 12 6 2" xfId="19025"/>
    <cellStyle name="Currency 2 2 2 2 3 12 7" xfId="19026"/>
    <cellStyle name="Currency 2 2 2 2 3 12 7 2" xfId="19027"/>
    <cellStyle name="Currency 2 2 2 2 3 12 8" xfId="19028"/>
    <cellStyle name="Currency 2 2 2 2 3 12 8 2" xfId="19029"/>
    <cellStyle name="Currency 2 2 2 2 3 12 9" xfId="19030"/>
    <cellStyle name="Currency 2 2 2 2 3 12 9 2" xfId="19031"/>
    <cellStyle name="Currency 2 2 2 2 3 13" xfId="19032"/>
    <cellStyle name="Currency 2 2 2 2 3 13 10" xfId="19033"/>
    <cellStyle name="Currency 2 2 2 2 3 13 10 2" xfId="19034"/>
    <cellStyle name="Currency 2 2 2 2 3 13 11" xfId="19035"/>
    <cellStyle name="Currency 2 2 2 2 3 13 11 2" xfId="19036"/>
    <cellStyle name="Currency 2 2 2 2 3 13 12" xfId="19037"/>
    <cellStyle name="Currency 2 2 2 2 3 13 12 2" xfId="19038"/>
    <cellStyle name="Currency 2 2 2 2 3 13 13" xfId="19039"/>
    <cellStyle name="Currency 2 2 2 2 3 13 13 2" xfId="19040"/>
    <cellStyle name="Currency 2 2 2 2 3 13 14" xfId="19041"/>
    <cellStyle name="Currency 2 2 2 2 3 13 14 2" xfId="19042"/>
    <cellStyle name="Currency 2 2 2 2 3 13 15" xfId="19043"/>
    <cellStyle name="Currency 2 2 2 2 3 13 16" xfId="19044"/>
    <cellStyle name="Currency 2 2 2 2 3 13 2" xfId="19045"/>
    <cellStyle name="Currency 2 2 2 2 3 13 2 10" xfId="19046"/>
    <cellStyle name="Currency 2 2 2 2 3 13 2 10 2" xfId="19047"/>
    <cellStyle name="Currency 2 2 2 2 3 13 2 11" xfId="19048"/>
    <cellStyle name="Currency 2 2 2 2 3 13 2 11 2" xfId="19049"/>
    <cellStyle name="Currency 2 2 2 2 3 13 2 12" xfId="19050"/>
    <cellStyle name="Currency 2 2 2 2 3 13 2 12 2" xfId="19051"/>
    <cellStyle name="Currency 2 2 2 2 3 13 2 13" xfId="19052"/>
    <cellStyle name="Currency 2 2 2 2 3 13 2 14" xfId="19053"/>
    <cellStyle name="Currency 2 2 2 2 3 13 2 2" xfId="19054"/>
    <cellStyle name="Currency 2 2 2 2 3 13 2 2 2" xfId="19055"/>
    <cellStyle name="Currency 2 2 2 2 3 13 2 3" xfId="19056"/>
    <cellStyle name="Currency 2 2 2 2 3 13 2 3 2" xfId="19057"/>
    <cellStyle name="Currency 2 2 2 2 3 13 2 4" xfId="19058"/>
    <cellStyle name="Currency 2 2 2 2 3 13 2 4 2" xfId="19059"/>
    <cellStyle name="Currency 2 2 2 2 3 13 2 5" xfId="19060"/>
    <cellStyle name="Currency 2 2 2 2 3 13 2 5 2" xfId="19061"/>
    <cellStyle name="Currency 2 2 2 2 3 13 2 6" xfId="19062"/>
    <cellStyle name="Currency 2 2 2 2 3 13 2 6 2" xfId="19063"/>
    <cellStyle name="Currency 2 2 2 2 3 13 2 7" xfId="19064"/>
    <cellStyle name="Currency 2 2 2 2 3 13 2 7 2" xfId="19065"/>
    <cellStyle name="Currency 2 2 2 2 3 13 2 8" xfId="19066"/>
    <cellStyle name="Currency 2 2 2 2 3 13 2 8 2" xfId="19067"/>
    <cellStyle name="Currency 2 2 2 2 3 13 2 9" xfId="19068"/>
    <cellStyle name="Currency 2 2 2 2 3 13 2 9 2" xfId="19069"/>
    <cellStyle name="Currency 2 2 2 2 3 13 3" xfId="19070"/>
    <cellStyle name="Currency 2 2 2 2 3 13 3 10" xfId="19071"/>
    <cellStyle name="Currency 2 2 2 2 3 13 3 10 2" xfId="19072"/>
    <cellStyle name="Currency 2 2 2 2 3 13 3 11" xfId="19073"/>
    <cellStyle name="Currency 2 2 2 2 3 13 3 11 2" xfId="19074"/>
    <cellStyle name="Currency 2 2 2 2 3 13 3 12" xfId="19075"/>
    <cellStyle name="Currency 2 2 2 2 3 13 3 12 2" xfId="19076"/>
    <cellStyle name="Currency 2 2 2 2 3 13 3 13" xfId="19077"/>
    <cellStyle name="Currency 2 2 2 2 3 13 3 14" xfId="19078"/>
    <cellStyle name="Currency 2 2 2 2 3 13 3 2" xfId="19079"/>
    <cellStyle name="Currency 2 2 2 2 3 13 3 2 2" xfId="19080"/>
    <cellStyle name="Currency 2 2 2 2 3 13 3 3" xfId="19081"/>
    <cellStyle name="Currency 2 2 2 2 3 13 3 3 2" xfId="19082"/>
    <cellStyle name="Currency 2 2 2 2 3 13 3 4" xfId="19083"/>
    <cellStyle name="Currency 2 2 2 2 3 13 3 4 2" xfId="19084"/>
    <cellStyle name="Currency 2 2 2 2 3 13 3 5" xfId="19085"/>
    <cellStyle name="Currency 2 2 2 2 3 13 3 5 2" xfId="19086"/>
    <cellStyle name="Currency 2 2 2 2 3 13 3 6" xfId="19087"/>
    <cellStyle name="Currency 2 2 2 2 3 13 3 6 2" xfId="19088"/>
    <cellStyle name="Currency 2 2 2 2 3 13 3 7" xfId="19089"/>
    <cellStyle name="Currency 2 2 2 2 3 13 3 7 2" xfId="19090"/>
    <cellStyle name="Currency 2 2 2 2 3 13 3 8" xfId="19091"/>
    <cellStyle name="Currency 2 2 2 2 3 13 3 8 2" xfId="19092"/>
    <cellStyle name="Currency 2 2 2 2 3 13 3 9" xfId="19093"/>
    <cellStyle name="Currency 2 2 2 2 3 13 3 9 2" xfId="19094"/>
    <cellStyle name="Currency 2 2 2 2 3 13 4" xfId="19095"/>
    <cellStyle name="Currency 2 2 2 2 3 13 4 2" xfId="19096"/>
    <cellStyle name="Currency 2 2 2 2 3 13 5" xfId="19097"/>
    <cellStyle name="Currency 2 2 2 2 3 13 5 2" xfId="19098"/>
    <cellStyle name="Currency 2 2 2 2 3 13 6" xfId="19099"/>
    <cellStyle name="Currency 2 2 2 2 3 13 6 2" xfId="19100"/>
    <cellStyle name="Currency 2 2 2 2 3 13 7" xfId="19101"/>
    <cellStyle name="Currency 2 2 2 2 3 13 7 2" xfId="19102"/>
    <cellStyle name="Currency 2 2 2 2 3 13 8" xfId="19103"/>
    <cellStyle name="Currency 2 2 2 2 3 13 8 2" xfId="19104"/>
    <cellStyle name="Currency 2 2 2 2 3 13 9" xfId="19105"/>
    <cellStyle name="Currency 2 2 2 2 3 13 9 2" xfId="19106"/>
    <cellStyle name="Currency 2 2 2 2 3 14" xfId="19107"/>
    <cellStyle name="Currency 2 2 2 2 3 14 10" xfId="19108"/>
    <cellStyle name="Currency 2 2 2 2 3 14 10 2" xfId="19109"/>
    <cellStyle name="Currency 2 2 2 2 3 14 11" xfId="19110"/>
    <cellStyle name="Currency 2 2 2 2 3 14 11 2" xfId="19111"/>
    <cellStyle name="Currency 2 2 2 2 3 14 12" xfId="19112"/>
    <cellStyle name="Currency 2 2 2 2 3 14 12 2" xfId="19113"/>
    <cellStyle name="Currency 2 2 2 2 3 14 13" xfId="19114"/>
    <cellStyle name="Currency 2 2 2 2 3 14 13 2" xfId="19115"/>
    <cellStyle name="Currency 2 2 2 2 3 14 14" xfId="19116"/>
    <cellStyle name="Currency 2 2 2 2 3 14 14 2" xfId="19117"/>
    <cellStyle name="Currency 2 2 2 2 3 14 15" xfId="19118"/>
    <cellStyle name="Currency 2 2 2 2 3 14 16" xfId="19119"/>
    <cellStyle name="Currency 2 2 2 2 3 14 2" xfId="19120"/>
    <cellStyle name="Currency 2 2 2 2 3 14 2 10" xfId="19121"/>
    <cellStyle name="Currency 2 2 2 2 3 14 2 10 2" xfId="19122"/>
    <cellStyle name="Currency 2 2 2 2 3 14 2 11" xfId="19123"/>
    <cellStyle name="Currency 2 2 2 2 3 14 2 11 2" xfId="19124"/>
    <cellStyle name="Currency 2 2 2 2 3 14 2 12" xfId="19125"/>
    <cellStyle name="Currency 2 2 2 2 3 14 2 12 2" xfId="19126"/>
    <cellStyle name="Currency 2 2 2 2 3 14 2 13" xfId="19127"/>
    <cellStyle name="Currency 2 2 2 2 3 14 2 14" xfId="19128"/>
    <cellStyle name="Currency 2 2 2 2 3 14 2 2" xfId="19129"/>
    <cellStyle name="Currency 2 2 2 2 3 14 2 2 2" xfId="19130"/>
    <cellStyle name="Currency 2 2 2 2 3 14 2 3" xfId="19131"/>
    <cellStyle name="Currency 2 2 2 2 3 14 2 3 2" xfId="19132"/>
    <cellStyle name="Currency 2 2 2 2 3 14 2 4" xfId="19133"/>
    <cellStyle name="Currency 2 2 2 2 3 14 2 4 2" xfId="19134"/>
    <cellStyle name="Currency 2 2 2 2 3 14 2 5" xfId="19135"/>
    <cellStyle name="Currency 2 2 2 2 3 14 2 5 2" xfId="19136"/>
    <cellStyle name="Currency 2 2 2 2 3 14 2 6" xfId="19137"/>
    <cellStyle name="Currency 2 2 2 2 3 14 2 6 2" xfId="19138"/>
    <cellStyle name="Currency 2 2 2 2 3 14 2 7" xfId="19139"/>
    <cellStyle name="Currency 2 2 2 2 3 14 2 7 2" xfId="19140"/>
    <cellStyle name="Currency 2 2 2 2 3 14 2 8" xfId="19141"/>
    <cellStyle name="Currency 2 2 2 2 3 14 2 8 2" xfId="19142"/>
    <cellStyle name="Currency 2 2 2 2 3 14 2 9" xfId="19143"/>
    <cellStyle name="Currency 2 2 2 2 3 14 2 9 2" xfId="19144"/>
    <cellStyle name="Currency 2 2 2 2 3 14 3" xfId="19145"/>
    <cellStyle name="Currency 2 2 2 2 3 14 3 10" xfId="19146"/>
    <cellStyle name="Currency 2 2 2 2 3 14 3 10 2" xfId="19147"/>
    <cellStyle name="Currency 2 2 2 2 3 14 3 11" xfId="19148"/>
    <cellStyle name="Currency 2 2 2 2 3 14 3 11 2" xfId="19149"/>
    <cellStyle name="Currency 2 2 2 2 3 14 3 12" xfId="19150"/>
    <cellStyle name="Currency 2 2 2 2 3 14 3 12 2" xfId="19151"/>
    <cellStyle name="Currency 2 2 2 2 3 14 3 13" xfId="19152"/>
    <cellStyle name="Currency 2 2 2 2 3 14 3 14" xfId="19153"/>
    <cellStyle name="Currency 2 2 2 2 3 14 3 2" xfId="19154"/>
    <cellStyle name="Currency 2 2 2 2 3 14 3 2 2" xfId="19155"/>
    <cellStyle name="Currency 2 2 2 2 3 14 3 3" xfId="19156"/>
    <cellStyle name="Currency 2 2 2 2 3 14 3 3 2" xfId="19157"/>
    <cellStyle name="Currency 2 2 2 2 3 14 3 4" xfId="19158"/>
    <cellStyle name="Currency 2 2 2 2 3 14 3 4 2" xfId="19159"/>
    <cellStyle name="Currency 2 2 2 2 3 14 3 5" xfId="19160"/>
    <cellStyle name="Currency 2 2 2 2 3 14 3 5 2" xfId="19161"/>
    <cellStyle name="Currency 2 2 2 2 3 14 3 6" xfId="19162"/>
    <cellStyle name="Currency 2 2 2 2 3 14 3 6 2" xfId="19163"/>
    <cellStyle name="Currency 2 2 2 2 3 14 3 7" xfId="19164"/>
    <cellStyle name="Currency 2 2 2 2 3 14 3 7 2" xfId="19165"/>
    <cellStyle name="Currency 2 2 2 2 3 14 3 8" xfId="19166"/>
    <cellStyle name="Currency 2 2 2 2 3 14 3 8 2" xfId="19167"/>
    <cellStyle name="Currency 2 2 2 2 3 14 3 9" xfId="19168"/>
    <cellStyle name="Currency 2 2 2 2 3 14 3 9 2" xfId="19169"/>
    <cellStyle name="Currency 2 2 2 2 3 14 4" xfId="19170"/>
    <cellStyle name="Currency 2 2 2 2 3 14 4 2" xfId="19171"/>
    <cellStyle name="Currency 2 2 2 2 3 14 5" xfId="19172"/>
    <cellStyle name="Currency 2 2 2 2 3 14 5 2" xfId="19173"/>
    <cellStyle name="Currency 2 2 2 2 3 14 6" xfId="19174"/>
    <cellStyle name="Currency 2 2 2 2 3 14 6 2" xfId="19175"/>
    <cellStyle name="Currency 2 2 2 2 3 14 7" xfId="19176"/>
    <cellStyle name="Currency 2 2 2 2 3 14 7 2" xfId="19177"/>
    <cellStyle name="Currency 2 2 2 2 3 14 8" xfId="19178"/>
    <cellStyle name="Currency 2 2 2 2 3 14 8 2" xfId="19179"/>
    <cellStyle name="Currency 2 2 2 2 3 14 9" xfId="19180"/>
    <cellStyle name="Currency 2 2 2 2 3 14 9 2" xfId="19181"/>
    <cellStyle name="Currency 2 2 2 2 3 15" xfId="19182"/>
    <cellStyle name="Currency 2 2 2 2 3 15 10" xfId="19183"/>
    <cellStyle name="Currency 2 2 2 2 3 15 10 2" xfId="19184"/>
    <cellStyle name="Currency 2 2 2 2 3 15 11" xfId="19185"/>
    <cellStyle name="Currency 2 2 2 2 3 15 11 2" xfId="19186"/>
    <cellStyle name="Currency 2 2 2 2 3 15 12" xfId="19187"/>
    <cellStyle name="Currency 2 2 2 2 3 15 12 2" xfId="19188"/>
    <cellStyle name="Currency 2 2 2 2 3 15 13" xfId="19189"/>
    <cellStyle name="Currency 2 2 2 2 3 15 13 2" xfId="19190"/>
    <cellStyle name="Currency 2 2 2 2 3 15 14" xfId="19191"/>
    <cellStyle name="Currency 2 2 2 2 3 15 14 2" xfId="19192"/>
    <cellStyle name="Currency 2 2 2 2 3 15 15" xfId="19193"/>
    <cellStyle name="Currency 2 2 2 2 3 15 16" xfId="19194"/>
    <cellStyle name="Currency 2 2 2 2 3 15 2" xfId="19195"/>
    <cellStyle name="Currency 2 2 2 2 3 15 2 10" xfId="19196"/>
    <cellStyle name="Currency 2 2 2 2 3 15 2 10 2" xfId="19197"/>
    <cellStyle name="Currency 2 2 2 2 3 15 2 11" xfId="19198"/>
    <cellStyle name="Currency 2 2 2 2 3 15 2 11 2" xfId="19199"/>
    <cellStyle name="Currency 2 2 2 2 3 15 2 12" xfId="19200"/>
    <cellStyle name="Currency 2 2 2 2 3 15 2 12 2" xfId="19201"/>
    <cellStyle name="Currency 2 2 2 2 3 15 2 13" xfId="19202"/>
    <cellStyle name="Currency 2 2 2 2 3 15 2 14" xfId="19203"/>
    <cellStyle name="Currency 2 2 2 2 3 15 2 2" xfId="19204"/>
    <cellStyle name="Currency 2 2 2 2 3 15 2 2 2" xfId="19205"/>
    <cellStyle name="Currency 2 2 2 2 3 15 2 3" xfId="19206"/>
    <cellStyle name="Currency 2 2 2 2 3 15 2 3 2" xfId="19207"/>
    <cellStyle name="Currency 2 2 2 2 3 15 2 4" xfId="19208"/>
    <cellStyle name="Currency 2 2 2 2 3 15 2 4 2" xfId="19209"/>
    <cellStyle name="Currency 2 2 2 2 3 15 2 5" xfId="19210"/>
    <cellStyle name="Currency 2 2 2 2 3 15 2 5 2" xfId="19211"/>
    <cellStyle name="Currency 2 2 2 2 3 15 2 6" xfId="19212"/>
    <cellStyle name="Currency 2 2 2 2 3 15 2 6 2" xfId="19213"/>
    <cellStyle name="Currency 2 2 2 2 3 15 2 7" xfId="19214"/>
    <cellStyle name="Currency 2 2 2 2 3 15 2 7 2" xfId="19215"/>
    <cellStyle name="Currency 2 2 2 2 3 15 2 8" xfId="19216"/>
    <cellStyle name="Currency 2 2 2 2 3 15 2 8 2" xfId="19217"/>
    <cellStyle name="Currency 2 2 2 2 3 15 2 9" xfId="19218"/>
    <cellStyle name="Currency 2 2 2 2 3 15 2 9 2" xfId="19219"/>
    <cellStyle name="Currency 2 2 2 2 3 15 3" xfId="19220"/>
    <cellStyle name="Currency 2 2 2 2 3 15 3 10" xfId="19221"/>
    <cellStyle name="Currency 2 2 2 2 3 15 3 10 2" xfId="19222"/>
    <cellStyle name="Currency 2 2 2 2 3 15 3 11" xfId="19223"/>
    <cellStyle name="Currency 2 2 2 2 3 15 3 11 2" xfId="19224"/>
    <cellStyle name="Currency 2 2 2 2 3 15 3 12" xfId="19225"/>
    <cellStyle name="Currency 2 2 2 2 3 15 3 12 2" xfId="19226"/>
    <cellStyle name="Currency 2 2 2 2 3 15 3 13" xfId="19227"/>
    <cellStyle name="Currency 2 2 2 2 3 15 3 14" xfId="19228"/>
    <cellStyle name="Currency 2 2 2 2 3 15 3 2" xfId="19229"/>
    <cellStyle name="Currency 2 2 2 2 3 15 3 2 2" xfId="19230"/>
    <cellStyle name="Currency 2 2 2 2 3 15 3 3" xfId="19231"/>
    <cellStyle name="Currency 2 2 2 2 3 15 3 3 2" xfId="19232"/>
    <cellStyle name="Currency 2 2 2 2 3 15 3 4" xfId="19233"/>
    <cellStyle name="Currency 2 2 2 2 3 15 3 4 2" xfId="19234"/>
    <cellStyle name="Currency 2 2 2 2 3 15 3 5" xfId="19235"/>
    <cellStyle name="Currency 2 2 2 2 3 15 3 5 2" xfId="19236"/>
    <cellStyle name="Currency 2 2 2 2 3 15 3 6" xfId="19237"/>
    <cellStyle name="Currency 2 2 2 2 3 15 3 6 2" xfId="19238"/>
    <cellStyle name="Currency 2 2 2 2 3 15 3 7" xfId="19239"/>
    <cellStyle name="Currency 2 2 2 2 3 15 3 7 2" xfId="19240"/>
    <cellStyle name="Currency 2 2 2 2 3 15 3 8" xfId="19241"/>
    <cellStyle name="Currency 2 2 2 2 3 15 3 8 2" xfId="19242"/>
    <cellStyle name="Currency 2 2 2 2 3 15 3 9" xfId="19243"/>
    <cellStyle name="Currency 2 2 2 2 3 15 3 9 2" xfId="19244"/>
    <cellStyle name="Currency 2 2 2 2 3 15 4" xfId="19245"/>
    <cellStyle name="Currency 2 2 2 2 3 15 4 2" xfId="19246"/>
    <cellStyle name="Currency 2 2 2 2 3 15 5" xfId="19247"/>
    <cellStyle name="Currency 2 2 2 2 3 15 5 2" xfId="19248"/>
    <cellStyle name="Currency 2 2 2 2 3 15 6" xfId="19249"/>
    <cellStyle name="Currency 2 2 2 2 3 15 6 2" xfId="19250"/>
    <cellStyle name="Currency 2 2 2 2 3 15 7" xfId="19251"/>
    <cellStyle name="Currency 2 2 2 2 3 15 7 2" xfId="19252"/>
    <cellStyle name="Currency 2 2 2 2 3 15 8" xfId="19253"/>
    <cellStyle name="Currency 2 2 2 2 3 15 8 2" xfId="19254"/>
    <cellStyle name="Currency 2 2 2 2 3 15 9" xfId="19255"/>
    <cellStyle name="Currency 2 2 2 2 3 15 9 2" xfId="19256"/>
    <cellStyle name="Currency 2 2 2 2 3 16" xfId="19257"/>
    <cellStyle name="Currency 2 2 2 2 3 16 10" xfId="19258"/>
    <cellStyle name="Currency 2 2 2 2 3 16 10 2" xfId="19259"/>
    <cellStyle name="Currency 2 2 2 2 3 16 11" xfId="19260"/>
    <cellStyle name="Currency 2 2 2 2 3 16 11 2" xfId="19261"/>
    <cellStyle name="Currency 2 2 2 2 3 16 12" xfId="19262"/>
    <cellStyle name="Currency 2 2 2 2 3 16 12 2" xfId="19263"/>
    <cellStyle name="Currency 2 2 2 2 3 16 13" xfId="19264"/>
    <cellStyle name="Currency 2 2 2 2 3 16 13 2" xfId="19265"/>
    <cellStyle name="Currency 2 2 2 2 3 16 14" xfId="19266"/>
    <cellStyle name="Currency 2 2 2 2 3 16 14 2" xfId="19267"/>
    <cellStyle name="Currency 2 2 2 2 3 16 15" xfId="19268"/>
    <cellStyle name="Currency 2 2 2 2 3 16 16" xfId="19269"/>
    <cellStyle name="Currency 2 2 2 2 3 16 2" xfId="19270"/>
    <cellStyle name="Currency 2 2 2 2 3 16 2 10" xfId="19271"/>
    <cellStyle name="Currency 2 2 2 2 3 16 2 10 2" xfId="19272"/>
    <cellStyle name="Currency 2 2 2 2 3 16 2 11" xfId="19273"/>
    <cellStyle name="Currency 2 2 2 2 3 16 2 11 2" xfId="19274"/>
    <cellStyle name="Currency 2 2 2 2 3 16 2 12" xfId="19275"/>
    <cellStyle name="Currency 2 2 2 2 3 16 2 12 2" xfId="19276"/>
    <cellStyle name="Currency 2 2 2 2 3 16 2 13" xfId="19277"/>
    <cellStyle name="Currency 2 2 2 2 3 16 2 14" xfId="19278"/>
    <cellStyle name="Currency 2 2 2 2 3 16 2 2" xfId="19279"/>
    <cellStyle name="Currency 2 2 2 2 3 16 2 2 2" xfId="19280"/>
    <cellStyle name="Currency 2 2 2 2 3 16 2 3" xfId="19281"/>
    <cellStyle name="Currency 2 2 2 2 3 16 2 3 2" xfId="19282"/>
    <cellStyle name="Currency 2 2 2 2 3 16 2 4" xfId="19283"/>
    <cellStyle name="Currency 2 2 2 2 3 16 2 4 2" xfId="19284"/>
    <cellStyle name="Currency 2 2 2 2 3 16 2 5" xfId="19285"/>
    <cellStyle name="Currency 2 2 2 2 3 16 2 5 2" xfId="19286"/>
    <cellStyle name="Currency 2 2 2 2 3 16 2 6" xfId="19287"/>
    <cellStyle name="Currency 2 2 2 2 3 16 2 6 2" xfId="19288"/>
    <cellStyle name="Currency 2 2 2 2 3 16 2 7" xfId="19289"/>
    <cellStyle name="Currency 2 2 2 2 3 16 2 7 2" xfId="19290"/>
    <cellStyle name="Currency 2 2 2 2 3 16 2 8" xfId="19291"/>
    <cellStyle name="Currency 2 2 2 2 3 16 2 8 2" xfId="19292"/>
    <cellStyle name="Currency 2 2 2 2 3 16 2 9" xfId="19293"/>
    <cellStyle name="Currency 2 2 2 2 3 16 2 9 2" xfId="19294"/>
    <cellStyle name="Currency 2 2 2 2 3 16 3" xfId="19295"/>
    <cellStyle name="Currency 2 2 2 2 3 16 3 10" xfId="19296"/>
    <cellStyle name="Currency 2 2 2 2 3 16 3 10 2" xfId="19297"/>
    <cellStyle name="Currency 2 2 2 2 3 16 3 11" xfId="19298"/>
    <cellStyle name="Currency 2 2 2 2 3 16 3 11 2" xfId="19299"/>
    <cellStyle name="Currency 2 2 2 2 3 16 3 12" xfId="19300"/>
    <cellStyle name="Currency 2 2 2 2 3 16 3 12 2" xfId="19301"/>
    <cellStyle name="Currency 2 2 2 2 3 16 3 13" xfId="19302"/>
    <cellStyle name="Currency 2 2 2 2 3 16 3 14" xfId="19303"/>
    <cellStyle name="Currency 2 2 2 2 3 16 3 2" xfId="19304"/>
    <cellStyle name="Currency 2 2 2 2 3 16 3 2 2" xfId="19305"/>
    <cellStyle name="Currency 2 2 2 2 3 16 3 3" xfId="19306"/>
    <cellStyle name="Currency 2 2 2 2 3 16 3 3 2" xfId="19307"/>
    <cellStyle name="Currency 2 2 2 2 3 16 3 4" xfId="19308"/>
    <cellStyle name="Currency 2 2 2 2 3 16 3 4 2" xfId="19309"/>
    <cellStyle name="Currency 2 2 2 2 3 16 3 5" xfId="19310"/>
    <cellStyle name="Currency 2 2 2 2 3 16 3 5 2" xfId="19311"/>
    <cellStyle name="Currency 2 2 2 2 3 16 3 6" xfId="19312"/>
    <cellStyle name="Currency 2 2 2 2 3 16 3 6 2" xfId="19313"/>
    <cellStyle name="Currency 2 2 2 2 3 16 3 7" xfId="19314"/>
    <cellStyle name="Currency 2 2 2 2 3 16 3 7 2" xfId="19315"/>
    <cellStyle name="Currency 2 2 2 2 3 16 3 8" xfId="19316"/>
    <cellStyle name="Currency 2 2 2 2 3 16 3 8 2" xfId="19317"/>
    <cellStyle name="Currency 2 2 2 2 3 16 3 9" xfId="19318"/>
    <cellStyle name="Currency 2 2 2 2 3 16 3 9 2" xfId="19319"/>
    <cellStyle name="Currency 2 2 2 2 3 16 4" xfId="19320"/>
    <cellStyle name="Currency 2 2 2 2 3 16 4 2" xfId="19321"/>
    <cellStyle name="Currency 2 2 2 2 3 16 5" xfId="19322"/>
    <cellStyle name="Currency 2 2 2 2 3 16 5 2" xfId="19323"/>
    <cellStyle name="Currency 2 2 2 2 3 16 6" xfId="19324"/>
    <cellStyle name="Currency 2 2 2 2 3 16 6 2" xfId="19325"/>
    <cellStyle name="Currency 2 2 2 2 3 16 7" xfId="19326"/>
    <cellStyle name="Currency 2 2 2 2 3 16 7 2" xfId="19327"/>
    <cellStyle name="Currency 2 2 2 2 3 16 8" xfId="19328"/>
    <cellStyle name="Currency 2 2 2 2 3 16 8 2" xfId="19329"/>
    <cellStyle name="Currency 2 2 2 2 3 16 9" xfId="19330"/>
    <cellStyle name="Currency 2 2 2 2 3 16 9 2" xfId="19331"/>
    <cellStyle name="Currency 2 2 2 2 3 17" xfId="19332"/>
    <cellStyle name="Currency 2 2 2 2 3 17 10" xfId="19333"/>
    <cellStyle name="Currency 2 2 2 2 3 17 10 2" xfId="19334"/>
    <cellStyle name="Currency 2 2 2 2 3 17 11" xfId="19335"/>
    <cellStyle name="Currency 2 2 2 2 3 17 11 2" xfId="19336"/>
    <cellStyle name="Currency 2 2 2 2 3 17 12" xfId="19337"/>
    <cellStyle name="Currency 2 2 2 2 3 17 12 2" xfId="19338"/>
    <cellStyle name="Currency 2 2 2 2 3 17 13" xfId="19339"/>
    <cellStyle name="Currency 2 2 2 2 3 17 13 2" xfId="19340"/>
    <cellStyle name="Currency 2 2 2 2 3 17 14" xfId="19341"/>
    <cellStyle name="Currency 2 2 2 2 3 17 14 2" xfId="19342"/>
    <cellStyle name="Currency 2 2 2 2 3 17 15" xfId="19343"/>
    <cellStyle name="Currency 2 2 2 2 3 17 16" xfId="19344"/>
    <cellStyle name="Currency 2 2 2 2 3 17 2" xfId="19345"/>
    <cellStyle name="Currency 2 2 2 2 3 17 2 10" xfId="19346"/>
    <cellStyle name="Currency 2 2 2 2 3 17 2 10 2" xfId="19347"/>
    <cellStyle name="Currency 2 2 2 2 3 17 2 11" xfId="19348"/>
    <cellStyle name="Currency 2 2 2 2 3 17 2 11 2" xfId="19349"/>
    <cellStyle name="Currency 2 2 2 2 3 17 2 12" xfId="19350"/>
    <cellStyle name="Currency 2 2 2 2 3 17 2 12 2" xfId="19351"/>
    <cellStyle name="Currency 2 2 2 2 3 17 2 13" xfId="19352"/>
    <cellStyle name="Currency 2 2 2 2 3 17 2 14" xfId="19353"/>
    <cellStyle name="Currency 2 2 2 2 3 17 2 2" xfId="19354"/>
    <cellStyle name="Currency 2 2 2 2 3 17 2 2 2" xfId="19355"/>
    <cellStyle name="Currency 2 2 2 2 3 17 2 3" xfId="19356"/>
    <cellStyle name="Currency 2 2 2 2 3 17 2 3 2" xfId="19357"/>
    <cellStyle name="Currency 2 2 2 2 3 17 2 4" xfId="19358"/>
    <cellStyle name="Currency 2 2 2 2 3 17 2 4 2" xfId="19359"/>
    <cellStyle name="Currency 2 2 2 2 3 17 2 5" xfId="19360"/>
    <cellStyle name="Currency 2 2 2 2 3 17 2 5 2" xfId="19361"/>
    <cellStyle name="Currency 2 2 2 2 3 17 2 6" xfId="19362"/>
    <cellStyle name="Currency 2 2 2 2 3 17 2 6 2" xfId="19363"/>
    <cellStyle name="Currency 2 2 2 2 3 17 2 7" xfId="19364"/>
    <cellStyle name="Currency 2 2 2 2 3 17 2 7 2" xfId="19365"/>
    <cellStyle name="Currency 2 2 2 2 3 17 2 8" xfId="19366"/>
    <cellStyle name="Currency 2 2 2 2 3 17 2 8 2" xfId="19367"/>
    <cellStyle name="Currency 2 2 2 2 3 17 2 9" xfId="19368"/>
    <cellStyle name="Currency 2 2 2 2 3 17 2 9 2" xfId="19369"/>
    <cellStyle name="Currency 2 2 2 2 3 17 3" xfId="19370"/>
    <cellStyle name="Currency 2 2 2 2 3 17 3 10" xfId="19371"/>
    <cellStyle name="Currency 2 2 2 2 3 17 3 10 2" xfId="19372"/>
    <cellStyle name="Currency 2 2 2 2 3 17 3 11" xfId="19373"/>
    <cellStyle name="Currency 2 2 2 2 3 17 3 11 2" xfId="19374"/>
    <cellStyle name="Currency 2 2 2 2 3 17 3 12" xfId="19375"/>
    <cellStyle name="Currency 2 2 2 2 3 17 3 12 2" xfId="19376"/>
    <cellStyle name="Currency 2 2 2 2 3 17 3 13" xfId="19377"/>
    <cellStyle name="Currency 2 2 2 2 3 17 3 14" xfId="19378"/>
    <cellStyle name="Currency 2 2 2 2 3 17 3 2" xfId="19379"/>
    <cellStyle name="Currency 2 2 2 2 3 17 3 2 2" xfId="19380"/>
    <cellStyle name="Currency 2 2 2 2 3 17 3 3" xfId="19381"/>
    <cellStyle name="Currency 2 2 2 2 3 17 3 3 2" xfId="19382"/>
    <cellStyle name="Currency 2 2 2 2 3 17 3 4" xfId="19383"/>
    <cellStyle name="Currency 2 2 2 2 3 17 3 4 2" xfId="19384"/>
    <cellStyle name="Currency 2 2 2 2 3 17 3 5" xfId="19385"/>
    <cellStyle name="Currency 2 2 2 2 3 17 3 5 2" xfId="19386"/>
    <cellStyle name="Currency 2 2 2 2 3 17 3 6" xfId="19387"/>
    <cellStyle name="Currency 2 2 2 2 3 17 3 6 2" xfId="19388"/>
    <cellStyle name="Currency 2 2 2 2 3 17 3 7" xfId="19389"/>
    <cellStyle name="Currency 2 2 2 2 3 17 3 7 2" xfId="19390"/>
    <cellStyle name="Currency 2 2 2 2 3 17 3 8" xfId="19391"/>
    <cellStyle name="Currency 2 2 2 2 3 17 3 8 2" xfId="19392"/>
    <cellStyle name="Currency 2 2 2 2 3 17 3 9" xfId="19393"/>
    <cellStyle name="Currency 2 2 2 2 3 17 3 9 2" xfId="19394"/>
    <cellStyle name="Currency 2 2 2 2 3 17 4" xfId="19395"/>
    <cellStyle name="Currency 2 2 2 2 3 17 4 2" xfId="19396"/>
    <cellStyle name="Currency 2 2 2 2 3 17 5" xfId="19397"/>
    <cellStyle name="Currency 2 2 2 2 3 17 5 2" xfId="19398"/>
    <cellStyle name="Currency 2 2 2 2 3 17 6" xfId="19399"/>
    <cellStyle name="Currency 2 2 2 2 3 17 6 2" xfId="19400"/>
    <cellStyle name="Currency 2 2 2 2 3 17 7" xfId="19401"/>
    <cellStyle name="Currency 2 2 2 2 3 17 7 2" xfId="19402"/>
    <cellStyle name="Currency 2 2 2 2 3 17 8" xfId="19403"/>
    <cellStyle name="Currency 2 2 2 2 3 17 8 2" xfId="19404"/>
    <cellStyle name="Currency 2 2 2 2 3 17 9" xfId="19405"/>
    <cellStyle name="Currency 2 2 2 2 3 17 9 2" xfId="19406"/>
    <cellStyle name="Currency 2 2 2 2 3 18" xfId="19407"/>
    <cellStyle name="Currency 2 2 2 2 3 18 10" xfId="19408"/>
    <cellStyle name="Currency 2 2 2 2 3 18 10 2" xfId="19409"/>
    <cellStyle name="Currency 2 2 2 2 3 18 11" xfId="19410"/>
    <cellStyle name="Currency 2 2 2 2 3 18 11 2" xfId="19411"/>
    <cellStyle name="Currency 2 2 2 2 3 18 12" xfId="19412"/>
    <cellStyle name="Currency 2 2 2 2 3 18 12 2" xfId="19413"/>
    <cellStyle name="Currency 2 2 2 2 3 18 13" xfId="19414"/>
    <cellStyle name="Currency 2 2 2 2 3 18 13 2" xfId="19415"/>
    <cellStyle name="Currency 2 2 2 2 3 18 14" xfId="19416"/>
    <cellStyle name="Currency 2 2 2 2 3 18 14 2" xfId="19417"/>
    <cellStyle name="Currency 2 2 2 2 3 18 15" xfId="19418"/>
    <cellStyle name="Currency 2 2 2 2 3 18 16" xfId="19419"/>
    <cellStyle name="Currency 2 2 2 2 3 18 2" xfId="19420"/>
    <cellStyle name="Currency 2 2 2 2 3 18 2 10" xfId="19421"/>
    <cellStyle name="Currency 2 2 2 2 3 18 2 10 2" xfId="19422"/>
    <cellStyle name="Currency 2 2 2 2 3 18 2 11" xfId="19423"/>
    <cellStyle name="Currency 2 2 2 2 3 18 2 11 2" xfId="19424"/>
    <cellStyle name="Currency 2 2 2 2 3 18 2 12" xfId="19425"/>
    <cellStyle name="Currency 2 2 2 2 3 18 2 12 2" xfId="19426"/>
    <cellStyle name="Currency 2 2 2 2 3 18 2 13" xfId="19427"/>
    <cellStyle name="Currency 2 2 2 2 3 18 2 14" xfId="19428"/>
    <cellStyle name="Currency 2 2 2 2 3 18 2 2" xfId="19429"/>
    <cellStyle name="Currency 2 2 2 2 3 18 2 2 2" xfId="19430"/>
    <cellStyle name="Currency 2 2 2 2 3 18 2 3" xfId="19431"/>
    <cellStyle name="Currency 2 2 2 2 3 18 2 3 2" xfId="19432"/>
    <cellStyle name="Currency 2 2 2 2 3 18 2 4" xfId="19433"/>
    <cellStyle name="Currency 2 2 2 2 3 18 2 4 2" xfId="19434"/>
    <cellStyle name="Currency 2 2 2 2 3 18 2 5" xfId="19435"/>
    <cellStyle name="Currency 2 2 2 2 3 18 2 5 2" xfId="19436"/>
    <cellStyle name="Currency 2 2 2 2 3 18 2 6" xfId="19437"/>
    <cellStyle name="Currency 2 2 2 2 3 18 2 6 2" xfId="19438"/>
    <cellStyle name="Currency 2 2 2 2 3 18 2 7" xfId="19439"/>
    <cellStyle name="Currency 2 2 2 2 3 18 2 7 2" xfId="19440"/>
    <cellStyle name="Currency 2 2 2 2 3 18 2 8" xfId="19441"/>
    <cellStyle name="Currency 2 2 2 2 3 18 2 8 2" xfId="19442"/>
    <cellStyle name="Currency 2 2 2 2 3 18 2 9" xfId="19443"/>
    <cellStyle name="Currency 2 2 2 2 3 18 2 9 2" xfId="19444"/>
    <cellStyle name="Currency 2 2 2 2 3 18 3" xfId="19445"/>
    <cellStyle name="Currency 2 2 2 2 3 18 3 10" xfId="19446"/>
    <cellStyle name="Currency 2 2 2 2 3 18 3 10 2" xfId="19447"/>
    <cellStyle name="Currency 2 2 2 2 3 18 3 11" xfId="19448"/>
    <cellStyle name="Currency 2 2 2 2 3 18 3 11 2" xfId="19449"/>
    <cellStyle name="Currency 2 2 2 2 3 18 3 12" xfId="19450"/>
    <cellStyle name="Currency 2 2 2 2 3 18 3 12 2" xfId="19451"/>
    <cellStyle name="Currency 2 2 2 2 3 18 3 13" xfId="19452"/>
    <cellStyle name="Currency 2 2 2 2 3 18 3 14" xfId="19453"/>
    <cellStyle name="Currency 2 2 2 2 3 18 3 2" xfId="19454"/>
    <cellStyle name="Currency 2 2 2 2 3 18 3 2 2" xfId="19455"/>
    <cellStyle name="Currency 2 2 2 2 3 18 3 3" xfId="19456"/>
    <cellStyle name="Currency 2 2 2 2 3 18 3 3 2" xfId="19457"/>
    <cellStyle name="Currency 2 2 2 2 3 18 3 4" xfId="19458"/>
    <cellStyle name="Currency 2 2 2 2 3 18 3 4 2" xfId="19459"/>
    <cellStyle name="Currency 2 2 2 2 3 18 3 5" xfId="19460"/>
    <cellStyle name="Currency 2 2 2 2 3 18 3 5 2" xfId="19461"/>
    <cellStyle name="Currency 2 2 2 2 3 18 3 6" xfId="19462"/>
    <cellStyle name="Currency 2 2 2 2 3 18 3 6 2" xfId="19463"/>
    <cellStyle name="Currency 2 2 2 2 3 18 3 7" xfId="19464"/>
    <cellStyle name="Currency 2 2 2 2 3 18 3 7 2" xfId="19465"/>
    <cellStyle name="Currency 2 2 2 2 3 18 3 8" xfId="19466"/>
    <cellStyle name="Currency 2 2 2 2 3 18 3 8 2" xfId="19467"/>
    <cellStyle name="Currency 2 2 2 2 3 18 3 9" xfId="19468"/>
    <cellStyle name="Currency 2 2 2 2 3 18 3 9 2" xfId="19469"/>
    <cellStyle name="Currency 2 2 2 2 3 18 4" xfId="19470"/>
    <cellStyle name="Currency 2 2 2 2 3 18 4 2" xfId="19471"/>
    <cellStyle name="Currency 2 2 2 2 3 18 5" xfId="19472"/>
    <cellStyle name="Currency 2 2 2 2 3 18 5 2" xfId="19473"/>
    <cellStyle name="Currency 2 2 2 2 3 18 6" xfId="19474"/>
    <cellStyle name="Currency 2 2 2 2 3 18 6 2" xfId="19475"/>
    <cellStyle name="Currency 2 2 2 2 3 18 7" xfId="19476"/>
    <cellStyle name="Currency 2 2 2 2 3 18 7 2" xfId="19477"/>
    <cellStyle name="Currency 2 2 2 2 3 18 8" xfId="19478"/>
    <cellStyle name="Currency 2 2 2 2 3 18 8 2" xfId="19479"/>
    <cellStyle name="Currency 2 2 2 2 3 18 9" xfId="19480"/>
    <cellStyle name="Currency 2 2 2 2 3 18 9 2" xfId="19481"/>
    <cellStyle name="Currency 2 2 2 2 3 19" xfId="19482"/>
    <cellStyle name="Currency 2 2 2 2 3 19 10" xfId="19483"/>
    <cellStyle name="Currency 2 2 2 2 3 19 10 2" xfId="19484"/>
    <cellStyle name="Currency 2 2 2 2 3 19 11" xfId="19485"/>
    <cellStyle name="Currency 2 2 2 2 3 19 11 2" xfId="19486"/>
    <cellStyle name="Currency 2 2 2 2 3 19 12" xfId="19487"/>
    <cellStyle name="Currency 2 2 2 2 3 19 12 2" xfId="19488"/>
    <cellStyle name="Currency 2 2 2 2 3 19 13" xfId="19489"/>
    <cellStyle name="Currency 2 2 2 2 3 19 13 2" xfId="19490"/>
    <cellStyle name="Currency 2 2 2 2 3 19 14" xfId="19491"/>
    <cellStyle name="Currency 2 2 2 2 3 19 14 2" xfId="19492"/>
    <cellStyle name="Currency 2 2 2 2 3 19 15" xfId="19493"/>
    <cellStyle name="Currency 2 2 2 2 3 19 16" xfId="19494"/>
    <cellStyle name="Currency 2 2 2 2 3 19 2" xfId="19495"/>
    <cellStyle name="Currency 2 2 2 2 3 19 2 10" xfId="19496"/>
    <cellStyle name="Currency 2 2 2 2 3 19 2 10 2" xfId="19497"/>
    <cellStyle name="Currency 2 2 2 2 3 19 2 11" xfId="19498"/>
    <cellStyle name="Currency 2 2 2 2 3 19 2 11 2" xfId="19499"/>
    <cellStyle name="Currency 2 2 2 2 3 19 2 12" xfId="19500"/>
    <cellStyle name="Currency 2 2 2 2 3 19 2 12 2" xfId="19501"/>
    <cellStyle name="Currency 2 2 2 2 3 19 2 13" xfId="19502"/>
    <cellStyle name="Currency 2 2 2 2 3 19 2 14" xfId="19503"/>
    <cellStyle name="Currency 2 2 2 2 3 19 2 2" xfId="19504"/>
    <cellStyle name="Currency 2 2 2 2 3 19 2 2 2" xfId="19505"/>
    <cellStyle name="Currency 2 2 2 2 3 19 2 3" xfId="19506"/>
    <cellStyle name="Currency 2 2 2 2 3 19 2 3 2" xfId="19507"/>
    <cellStyle name="Currency 2 2 2 2 3 19 2 4" xfId="19508"/>
    <cellStyle name="Currency 2 2 2 2 3 19 2 4 2" xfId="19509"/>
    <cellStyle name="Currency 2 2 2 2 3 19 2 5" xfId="19510"/>
    <cellStyle name="Currency 2 2 2 2 3 19 2 5 2" xfId="19511"/>
    <cellStyle name="Currency 2 2 2 2 3 19 2 6" xfId="19512"/>
    <cellStyle name="Currency 2 2 2 2 3 19 2 6 2" xfId="19513"/>
    <cellStyle name="Currency 2 2 2 2 3 19 2 7" xfId="19514"/>
    <cellStyle name="Currency 2 2 2 2 3 19 2 7 2" xfId="19515"/>
    <cellStyle name="Currency 2 2 2 2 3 19 2 8" xfId="19516"/>
    <cellStyle name="Currency 2 2 2 2 3 19 2 8 2" xfId="19517"/>
    <cellStyle name="Currency 2 2 2 2 3 19 2 9" xfId="19518"/>
    <cellStyle name="Currency 2 2 2 2 3 19 2 9 2" xfId="19519"/>
    <cellStyle name="Currency 2 2 2 2 3 19 3" xfId="19520"/>
    <cellStyle name="Currency 2 2 2 2 3 19 3 10" xfId="19521"/>
    <cellStyle name="Currency 2 2 2 2 3 19 3 10 2" xfId="19522"/>
    <cellStyle name="Currency 2 2 2 2 3 19 3 11" xfId="19523"/>
    <cellStyle name="Currency 2 2 2 2 3 19 3 11 2" xfId="19524"/>
    <cellStyle name="Currency 2 2 2 2 3 19 3 12" xfId="19525"/>
    <cellStyle name="Currency 2 2 2 2 3 19 3 12 2" xfId="19526"/>
    <cellStyle name="Currency 2 2 2 2 3 19 3 13" xfId="19527"/>
    <cellStyle name="Currency 2 2 2 2 3 19 3 14" xfId="19528"/>
    <cellStyle name="Currency 2 2 2 2 3 19 3 2" xfId="19529"/>
    <cellStyle name="Currency 2 2 2 2 3 19 3 2 2" xfId="19530"/>
    <cellStyle name="Currency 2 2 2 2 3 19 3 3" xfId="19531"/>
    <cellStyle name="Currency 2 2 2 2 3 19 3 3 2" xfId="19532"/>
    <cellStyle name="Currency 2 2 2 2 3 19 3 4" xfId="19533"/>
    <cellStyle name="Currency 2 2 2 2 3 19 3 4 2" xfId="19534"/>
    <cellStyle name="Currency 2 2 2 2 3 19 3 5" xfId="19535"/>
    <cellStyle name="Currency 2 2 2 2 3 19 3 5 2" xfId="19536"/>
    <cellStyle name="Currency 2 2 2 2 3 19 3 6" xfId="19537"/>
    <cellStyle name="Currency 2 2 2 2 3 19 3 6 2" xfId="19538"/>
    <cellStyle name="Currency 2 2 2 2 3 19 3 7" xfId="19539"/>
    <cellStyle name="Currency 2 2 2 2 3 19 3 7 2" xfId="19540"/>
    <cellStyle name="Currency 2 2 2 2 3 19 3 8" xfId="19541"/>
    <cellStyle name="Currency 2 2 2 2 3 19 3 8 2" xfId="19542"/>
    <cellStyle name="Currency 2 2 2 2 3 19 3 9" xfId="19543"/>
    <cellStyle name="Currency 2 2 2 2 3 19 3 9 2" xfId="19544"/>
    <cellStyle name="Currency 2 2 2 2 3 19 4" xfId="19545"/>
    <cellStyle name="Currency 2 2 2 2 3 19 4 2" xfId="19546"/>
    <cellStyle name="Currency 2 2 2 2 3 19 5" xfId="19547"/>
    <cellStyle name="Currency 2 2 2 2 3 19 5 2" xfId="19548"/>
    <cellStyle name="Currency 2 2 2 2 3 19 6" xfId="19549"/>
    <cellStyle name="Currency 2 2 2 2 3 19 6 2" xfId="19550"/>
    <cellStyle name="Currency 2 2 2 2 3 19 7" xfId="19551"/>
    <cellStyle name="Currency 2 2 2 2 3 19 7 2" xfId="19552"/>
    <cellStyle name="Currency 2 2 2 2 3 19 8" xfId="19553"/>
    <cellStyle name="Currency 2 2 2 2 3 19 8 2" xfId="19554"/>
    <cellStyle name="Currency 2 2 2 2 3 19 9" xfId="19555"/>
    <cellStyle name="Currency 2 2 2 2 3 19 9 2" xfId="19556"/>
    <cellStyle name="Currency 2 2 2 2 3 2" xfId="19557"/>
    <cellStyle name="Currency 2 2 2 2 3 20" xfId="19558"/>
    <cellStyle name="Currency 2 2 2 2 3 20 10" xfId="19559"/>
    <cellStyle name="Currency 2 2 2 2 3 20 10 2" xfId="19560"/>
    <cellStyle name="Currency 2 2 2 2 3 20 11" xfId="19561"/>
    <cellStyle name="Currency 2 2 2 2 3 20 11 2" xfId="19562"/>
    <cellStyle name="Currency 2 2 2 2 3 20 12" xfId="19563"/>
    <cellStyle name="Currency 2 2 2 2 3 20 12 2" xfId="19564"/>
    <cellStyle name="Currency 2 2 2 2 3 20 13" xfId="19565"/>
    <cellStyle name="Currency 2 2 2 2 3 20 13 2" xfId="19566"/>
    <cellStyle name="Currency 2 2 2 2 3 20 14" xfId="19567"/>
    <cellStyle name="Currency 2 2 2 2 3 20 14 2" xfId="19568"/>
    <cellStyle name="Currency 2 2 2 2 3 20 15" xfId="19569"/>
    <cellStyle name="Currency 2 2 2 2 3 20 16" xfId="19570"/>
    <cellStyle name="Currency 2 2 2 2 3 20 2" xfId="19571"/>
    <cellStyle name="Currency 2 2 2 2 3 20 2 10" xfId="19572"/>
    <cellStyle name="Currency 2 2 2 2 3 20 2 10 2" xfId="19573"/>
    <cellStyle name="Currency 2 2 2 2 3 20 2 11" xfId="19574"/>
    <cellStyle name="Currency 2 2 2 2 3 20 2 11 2" xfId="19575"/>
    <cellStyle name="Currency 2 2 2 2 3 20 2 12" xfId="19576"/>
    <cellStyle name="Currency 2 2 2 2 3 20 2 12 2" xfId="19577"/>
    <cellStyle name="Currency 2 2 2 2 3 20 2 13" xfId="19578"/>
    <cellStyle name="Currency 2 2 2 2 3 20 2 14" xfId="19579"/>
    <cellStyle name="Currency 2 2 2 2 3 20 2 2" xfId="19580"/>
    <cellStyle name="Currency 2 2 2 2 3 20 2 2 2" xfId="19581"/>
    <cellStyle name="Currency 2 2 2 2 3 20 2 3" xfId="19582"/>
    <cellStyle name="Currency 2 2 2 2 3 20 2 3 2" xfId="19583"/>
    <cellStyle name="Currency 2 2 2 2 3 20 2 4" xfId="19584"/>
    <cellStyle name="Currency 2 2 2 2 3 20 2 4 2" xfId="19585"/>
    <cellStyle name="Currency 2 2 2 2 3 20 2 5" xfId="19586"/>
    <cellStyle name="Currency 2 2 2 2 3 20 2 5 2" xfId="19587"/>
    <cellStyle name="Currency 2 2 2 2 3 20 2 6" xfId="19588"/>
    <cellStyle name="Currency 2 2 2 2 3 20 2 6 2" xfId="19589"/>
    <cellStyle name="Currency 2 2 2 2 3 20 2 7" xfId="19590"/>
    <cellStyle name="Currency 2 2 2 2 3 20 2 7 2" xfId="19591"/>
    <cellStyle name="Currency 2 2 2 2 3 20 2 8" xfId="19592"/>
    <cellStyle name="Currency 2 2 2 2 3 20 2 8 2" xfId="19593"/>
    <cellStyle name="Currency 2 2 2 2 3 20 2 9" xfId="19594"/>
    <cellStyle name="Currency 2 2 2 2 3 20 2 9 2" xfId="19595"/>
    <cellStyle name="Currency 2 2 2 2 3 20 3" xfId="19596"/>
    <cellStyle name="Currency 2 2 2 2 3 20 3 10" xfId="19597"/>
    <cellStyle name="Currency 2 2 2 2 3 20 3 10 2" xfId="19598"/>
    <cellStyle name="Currency 2 2 2 2 3 20 3 11" xfId="19599"/>
    <cellStyle name="Currency 2 2 2 2 3 20 3 11 2" xfId="19600"/>
    <cellStyle name="Currency 2 2 2 2 3 20 3 12" xfId="19601"/>
    <cellStyle name="Currency 2 2 2 2 3 20 3 12 2" xfId="19602"/>
    <cellStyle name="Currency 2 2 2 2 3 20 3 13" xfId="19603"/>
    <cellStyle name="Currency 2 2 2 2 3 20 3 14" xfId="19604"/>
    <cellStyle name="Currency 2 2 2 2 3 20 3 2" xfId="19605"/>
    <cellStyle name="Currency 2 2 2 2 3 20 3 2 2" xfId="19606"/>
    <cellStyle name="Currency 2 2 2 2 3 20 3 3" xfId="19607"/>
    <cellStyle name="Currency 2 2 2 2 3 20 3 3 2" xfId="19608"/>
    <cellStyle name="Currency 2 2 2 2 3 20 3 4" xfId="19609"/>
    <cellStyle name="Currency 2 2 2 2 3 20 3 4 2" xfId="19610"/>
    <cellStyle name="Currency 2 2 2 2 3 20 3 5" xfId="19611"/>
    <cellStyle name="Currency 2 2 2 2 3 20 3 5 2" xfId="19612"/>
    <cellStyle name="Currency 2 2 2 2 3 20 3 6" xfId="19613"/>
    <cellStyle name="Currency 2 2 2 2 3 20 3 6 2" xfId="19614"/>
    <cellStyle name="Currency 2 2 2 2 3 20 3 7" xfId="19615"/>
    <cellStyle name="Currency 2 2 2 2 3 20 3 7 2" xfId="19616"/>
    <cellStyle name="Currency 2 2 2 2 3 20 3 8" xfId="19617"/>
    <cellStyle name="Currency 2 2 2 2 3 20 3 8 2" xfId="19618"/>
    <cellStyle name="Currency 2 2 2 2 3 20 3 9" xfId="19619"/>
    <cellStyle name="Currency 2 2 2 2 3 20 3 9 2" xfId="19620"/>
    <cellStyle name="Currency 2 2 2 2 3 20 4" xfId="19621"/>
    <cellStyle name="Currency 2 2 2 2 3 20 4 2" xfId="19622"/>
    <cellStyle name="Currency 2 2 2 2 3 20 5" xfId="19623"/>
    <cellStyle name="Currency 2 2 2 2 3 20 5 2" xfId="19624"/>
    <cellStyle name="Currency 2 2 2 2 3 20 6" xfId="19625"/>
    <cellStyle name="Currency 2 2 2 2 3 20 6 2" xfId="19626"/>
    <cellStyle name="Currency 2 2 2 2 3 20 7" xfId="19627"/>
    <cellStyle name="Currency 2 2 2 2 3 20 7 2" xfId="19628"/>
    <cellStyle name="Currency 2 2 2 2 3 20 8" xfId="19629"/>
    <cellStyle name="Currency 2 2 2 2 3 20 8 2" xfId="19630"/>
    <cellStyle name="Currency 2 2 2 2 3 20 9" xfId="19631"/>
    <cellStyle name="Currency 2 2 2 2 3 20 9 2" xfId="19632"/>
    <cellStyle name="Currency 2 2 2 2 3 21" xfId="19633"/>
    <cellStyle name="Currency 2 2 2 2 3 21 10" xfId="19634"/>
    <cellStyle name="Currency 2 2 2 2 3 21 10 2" xfId="19635"/>
    <cellStyle name="Currency 2 2 2 2 3 21 11" xfId="19636"/>
    <cellStyle name="Currency 2 2 2 2 3 21 11 2" xfId="19637"/>
    <cellStyle name="Currency 2 2 2 2 3 21 12" xfId="19638"/>
    <cellStyle name="Currency 2 2 2 2 3 21 12 2" xfId="19639"/>
    <cellStyle name="Currency 2 2 2 2 3 21 13" xfId="19640"/>
    <cellStyle name="Currency 2 2 2 2 3 21 13 2" xfId="19641"/>
    <cellStyle name="Currency 2 2 2 2 3 21 14" xfId="19642"/>
    <cellStyle name="Currency 2 2 2 2 3 21 14 2" xfId="19643"/>
    <cellStyle name="Currency 2 2 2 2 3 21 15" xfId="19644"/>
    <cellStyle name="Currency 2 2 2 2 3 21 16" xfId="19645"/>
    <cellStyle name="Currency 2 2 2 2 3 21 2" xfId="19646"/>
    <cellStyle name="Currency 2 2 2 2 3 21 2 10" xfId="19647"/>
    <cellStyle name="Currency 2 2 2 2 3 21 2 10 2" xfId="19648"/>
    <cellStyle name="Currency 2 2 2 2 3 21 2 11" xfId="19649"/>
    <cellStyle name="Currency 2 2 2 2 3 21 2 11 2" xfId="19650"/>
    <cellStyle name="Currency 2 2 2 2 3 21 2 12" xfId="19651"/>
    <cellStyle name="Currency 2 2 2 2 3 21 2 12 2" xfId="19652"/>
    <cellStyle name="Currency 2 2 2 2 3 21 2 13" xfId="19653"/>
    <cellStyle name="Currency 2 2 2 2 3 21 2 14" xfId="19654"/>
    <cellStyle name="Currency 2 2 2 2 3 21 2 2" xfId="19655"/>
    <cellStyle name="Currency 2 2 2 2 3 21 2 2 2" xfId="19656"/>
    <cellStyle name="Currency 2 2 2 2 3 21 2 3" xfId="19657"/>
    <cellStyle name="Currency 2 2 2 2 3 21 2 3 2" xfId="19658"/>
    <cellStyle name="Currency 2 2 2 2 3 21 2 4" xfId="19659"/>
    <cellStyle name="Currency 2 2 2 2 3 21 2 4 2" xfId="19660"/>
    <cellStyle name="Currency 2 2 2 2 3 21 2 5" xfId="19661"/>
    <cellStyle name="Currency 2 2 2 2 3 21 2 5 2" xfId="19662"/>
    <cellStyle name="Currency 2 2 2 2 3 21 2 6" xfId="19663"/>
    <cellStyle name="Currency 2 2 2 2 3 21 2 6 2" xfId="19664"/>
    <cellStyle name="Currency 2 2 2 2 3 21 2 7" xfId="19665"/>
    <cellStyle name="Currency 2 2 2 2 3 21 2 7 2" xfId="19666"/>
    <cellStyle name="Currency 2 2 2 2 3 21 2 8" xfId="19667"/>
    <cellStyle name="Currency 2 2 2 2 3 21 2 8 2" xfId="19668"/>
    <cellStyle name="Currency 2 2 2 2 3 21 2 9" xfId="19669"/>
    <cellStyle name="Currency 2 2 2 2 3 21 2 9 2" xfId="19670"/>
    <cellStyle name="Currency 2 2 2 2 3 21 3" xfId="19671"/>
    <cellStyle name="Currency 2 2 2 2 3 21 3 10" xfId="19672"/>
    <cellStyle name="Currency 2 2 2 2 3 21 3 10 2" xfId="19673"/>
    <cellStyle name="Currency 2 2 2 2 3 21 3 11" xfId="19674"/>
    <cellStyle name="Currency 2 2 2 2 3 21 3 11 2" xfId="19675"/>
    <cellStyle name="Currency 2 2 2 2 3 21 3 12" xfId="19676"/>
    <cellStyle name="Currency 2 2 2 2 3 21 3 12 2" xfId="19677"/>
    <cellStyle name="Currency 2 2 2 2 3 21 3 13" xfId="19678"/>
    <cellStyle name="Currency 2 2 2 2 3 21 3 14" xfId="19679"/>
    <cellStyle name="Currency 2 2 2 2 3 21 3 2" xfId="19680"/>
    <cellStyle name="Currency 2 2 2 2 3 21 3 2 2" xfId="19681"/>
    <cellStyle name="Currency 2 2 2 2 3 21 3 3" xfId="19682"/>
    <cellStyle name="Currency 2 2 2 2 3 21 3 3 2" xfId="19683"/>
    <cellStyle name="Currency 2 2 2 2 3 21 3 4" xfId="19684"/>
    <cellStyle name="Currency 2 2 2 2 3 21 3 4 2" xfId="19685"/>
    <cellStyle name="Currency 2 2 2 2 3 21 3 5" xfId="19686"/>
    <cellStyle name="Currency 2 2 2 2 3 21 3 5 2" xfId="19687"/>
    <cellStyle name="Currency 2 2 2 2 3 21 3 6" xfId="19688"/>
    <cellStyle name="Currency 2 2 2 2 3 21 3 6 2" xfId="19689"/>
    <cellStyle name="Currency 2 2 2 2 3 21 3 7" xfId="19690"/>
    <cellStyle name="Currency 2 2 2 2 3 21 3 7 2" xfId="19691"/>
    <cellStyle name="Currency 2 2 2 2 3 21 3 8" xfId="19692"/>
    <cellStyle name="Currency 2 2 2 2 3 21 3 8 2" xfId="19693"/>
    <cellStyle name="Currency 2 2 2 2 3 21 3 9" xfId="19694"/>
    <cellStyle name="Currency 2 2 2 2 3 21 3 9 2" xfId="19695"/>
    <cellStyle name="Currency 2 2 2 2 3 21 4" xfId="19696"/>
    <cellStyle name="Currency 2 2 2 2 3 21 4 2" xfId="19697"/>
    <cellStyle name="Currency 2 2 2 2 3 21 5" xfId="19698"/>
    <cellStyle name="Currency 2 2 2 2 3 21 5 2" xfId="19699"/>
    <cellStyle name="Currency 2 2 2 2 3 21 6" xfId="19700"/>
    <cellStyle name="Currency 2 2 2 2 3 21 6 2" xfId="19701"/>
    <cellStyle name="Currency 2 2 2 2 3 21 7" xfId="19702"/>
    <cellStyle name="Currency 2 2 2 2 3 21 7 2" xfId="19703"/>
    <cellStyle name="Currency 2 2 2 2 3 21 8" xfId="19704"/>
    <cellStyle name="Currency 2 2 2 2 3 21 8 2" xfId="19705"/>
    <cellStyle name="Currency 2 2 2 2 3 21 9" xfId="19706"/>
    <cellStyle name="Currency 2 2 2 2 3 21 9 2" xfId="19707"/>
    <cellStyle name="Currency 2 2 2 2 3 22" xfId="19708"/>
    <cellStyle name="Currency 2 2 2 2 3 22 10" xfId="19709"/>
    <cellStyle name="Currency 2 2 2 2 3 22 10 2" xfId="19710"/>
    <cellStyle name="Currency 2 2 2 2 3 22 11" xfId="19711"/>
    <cellStyle name="Currency 2 2 2 2 3 22 11 2" xfId="19712"/>
    <cellStyle name="Currency 2 2 2 2 3 22 12" xfId="19713"/>
    <cellStyle name="Currency 2 2 2 2 3 22 12 2" xfId="19714"/>
    <cellStyle name="Currency 2 2 2 2 3 22 13" xfId="19715"/>
    <cellStyle name="Currency 2 2 2 2 3 22 13 2" xfId="19716"/>
    <cellStyle name="Currency 2 2 2 2 3 22 14" xfId="19717"/>
    <cellStyle name="Currency 2 2 2 2 3 22 14 2" xfId="19718"/>
    <cellStyle name="Currency 2 2 2 2 3 22 15" xfId="19719"/>
    <cellStyle name="Currency 2 2 2 2 3 22 16" xfId="19720"/>
    <cellStyle name="Currency 2 2 2 2 3 22 2" xfId="19721"/>
    <cellStyle name="Currency 2 2 2 2 3 22 2 10" xfId="19722"/>
    <cellStyle name="Currency 2 2 2 2 3 22 2 10 2" xfId="19723"/>
    <cellStyle name="Currency 2 2 2 2 3 22 2 11" xfId="19724"/>
    <cellStyle name="Currency 2 2 2 2 3 22 2 11 2" xfId="19725"/>
    <cellStyle name="Currency 2 2 2 2 3 22 2 12" xfId="19726"/>
    <cellStyle name="Currency 2 2 2 2 3 22 2 12 2" xfId="19727"/>
    <cellStyle name="Currency 2 2 2 2 3 22 2 13" xfId="19728"/>
    <cellStyle name="Currency 2 2 2 2 3 22 2 14" xfId="19729"/>
    <cellStyle name="Currency 2 2 2 2 3 22 2 2" xfId="19730"/>
    <cellStyle name="Currency 2 2 2 2 3 22 2 2 2" xfId="19731"/>
    <cellStyle name="Currency 2 2 2 2 3 22 2 3" xfId="19732"/>
    <cellStyle name="Currency 2 2 2 2 3 22 2 3 2" xfId="19733"/>
    <cellStyle name="Currency 2 2 2 2 3 22 2 4" xfId="19734"/>
    <cellStyle name="Currency 2 2 2 2 3 22 2 4 2" xfId="19735"/>
    <cellStyle name="Currency 2 2 2 2 3 22 2 5" xfId="19736"/>
    <cellStyle name="Currency 2 2 2 2 3 22 2 5 2" xfId="19737"/>
    <cellStyle name="Currency 2 2 2 2 3 22 2 6" xfId="19738"/>
    <cellStyle name="Currency 2 2 2 2 3 22 2 6 2" xfId="19739"/>
    <cellStyle name="Currency 2 2 2 2 3 22 2 7" xfId="19740"/>
    <cellStyle name="Currency 2 2 2 2 3 22 2 7 2" xfId="19741"/>
    <cellStyle name="Currency 2 2 2 2 3 22 2 8" xfId="19742"/>
    <cellStyle name="Currency 2 2 2 2 3 22 2 8 2" xfId="19743"/>
    <cellStyle name="Currency 2 2 2 2 3 22 2 9" xfId="19744"/>
    <cellStyle name="Currency 2 2 2 2 3 22 2 9 2" xfId="19745"/>
    <cellStyle name="Currency 2 2 2 2 3 22 3" xfId="19746"/>
    <cellStyle name="Currency 2 2 2 2 3 22 3 10" xfId="19747"/>
    <cellStyle name="Currency 2 2 2 2 3 22 3 10 2" xfId="19748"/>
    <cellStyle name="Currency 2 2 2 2 3 22 3 11" xfId="19749"/>
    <cellStyle name="Currency 2 2 2 2 3 22 3 11 2" xfId="19750"/>
    <cellStyle name="Currency 2 2 2 2 3 22 3 12" xfId="19751"/>
    <cellStyle name="Currency 2 2 2 2 3 22 3 12 2" xfId="19752"/>
    <cellStyle name="Currency 2 2 2 2 3 22 3 13" xfId="19753"/>
    <cellStyle name="Currency 2 2 2 2 3 22 3 14" xfId="19754"/>
    <cellStyle name="Currency 2 2 2 2 3 22 3 2" xfId="19755"/>
    <cellStyle name="Currency 2 2 2 2 3 22 3 2 2" xfId="19756"/>
    <cellStyle name="Currency 2 2 2 2 3 22 3 3" xfId="19757"/>
    <cellStyle name="Currency 2 2 2 2 3 22 3 3 2" xfId="19758"/>
    <cellStyle name="Currency 2 2 2 2 3 22 3 4" xfId="19759"/>
    <cellStyle name="Currency 2 2 2 2 3 22 3 4 2" xfId="19760"/>
    <cellStyle name="Currency 2 2 2 2 3 22 3 5" xfId="19761"/>
    <cellStyle name="Currency 2 2 2 2 3 22 3 5 2" xfId="19762"/>
    <cellStyle name="Currency 2 2 2 2 3 22 3 6" xfId="19763"/>
    <cellStyle name="Currency 2 2 2 2 3 22 3 6 2" xfId="19764"/>
    <cellStyle name="Currency 2 2 2 2 3 22 3 7" xfId="19765"/>
    <cellStyle name="Currency 2 2 2 2 3 22 3 7 2" xfId="19766"/>
    <cellStyle name="Currency 2 2 2 2 3 22 3 8" xfId="19767"/>
    <cellStyle name="Currency 2 2 2 2 3 22 3 8 2" xfId="19768"/>
    <cellStyle name="Currency 2 2 2 2 3 22 3 9" xfId="19769"/>
    <cellStyle name="Currency 2 2 2 2 3 22 3 9 2" xfId="19770"/>
    <cellStyle name="Currency 2 2 2 2 3 22 4" xfId="19771"/>
    <cellStyle name="Currency 2 2 2 2 3 22 4 2" xfId="19772"/>
    <cellStyle name="Currency 2 2 2 2 3 22 5" xfId="19773"/>
    <cellStyle name="Currency 2 2 2 2 3 22 5 2" xfId="19774"/>
    <cellStyle name="Currency 2 2 2 2 3 22 6" xfId="19775"/>
    <cellStyle name="Currency 2 2 2 2 3 22 6 2" xfId="19776"/>
    <cellStyle name="Currency 2 2 2 2 3 22 7" xfId="19777"/>
    <cellStyle name="Currency 2 2 2 2 3 22 7 2" xfId="19778"/>
    <cellStyle name="Currency 2 2 2 2 3 22 8" xfId="19779"/>
    <cellStyle name="Currency 2 2 2 2 3 22 8 2" xfId="19780"/>
    <cellStyle name="Currency 2 2 2 2 3 22 9" xfId="19781"/>
    <cellStyle name="Currency 2 2 2 2 3 22 9 2" xfId="19782"/>
    <cellStyle name="Currency 2 2 2 2 3 23" xfId="19783"/>
    <cellStyle name="Currency 2 2 2 2 3 23 10" xfId="19784"/>
    <cellStyle name="Currency 2 2 2 2 3 23 10 2" xfId="19785"/>
    <cellStyle name="Currency 2 2 2 2 3 23 11" xfId="19786"/>
    <cellStyle name="Currency 2 2 2 2 3 23 11 2" xfId="19787"/>
    <cellStyle name="Currency 2 2 2 2 3 23 12" xfId="19788"/>
    <cellStyle name="Currency 2 2 2 2 3 23 12 2" xfId="19789"/>
    <cellStyle name="Currency 2 2 2 2 3 23 13" xfId="19790"/>
    <cellStyle name="Currency 2 2 2 2 3 23 14" xfId="19791"/>
    <cellStyle name="Currency 2 2 2 2 3 23 2" xfId="19792"/>
    <cellStyle name="Currency 2 2 2 2 3 23 2 2" xfId="19793"/>
    <cellStyle name="Currency 2 2 2 2 3 23 3" xfId="19794"/>
    <cellStyle name="Currency 2 2 2 2 3 23 3 2" xfId="19795"/>
    <cellStyle name="Currency 2 2 2 2 3 23 4" xfId="19796"/>
    <cellStyle name="Currency 2 2 2 2 3 23 4 2" xfId="19797"/>
    <cellStyle name="Currency 2 2 2 2 3 23 5" xfId="19798"/>
    <cellStyle name="Currency 2 2 2 2 3 23 5 2" xfId="19799"/>
    <cellStyle name="Currency 2 2 2 2 3 23 6" xfId="19800"/>
    <cellStyle name="Currency 2 2 2 2 3 23 6 2" xfId="19801"/>
    <cellStyle name="Currency 2 2 2 2 3 23 7" xfId="19802"/>
    <cellStyle name="Currency 2 2 2 2 3 23 7 2" xfId="19803"/>
    <cellStyle name="Currency 2 2 2 2 3 23 8" xfId="19804"/>
    <cellStyle name="Currency 2 2 2 2 3 23 8 2" xfId="19805"/>
    <cellStyle name="Currency 2 2 2 2 3 23 9" xfId="19806"/>
    <cellStyle name="Currency 2 2 2 2 3 23 9 2" xfId="19807"/>
    <cellStyle name="Currency 2 2 2 2 3 24" xfId="19808"/>
    <cellStyle name="Currency 2 2 2 2 3 24 10" xfId="19809"/>
    <cellStyle name="Currency 2 2 2 2 3 24 10 2" xfId="19810"/>
    <cellStyle name="Currency 2 2 2 2 3 24 11" xfId="19811"/>
    <cellStyle name="Currency 2 2 2 2 3 24 11 2" xfId="19812"/>
    <cellStyle name="Currency 2 2 2 2 3 24 12" xfId="19813"/>
    <cellStyle name="Currency 2 2 2 2 3 24 12 2" xfId="19814"/>
    <cellStyle name="Currency 2 2 2 2 3 24 13" xfId="19815"/>
    <cellStyle name="Currency 2 2 2 2 3 24 14" xfId="19816"/>
    <cellStyle name="Currency 2 2 2 2 3 24 2" xfId="19817"/>
    <cellStyle name="Currency 2 2 2 2 3 24 2 2" xfId="19818"/>
    <cellStyle name="Currency 2 2 2 2 3 24 3" xfId="19819"/>
    <cellStyle name="Currency 2 2 2 2 3 24 3 2" xfId="19820"/>
    <cellStyle name="Currency 2 2 2 2 3 24 4" xfId="19821"/>
    <cellStyle name="Currency 2 2 2 2 3 24 4 2" xfId="19822"/>
    <cellStyle name="Currency 2 2 2 2 3 24 5" xfId="19823"/>
    <cellStyle name="Currency 2 2 2 2 3 24 5 2" xfId="19824"/>
    <cellStyle name="Currency 2 2 2 2 3 24 6" xfId="19825"/>
    <cellStyle name="Currency 2 2 2 2 3 24 6 2" xfId="19826"/>
    <cellStyle name="Currency 2 2 2 2 3 24 7" xfId="19827"/>
    <cellStyle name="Currency 2 2 2 2 3 24 7 2" xfId="19828"/>
    <cellStyle name="Currency 2 2 2 2 3 24 8" xfId="19829"/>
    <cellStyle name="Currency 2 2 2 2 3 24 8 2" xfId="19830"/>
    <cellStyle name="Currency 2 2 2 2 3 24 9" xfId="19831"/>
    <cellStyle name="Currency 2 2 2 2 3 24 9 2" xfId="19832"/>
    <cellStyle name="Currency 2 2 2 2 3 25" xfId="19833"/>
    <cellStyle name="Currency 2 2 2 2 3 25 2" xfId="19834"/>
    <cellStyle name="Currency 2 2 2 2 3 26" xfId="19835"/>
    <cellStyle name="Currency 2 2 2 2 3 26 2" xfId="19836"/>
    <cellStyle name="Currency 2 2 2 2 3 27" xfId="19837"/>
    <cellStyle name="Currency 2 2 2 2 3 27 2" xfId="19838"/>
    <cellStyle name="Currency 2 2 2 2 3 28" xfId="19839"/>
    <cellStyle name="Currency 2 2 2 2 3 28 2" xfId="19840"/>
    <cellStyle name="Currency 2 2 2 2 3 29" xfId="19841"/>
    <cellStyle name="Currency 2 2 2 2 3 29 2" xfId="19842"/>
    <cellStyle name="Currency 2 2 2 2 3 3" xfId="19843"/>
    <cellStyle name="Currency 2 2 2 2 3 3 10" xfId="19844"/>
    <cellStyle name="Currency 2 2 2 2 3 3 10 2" xfId="19845"/>
    <cellStyle name="Currency 2 2 2 2 3 3 11" xfId="19846"/>
    <cellStyle name="Currency 2 2 2 2 3 3 11 2" xfId="19847"/>
    <cellStyle name="Currency 2 2 2 2 3 3 12" xfId="19848"/>
    <cellStyle name="Currency 2 2 2 2 3 3 12 2" xfId="19849"/>
    <cellStyle name="Currency 2 2 2 2 3 3 13" xfId="19850"/>
    <cellStyle name="Currency 2 2 2 2 3 3 13 2" xfId="19851"/>
    <cellStyle name="Currency 2 2 2 2 3 3 14" xfId="19852"/>
    <cellStyle name="Currency 2 2 2 2 3 3 14 2" xfId="19853"/>
    <cellStyle name="Currency 2 2 2 2 3 3 15" xfId="19854"/>
    <cellStyle name="Currency 2 2 2 2 3 3 16" xfId="19855"/>
    <cellStyle name="Currency 2 2 2 2 3 3 2" xfId="19856"/>
    <cellStyle name="Currency 2 2 2 2 3 3 2 10" xfId="19857"/>
    <cellStyle name="Currency 2 2 2 2 3 3 2 10 2" xfId="19858"/>
    <cellStyle name="Currency 2 2 2 2 3 3 2 11" xfId="19859"/>
    <cellStyle name="Currency 2 2 2 2 3 3 2 11 2" xfId="19860"/>
    <cellStyle name="Currency 2 2 2 2 3 3 2 12" xfId="19861"/>
    <cellStyle name="Currency 2 2 2 2 3 3 2 12 2" xfId="19862"/>
    <cellStyle name="Currency 2 2 2 2 3 3 2 13" xfId="19863"/>
    <cellStyle name="Currency 2 2 2 2 3 3 2 14" xfId="19864"/>
    <cellStyle name="Currency 2 2 2 2 3 3 2 2" xfId="19865"/>
    <cellStyle name="Currency 2 2 2 2 3 3 2 2 2" xfId="19866"/>
    <cellStyle name="Currency 2 2 2 2 3 3 2 3" xfId="19867"/>
    <cellStyle name="Currency 2 2 2 2 3 3 2 3 2" xfId="19868"/>
    <cellStyle name="Currency 2 2 2 2 3 3 2 4" xfId="19869"/>
    <cellStyle name="Currency 2 2 2 2 3 3 2 4 2" xfId="19870"/>
    <cellStyle name="Currency 2 2 2 2 3 3 2 5" xfId="19871"/>
    <cellStyle name="Currency 2 2 2 2 3 3 2 5 2" xfId="19872"/>
    <cellStyle name="Currency 2 2 2 2 3 3 2 6" xfId="19873"/>
    <cellStyle name="Currency 2 2 2 2 3 3 2 6 2" xfId="19874"/>
    <cellStyle name="Currency 2 2 2 2 3 3 2 7" xfId="19875"/>
    <cellStyle name="Currency 2 2 2 2 3 3 2 7 2" xfId="19876"/>
    <cellStyle name="Currency 2 2 2 2 3 3 2 8" xfId="19877"/>
    <cellStyle name="Currency 2 2 2 2 3 3 2 8 2" xfId="19878"/>
    <cellStyle name="Currency 2 2 2 2 3 3 2 9" xfId="19879"/>
    <cellStyle name="Currency 2 2 2 2 3 3 2 9 2" xfId="19880"/>
    <cellStyle name="Currency 2 2 2 2 3 3 3" xfId="19881"/>
    <cellStyle name="Currency 2 2 2 2 3 3 3 10" xfId="19882"/>
    <cellStyle name="Currency 2 2 2 2 3 3 3 10 2" xfId="19883"/>
    <cellStyle name="Currency 2 2 2 2 3 3 3 11" xfId="19884"/>
    <cellStyle name="Currency 2 2 2 2 3 3 3 11 2" xfId="19885"/>
    <cellStyle name="Currency 2 2 2 2 3 3 3 12" xfId="19886"/>
    <cellStyle name="Currency 2 2 2 2 3 3 3 12 2" xfId="19887"/>
    <cellStyle name="Currency 2 2 2 2 3 3 3 13" xfId="19888"/>
    <cellStyle name="Currency 2 2 2 2 3 3 3 14" xfId="19889"/>
    <cellStyle name="Currency 2 2 2 2 3 3 3 2" xfId="19890"/>
    <cellStyle name="Currency 2 2 2 2 3 3 3 2 2" xfId="19891"/>
    <cellStyle name="Currency 2 2 2 2 3 3 3 3" xfId="19892"/>
    <cellStyle name="Currency 2 2 2 2 3 3 3 3 2" xfId="19893"/>
    <cellStyle name="Currency 2 2 2 2 3 3 3 4" xfId="19894"/>
    <cellStyle name="Currency 2 2 2 2 3 3 3 4 2" xfId="19895"/>
    <cellStyle name="Currency 2 2 2 2 3 3 3 5" xfId="19896"/>
    <cellStyle name="Currency 2 2 2 2 3 3 3 5 2" xfId="19897"/>
    <cellStyle name="Currency 2 2 2 2 3 3 3 6" xfId="19898"/>
    <cellStyle name="Currency 2 2 2 2 3 3 3 6 2" xfId="19899"/>
    <cellStyle name="Currency 2 2 2 2 3 3 3 7" xfId="19900"/>
    <cellStyle name="Currency 2 2 2 2 3 3 3 7 2" xfId="19901"/>
    <cellStyle name="Currency 2 2 2 2 3 3 3 8" xfId="19902"/>
    <cellStyle name="Currency 2 2 2 2 3 3 3 8 2" xfId="19903"/>
    <cellStyle name="Currency 2 2 2 2 3 3 3 9" xfId="19904"/>
    <cellStyle name="Currency 2 2 2 2 3 3 3 9 2" xfId="19905"/>
    <cellStyle name="Currency 2 2 2 2 3 3 4" xfId="19906"/>
    <cellStyle name="Currency 2 2 2 2 3 3 4 2" xfId="19907"/>
    <cellStyle name="Currency 2 2 2 2 3 3 5" xfId="19908"/>
    <cellStyle name="Currency 2 2 2 2 3 3 5 2" xfId="19909"/>
    <cellStyle name="Currency 2 2 2 2 3 3 6" xfId="19910"/>
    <cellStyle name="Currency 2 2 2 2 3 3 6 2" xfId="19911"/>
    <cellStyle name="Currency 2 2 2 2 3 3 7" xfId="19912"/>
    <cellStyle name="Currency 2 2 2 2 3 3 7 2" xfId="19913"/>
    <cellStyle name="Currency 2 2 2 2 3 3 8" xfId="19914"/>
    <cellStyle name="Currency 2 2 2 2 3 3 8 2" xfId="19915"/>
    <cellStyle name="Currency 2 2 2 2 3 3 9" xfId="19916"/>
    <cellStyle name="Currency 2 2 2 2 3 3 9 2" xfId="19917"/>
    <cellStyle name="Currency 2 2 2 2 3 30" xfId="19918"/>
    <cellStyle name="Currency 2 2 2 2 3 30 2" xfId="19919"/>
    <cellStyle name="Currency 2 2 2 2 3 31" xfId="19920"/>
    <cellStyle name="Currency 2 2 2 2 3 31 2" xfId="19921"/>
    <cellStyle name="Currency 2 2 2 2 3 32" xfId="19922"/>
    <cellStyle name="Currency 2 2 2 2 3 32 2" xfId="19923"/>
    <cellStyle name="Currency 2 2 2 2 3 33" xfId="19924"/>
    <cellStyle name="Currency 2 2 2 2 3 33 2" xfId="19925"/>
    <cellStyle name="Currency 2 2 2 2 3 34" xfId="19926"/>
    <cellStyle name="Currency 2 2 2 2 3 34 2" xfId="19927"/>
    <cellStyle name="Currency 2 2 2 2 3 35" xfId="19928"/>
    <cellStyle name="Currency 2 2 2 2 3 35 2" xfId="19929"/>
    <cellStyle name="Currency 2 2 2 2 3 36" xfId="19930"/>
    <cellStyle name="Currency 2 2 2 2 3 37" xfId="19931"/>
    <cellStyle name="Currency 2 2 2 2 3 4" xfId="19932"/>
    <cellStyle name="Currency 2 2 2 2 3 4 10" xfId="19933"/>
    <cellStyle name="Currency 2 2 2 2 3 4 10 2" xfId="19934"/>
    <cellStyle name="Currency 2 2 2 2 3 4 11" xfId="19935"/>
    <cellStyle name="Currency 2 2 2 2 3 4 11 2" xfId="19936"/>
    <cellStyle name="Currency 2 2 2 2 3 4 12" xfId="19937"/>
    <cellStyle name="Currency 2 2 2 2 3 4 12 2" xfId="19938"/>
    <cellStyle name="Currency 2 2 2 2 3 4 13" xfId="19939"/>
    <cellStyle name="Currency 2 2 2 2 3 4 13 2" xfId="19940"/>
    <cellStyle name="Currency 2 2 2 2 3 4 14" xfId="19941"/>
    <cellStyle name="Currency 2 2 2 2 3 4 14 2" xfId="19942"/>
    <cellStyle name="Currency 2 2 2 2 3 4 15" xfId="19943"/>
    <cellStyle name="Currency 2 2 2 2 3 4 16" xfId="19944"/>
    <cellStyle name="Currency 2 2 2 2 3 4 2" xfId="19945"/>
    <cellStyle name="Currency 2 2 2 2 3 4 2 10" xfId="19946"/>
    <cellStyle name="Currency 2 2 2 2 3 4 2 10 2" xfId="19947"/>
    <cellStyle name="Currency 2 2 2 2 3 4 2 11" xfId="19948"/>
    <cellStyle name="Currency 2 2 2 2 3 4 2 11 2" xfId="19949"/>
    <cellStyle name="Currency 2 2 2 2 3 4 2 12" xfId="19950"/>
    <cellStyle name="Currency 2 2 2 2 3 4 2 12 2" xfId="19951"/>
    <cellStyle name="Currency 2 2 2 2 3 4 2 13" xfId="19952"/>
    <cellStyle name="Currency 2 2 2 2 3 4 2 14" xfId="19953"/>
    <cellStyle name="Currency 2 2 2 2 3 4 2 2" xfId="19954"/>
    <cellStyle name="Currency 2 2 2 2 3 4 2 2 2" xfId="19955"/>
    <cellStyle name="Currency 2 2 2 2 3 4 2 3" xfId="19956"/>
    <cellStyle name="Currency 2 2 2 2 3 4 2 3 2" xfId="19957"/>
    <cellStyle name="Currency 2 2 2 2 3 4 2 4" xfId="19958"/>
    <cellStyle name="Currency 2 2 2 2 3 4 2 4 2" xfId="19959"/>
    <cellStyle name="Currency 2 2 2 2 3 4 2 5" xfId="19960"/>
    <cellStyle name="Currency 2 2 2 2 3 4 2 5 2" xfId="19961"/>
    <cellStyle name="Currency 2 2 2 2 3 4 2 6" xfId="19962"/>
    <cellStyle name="Currency 2 2 2 2 3 4 2 6 2" xfId="19963"/>
    <cellStyle name="Currency 2 2 2 2 3 4 2 7" xfId="19964"/>
    <cellStyle name="Currency 2 2 2 2 3 4 2 7 2" xfId="19965"/>
    <cellStyle name="Currency 2 2 2 2 3 4 2 8" xfId="19966"/>
    <cellStyle name="Currency 2 2 2 2 3 4 2 8 2" xfId="19967"/>
    <cellStyle name="Currency 2 2 2 2 3 4 2 9" xfId="19968"/>
    <cellStyle name="Currency 2 2 2 2 3 4 2 9 2" xfId="19969"/>
    <cellStyle name="Currency 2 2 2 2 3 4 3" xfId="19970"/>
    <cellStyle name="Currency 2 2 2 2 3 4 3 10" xfId="19971"/>
    <cellStyle name="Currency 2 2 2 2 3 4 3 10 2" xfId="19972"/>
    <cellStyle name="Currency 2 2 2 2 3 4 3 11" xfId="19973"/>
    <cellStyle name="Currency 2 2 2 2 3 4 3 11 2" xfId="19974"/>
    <cellStyle name="Currency 2 2 2 2 3 4 3 12" xfId="19975"/>
    <cellStyle name="Currency 2 2 2 2 3 4 3 12 2" xfId="19976"/>
    <cellStyle name="Currency 2 2 2 2 3 4 3 13" xfId="19977"/>
    <cellStyle name="Currency 2 2 2 2 3 4 3 14" xfId="19978"/>
    <cellStyle name="Currency 2 2 2 2 3 4 3 2" xfId="19979"/>
    <cellStyle name="Currency 2 2 2 2 3 4 3 2 2" xfId="19980"/>
    <cellStyle name="Currency 2 2 2 2 3 4 3 3" xfId="19981"/>
    <cellStyle name="Currency 2 2 2 2 3 4 3 3 2" xfId="19982"/>
    <cellStyle name="Currency 2 2 2 2 3 4 3 4" xfId="19983"/>
    <cellStyle name="Currency 2 2 2 2 3 4 3 4 2" xfId="19984"/>
    <cellStyle name="Currency 2 2 2 2 3 4 3 5" xfId="19985"/>
    <cellStyle name="Currency 2 2 2 2 3 4 3 5 2" xfId="19986"/>
    <cellStyle name="Currency 2 2 2 2 3 4 3 6" xfId="19987"/>
    <cellStyle name="Currency 2 2 2 2 3 4 3 6 2" xfId="19988"/>
    <cellStyle name="Currency 2 2 2 2 3 4 3 7" xfId="19989"/>
    <cellStyle name="Currency 2 2 2 2 3 4 3 7 2" xfId="19990"/>
    <cellStyle name="Currency 2 2 2 2 3 4 3 8" xfId="19991"/>
    <cellStyle name="Currency 2 2 2 2 3 4 3 8 2" xfId="19992"/>
    <cellStyle name="Currency 2 2 2 2 3 4 3 9" xfId="19993"/>
    <cellStyle name="Currency 2 2 2 2 3 4 3 9 2" xfId="19994"/>
    <cellStyle name="Currency 2 2 2 2 3 4 4" xfId="19995"/>
    <cellStyle name="Currency 2 2 2 2 3 4 4 2" xfId="19996"/>
    <cellStyle name="Currency 2 2 2 2 3 4 5" xfId="19997"/>
    <cellStyle name="Currency 2 2 2 2 3 4 5 2" xfId="19998"/>
    <cellStyle name="Currency 2 2 2 2 3 4 6" xfId="19999"/>
    <cellStyle name="Currency 2 2 2 2 3 4 6 2" xfId="20000"/>
    <cellStyle name="Currency 2 2 2 2 3 4 7" xfId="20001"/>
    <cellStyle name="Currency 2 2 2 2 3 4 7 2" xfId="20002"/>
    <cellStyle name="Currency 2 2 2 2 3 4 8" xfId="20003"/>
    <cellStyle name="Currency 2 2 2 2 3 4 8 2" xfId="20004"/>
    <cellStyle name="Currency 2 2 2 2 3 4 9" xfId="20005"/>
    <cellStyle name="Currency 2 2 2 2 3 4 9 2" xfId="20006"/>
    <cellStyle name="Currency 2 2 2 2 3 5" xfId="20007"/>
    <cellStyle name="Currency 2 2 2 2 3 5 10" xfId="20008"/>
    <cellStyle name="Currency 2 2 2 2 3 5 10 2" xfId="20009"/>
    <cellStyle name="Currency 2 2 2 2 3 5 11" xfId="20010"/>
    <cellStyle name="Currency 2 2 2 2 3 5 11 2" xfId="20011"/>
    <cellStyle name="Currency 2 2 2 2 3 5 12" xfId="20012"/>
    <cellStyle name="Currency 2 2 2 2 3 5 12 2" xfId="20013"/>
    <cellStyle name="Currency 2 2 2 2 3 5 13" xfId="20014"/>
    <cellStyle name="Currency 2 2 2 2 3 5 13 2" xfId="20015"/>
    <cellStyle name="Currency 2 2 2 2 3 5 14" xfId="20016"/>
    <cellStyle name="Currency 2 2 2 2 3 5 14 2" xfId="20017"/>
    <cellStyle name="Currency 2 2 2 2 3 5 15" xfId="20018"/>
    <cellStyle name="Currency 2 2 2 2 3 5 16" xfId="20019"/>
    <cellStyle name="Currency 2 2 2 2 3 5 2" xfId="20020"/>
    <cellStyle name="Currency 2 2 2 2 3 5 2 10" xfId="20021"/>
    <cellStyle name="Currency 2 2 2 2 3 5 2 10 2" xfId="20022"/>
    <cellStyle name="Currency 2 2 2 2 3 5 2 11" xfId="20023"/>
    <cellStyle name="Currency 2 2 2 2 3 5 2 11 2" xfId="20024"/>
    <cellStyle name="Currency 2 2 2 2 3 5 2 12" xfId="20025"/>
    <cellStyle name="Currency 2 2 2 2 3 5 2 12 2" xfId="20026"/>
    <cellStyle name="Currency 2 2 2 2 3 5 2 13" xfId="20027"/>
    <cellStyle name="Currency 2 2 2 2 3 5 2 14" xfId="20028"/>
    <cellStyle name="Currency 2 2 2 2 3 5 2 2" xfId="20029"/>
    <cellStyle name="Currency 2 2 2 2 3 5 2 2 2" xfId="20030"/>
    <cellStyle name="Currency 2 2 2 2 3 5 2 3" xfId="20031"/>
    <cellStyle name="Currency 2 2 2 2 3 5 2 3 2" xfId="20032"/>
    <cellStyle name="Currency 2 2 2 2 3 5 2 4" xfId="20033"/>
    <cellStyle name="Currency 2 2 2 2 3 5 2 4 2" xfId="20034"/>
    <cellStyle name="Currency 2 2 2 2 3 5 2 5" xfId="20035"/>
    <cellStyle name="Currency 2 2 2 2 3 5 2 5 2" xfId="20036"/>
    <cellStyle name="Currency 2 2 2 2 3 5 2 6" xfId="20037"/>
    <cellStyle name="Currency 2 2 2 2 3 5 2 6 2" xfId="20038"/>
    <cellStyle name="Currency 2 2 2 2 3 5 2 7" xfId="20039"/>
    <cellStyle name="Currency 2 2 2 2 3 5 2 7 2" xfId="20040"/>
    <cellStyle name="Currency 2 2 2 2 3 5 2 8" xfId="20041"/>
    <cellStyle name="Currency 2 2 2 2 3 5 2 8 2" xfId="20042"/>
    <cellStyle name="Currency 2 2 2 2 3 5 2 9" xfId="20043"/>
    <cellStyle name="Currency 2 2 2 2 3 5 2 9 2" xfId="20044"/>
    <cellStyle name="Currency 2 2 2 2 3 5 3" xfId="20045"/>
    <cellStyle name="Currency 2 2 2 2 3 5 3 10" xfId="20046"/>
    <cellStyle name="Currency 2 2 2 2 3 5 3 10 2" xfId="20047"/>
    <cellStyle name="Currency 2 2 2 2 3 5 3 11" xfId="20048"/>
    <cellStyle name="Currency 2 2 2 2 3 5 3 11 2" xfId="20049"/>
    <cellStyle name="Currency 2 2 2 2 3 5 3 12" xfId="20050"/>
    <cellStyle name="Currency 2 2 2 2 3 5 3 12 2" xfId="20051"/>
    <cellStyle name="Currency 2 2 2 2 3 5 3 13" xfId="20052"/>
    <cellStyle name="Currency 2 2 2 2 3 5 3 14" xfId="20053"/>
    <cellStyle name="Currency 2 2 2 2 3 5 3 2" xfId="20054"/>
    <cellStyle name="Currency 2 2 2 2 3 5 3 2 2" xfId="20055"/>
    <cellStyle name="Currency 2 2 2 2 3 5 3 3" xfId="20056"/>
    <cellStyle name="Currency 2 2 2 2 3 5 3 3 2" xfId="20057"/>
    <cellStyle name="Currency 2 2 2 2 3 5 3 4" xfId="20058"/>
    <cellStyle name="Currency 2 2 2 2 3 5 3 4 2" xfId="20059"/>
    <cellStyle name="Currency 2 2 2 2 3 5 3 5" xfId="20060"/>
    <cellStyle name="Currency 2 2 2 2 3 5 3 5 2" xfId="20061"/>
    <cellStyle name="Currency 2 2 2 2 3 5 3 6" xfId="20062"/>
    <cellStyle name="Currency 2 2 2 2 3 5 3 6 2" xfId="20063"/>
    <cellStyle name="Currency 2 2 2 2 3 5 3 7" xfId="20064"/>
    <cellStyle name="Currency 2 2 2 2 3 5 3 7 2" xfId="20065"/>
    <cellStyle name="Currency 2 2 2 2 3 5 3 8" xfId="20066"/>
    <cellStyle name="Currency 2 2 2 2 3 5 3 8 2" xfId="20067"/>
    <cellStyle name="Currency 2 2 2 2 3 5 3 9" xfId="20068"/>
    <cellStyle name="Currency 2 2 2 2 3 5 3 9 2" xfId="20069"/>
    <cellStyle name="Currency 2 2 2 2 3 5 4" xfId="20070"/>
    <cellStyle name="Currency 2 2 2 2 3 5 4 2" xfId="20071"/>
    <cellStyle name="Currency 2 2 2 2 3 5 5" xfId="20072"/>
    <cellStyle name="Currency 2 2 2 2 3 5 5 2" xfId="20073"/>
    <cellStyle name="Currency 2 2 2 2 3 5 6" xfId="20074"/>
    <cellStyle name="Currency 2 2 2 2 3 5 6 2" xfId="20075"/>
    <cellStyle name="Currency 2 2 2 2 3 5 7" xfId="20076"/>
    <cellStyle name="Currency 2 2 2 2 3 5 7 2" xfId="20077"/>
    <cellStyle name="Currency 2 2 2 2 3 5 8" xfId="20078"/>
    <cellStyle name="Currency 2 2 2 2 3 5 8 2" xfId="20079"/>
    <cellStyle name="Currency 2 2 2 2 3 5 9" xfId="20080"/>
    <cellStyle name="Currency 2 2 2 2 3 5 9 2" xfId="20081"/>
    <cellStyle name="Currency 2 2 2 2 3 6" xfId="20082"/>
    <cellStyle name="Currency 2 2 2 2 3 6 10" xfId="20083"/>
    <cellStyle name="Currency 2 2 2 2 3 6 10 2" xfId="20084"/>
    <cellStyle name="Currency 2 2 2 2 3 6 11" xfId="20085"/>
    <cellStyle name="Currency 2 2 2 2 3 6 11 2" xfId="20086"/>
    <cellStyle name="Currency 2 2 2 2 3 6 12" xfId="20087"/>
    <cellStyle name="Currency 2 2 2 2 3 6 12 2" xfId="20088"/>
    <cellStyle name="Currency 2 2 2 2 3 6 13" xfId="20089"/>
    <cellStyle name="Currency 2 2 2 2 3 6 13 2" xfId="20090"/>
    <cellStyle name="Currency 2 2 2 2 3 6 14" xfId="20091"/>
    <cellStyle name="Currency 2 2 2 2 3 6 14 2" xfId="20092"/>
    <cellStyle name="Currency 2 2 2 2 3 6 15" xfId="20093"/>
    <cellStyle name="Currency 2 2 2 2 3 6 16" xfId="20094"/>
    <cellStyle name="Currency 2 2 2 2 3 6 2" xfId="20095"/>
    <cellStyle name="Currency 2 2 2 2 3 6 2 10" xfId="20096"/>
    <cellStyle name="Currency 2 2 2 2 3 6 2 10 2" xfId="20097"/>
    <cellStyle name="Currency 2 2 2 2 3 6 2 11" xfId="20098"/>
    <cellStyle name="Currency 2 2 2 2 3 6 2 11 2" xfId="20099"/>
    <cellStyle name="Currency 2 2 2 2 3 6 2 12" xfId="20100"/>
    <cellStyle name="Currency 2 2 2 2 3 6 2 12 2" xfId="20101"/>
    <cellStyle name="Currency 2 2 2 2 3 6 2 13" xfId="20102"/>
    <cellStyle name="Currency 2 2 2 2 3 6 2 14" xfId="20103"/>
    <cellStyle name="Currency 2 2 2 2 3 6 2 2" xfId="20104"/>
    <cellStyle name="Currency 2 2 2 2 3 6 2 2 2" xfId="20105"/>
    <cellStyle name="Currency 2 2 2 2 3 6 2 3" xfId="20106"/>
    <cellStyle name="Currency 2 2 2 2 3 6 2 3 2" xfId="20107"/>
    <cellStyle name="Currency 2 2 2 2 3 6 2 4" xfId="20108"/>
    <cellStyle name="Currency 2 2 2 2 3 6 2 4 2" xfId="20109"/>
    <cellStyle name="Currency 2 2 2 2 3 6 2 5" xfId="20110"/>
    <cellStyle name="Currency 2 2 2 2 3 6 2 5 2" xfId="20111"/>
    <cellStyle name="Currency 2 2 2 2 3 6 2 6" xfId="20112"/>
    <cellStyle name="Currency 2 2 2 2 3 6 2 6 2" xfId="20113"/>
    <cellStyle name="Currency 2 2 2 2 3 6 2 7" xfId="20114"/>
    <cellStyle name="Currency 2 2 2 2 3 6 2 7 2" xfId="20115"/>
    <cellStyle name="Currency 2 2 2 2 3 6 2 8" xfId="20116"/>
    <cellStyle name="Currency 2 2 2 2 3 6 2 8 2" xfId="20117"/>
    <cellStyle name="Currency 2 2 2 2 3 6 2 9" xfId="20118"/>
    <cellStyle name="Currency 2 2 2 2 3 6 2 9 2" xfId="20119"/>
    <cellStyle name="Currency 2 2 2 2 3 6 3" xfId="20120"/>
    <cellStyle name="Currency 2 2 2 2 3 6 3 10" xfId="20121"/>
    <cellStyle name="Currency 2 2 2 2 3 6 3 10 2" xfId="20122"/>
    <cellStyle name="Currency 2 2 2 2 3 6 3 11" xfId="20123"/>
    <cellStyle name="Currency 2 2 2 2 3 6 3 11 2" xfId="20124"/>
    <cellStyle name="Currency 2 2 2 2 3 6 3 12" xfId="20125"/>
    <cellStyle name="Currency 2 2 2 2 3 6 3 12 2" xfId="20126"/>
    <cellStyle name="Currency 2 2 2 2 3 6 3 13" xfId="20127"/>
    <cellStyle name="Currency 2 2 2 2 3 6 3 14" xfId="20128"/>
    <cellStyle name="Currency 2 2 2 2 3 6 3 2" xfId="20129"/>
    <cellStyle name="Currency 2 2 2 2 3 6 3 2 2" xfId="20130"/>
    <cellStyle name="Currency 2 2 2 2 3 6 3 3" xfId="20131"/>
    <cellStyle name="Currency 2 2 2 2 3 6 3 3 2" xfId="20132"/>
    <cellStyle name="Currency 2 2 2 2 3 6 3 4" xfId="20133"/>
    <cellStyle name="Currency 2 2 2 2 3 6 3 4 2" xfId="20134"/>
    <cellStyle name="Currency 2 2 2 2 3 6 3 5" xfId="20135"/>
    <cellStyle name="Currency 2 2 2 2 3 6 3 5 2" xfId="20136"/>
    <cellStyle name="Currency 2 2 2 2 3 6 3 6" xfId="20137"/>
    <cellStyle name="Currency 2 2 2 2 3 6 3 6 2" xfId="20138"/>
    <cellStyle name="Currency 2 2 2 2 3 6 3 7" xfId="20139"/>
    <cellStyle name="Currency 2 2 2 2 3 6 3 7 2" xfId="20140"/>
    <cellStyle name="Currency 2 2 2 2 3 6 3 8" xfId="20141"/>
    <cellStyle name="Currency 2 2 2 2 3 6 3 8 2" xfId="20142"/>
    <cellStyle name="Currency 2 2 2 2 3 6 3 9" xfId="20143"/>
    <cellStyle name="Currency 2 2 2 2 3 6 3 9 2" xfId="20144"/>
    <cellStyle name="Currency 2 2 2 2 3 6 4" xfId="20145"/>
    <cellStyle name="Currency 2 2 2 2 3 6 4 2" xfId="20146"/>
    <cellStyle name="Currency 2 2 2 2 3 6 5" xfId="20147"/>
    <cellStyle name="Currency 2 2 2 2 3 6 5 2" xfId="20148"/>
    <cellStyle name="Currency 2 2 2 2 3 6 6" xfId="20149"/>
    <cellStyle name="Currency 2 2 2 2 3 6 6 2" xfId="20150"/>
    <cellStyle name="Currency 2 2 2 2 3 6 7" xfId="20151"/>
    <cellStyle name="Currency 2 2 2 2 3 6 7 2" xfId="20152"/>
    <cellStyle name="Currency 2 2 2 2 3 6 8" xfId="20153"/>
    <cellStyle name="Currency 2 2 2 2 3 6 8 2" xfId="20154"/>
    <cellStyle name="Currency 2 2 2 2 3 6 9" xfId="20155"/>
    <cellStyle name="Currency 2 2 2 2 3 6 9 2" xfId="20156"/>
    <cellStyle name="Currency 2 2 2 2 3 7" xfId="20157"/>
    <cellStyle name="Currency 2 2 2 2 3 7 10" xfId="20158"/>
    <cellStyle name="Currency 2 2 2 2 3 7 10 2" xfId="20159"/>
    <cellStyle name="Currency 2 2 2 2 3 7 11" xfId="20160"/>
    <cellStyle name="Currency 2 2 2 2 3 7 11 2" xfId="20161"/>
    <cellStyle name="Currency 2 2 2 2 3 7 12" xfId="20162"/>
    <cellStyle name="Currency 2 2 2 2 3 7 12 2" xfId="20163"/>
    <cellStyle name="Currency 2 2 2 2 3 7 13" xfId="20164"/>
    <cellStyle name="Currency 2 2 2 2 3 7 13 2" xfId="20165"/>
    <cellStyle name="Currency 2 2 2 2 3 7 14" xfId="20166"/>
    <cellStyle name="Currency 2 2 2 2 3 7 14 2" xfId="20167"/>
    <cellStyle name="Currency 2 2 2 2 3 7 15" xfId="20168"/>
    <cellStyle name="Currency 2 2 2 2 3 7 16" xfId="20169"/>
    <cellStyle name="Currency 2 2 2 2 3 7 2" xfId="20170"/>
    <cellStyle name="Currency 2 2 2 2 3 7 2 10" xfId="20171"/>
    <cellStyle name="Currency 2 2 2 2 3 7 2 10 2" xfId="20172"/>
    <cellStyle name="Currency 2 2 2 2 3 7 2 11" xfId="20173"/>
    <cellStyle name="Currency 2 2 2 2 3 7 2 11 2" xfId="20174"/>
    <cellStyle name="Currency 2 2 2 2 3 7 2 12" xfId="20175"/>
    <cellStyle name="Currency 2 2 2 2 3 7 2 12 2" xfId="20176"/>
    <cellStyle name="Currency 2 2 2 2 3 7 2 13" xfId="20177"/>
    <cellStyle name="Currency 2 2 2 2 3 7 2 14" xfId="20178"/>
    <cellStyle name="Currency 2 2 2 2 3 7 2 2" xfId="20179"/>
    <cellStyle name="Currency 2 2 2 2 3 7 2 2 2" xfId="20180"/>
    <cellStyle name="Currency 2 2 2 2 3 7 2 3" xfId="20181"/>
    <cellStyle name="Currency 2 2 2 2 3 7 2 3 2" xfId="20182"/>
    <cellStyle name="Currency 2 2 2 2 3 7 2 4" xfId="20183"/>
    <cellStyle name="Currency 2 2 2 2 3 7 2 4 2" xfId="20184"/>
    <cellStyle name="Currency 2 2 2 2 3 7 2 5" xfId="20185"/>
    <cellStyle name="Currency 2 2 2 2 3 7 2 5 2" xfId="20186"/>
    <cellStyle name="Currency 2 2 2 2 3 7 2 6" xfId="20187"/>
    <cellStyle name="Currency 2 2 2 2 3 7 2 6 2" xfId="20188"/>
    <cellStyle name="Currency 2 2 2 2 3 7 2 7" xfId="20189"/>
    <cellStyle name="Currency 2 2 2 2 3 7 2 7 2" xfId="20190"/>
    <cellStyle name="Currency 2 2 2 2 3 7 2 8" xfId="20191"/>
    <cellStyle name="Currency 2 2 2 2 3 7 2 8 2" xfId="20192"/>
    <cellStyle name="Currency 2 2 2 2 3 7 2 9" xfId="20193"/>
    <cellStyle name="Currency 2 2 2 2 3 7 2 9 2" xfId="20194"/>
    <cellStyle name="Currency 2 2 2 2 3 7 3" xfId="20195"/>
    <cellStyle name="Currency 2 2 2 2 3 7 3 10" xfId="20196"/>
    <cellStyle name="Currency 2 2 2 2 3 7 3 10 2" xfId="20197"/>
    <cellStyle name="Currency 2 2 2 2 3 7 3 11" xfId="20198"/>
    <cellStyle name="Currency 2 2 2 2 3 7 3 11 2" xfId="20199"/>
    <cellStyle name="Currency 2 2 2 2 3 7 3 12" xfId="20200"/>
    <cellStyle name="Currency 2 2 2 2 3 7 3 12 2" xfId="20201"/>
    <cellStyle name="Currency 2 2 2 2 3 7 3 13" xfId="20202"/>
    <cellStyle name="Currency 2 2 2 2 3 7 3 14" xfId="20203"/>
    <cellStyle name="Currency 2 2 2 2 3 7 3 2" xfId="20204"/>
    <cellStyle name="Currency 2 2 2 2 3 7 3 2 2" xfId="20205"/>
    <cellStyle name="Currency 2 2 2 2 3 7 3 3" xfId="20206"/>
    <cellStyle name="Currency 2 2 2 2 3 7 3 3 2" xfId="20207"/>
    <cellStyle name="Currency 2 2 2 2 3 7 3 4" xfId="20208"/>
    <cellStyle name="Currency 2 2 2 2 3 7 3 4 2" xfId="20209"/>
    <cellStyle name="Currency 2 2 2 2 3 7 3 5" xfId="20210"/>
    <cellStyle name="Currency 2 2 2 2 3 7 3 5 2" xfId="20211"/>
    <cellStyle name="Currency 2 2 2 2 3 7 3 6" xfId="20212"/>
    <cellStyle name="Currency 2 2 2 2 3 7 3 6 2" xfId="20213"/>
    <cellStyle name="Currency 2 2 2 2 3 7 3 7" xfId="20214"/>
    <cellStyle name="Currency 2 2 2 2 3 7 3 7 2" xfId="20215"/>
    <cellStyle name="Currency 2 2 2 2 3 7 3 8" xfId="20216"/>
    <cellStyle name="Currency 2 2 2 2 3 7 3 8 2" xfId="20217"/>
    <cellStyle name="Currency 2 2 2 2 3 7 3 9" xfId="20218"/>
    <cellStyle name="Currency 2 2 2 2 3 7 3 9 2" xfId="20219"/>
    <cellStyle name="Currency 2 2 2 2 3 7 4" xfId="20220"/>
    <cellStyle name="Currency 2 2 2 2 3 7 4 2" xfId="20221"/>
    <cellStyle name="Currency 2 2 2 2 3 7 5" xfId="20222"/>
    <cellStyle name="Currency 2 2 2 2 3 7 5 2" xfId="20223"/>
    <cellStyle name="Currency 2 2 2 2 3 7 6" xfId="20224"/>
    <cellStyle name="Currency 2 2 2 2 3 7 6 2" xfId="20225"/>
    <cellStyle name="Currency 2 2 2 2 3 7 7" xfId="20226"/>
    <cellStyle name="Currency 2 2 2 2 3 7 7 2" xfId="20227"/>
    <cellStyle name="Currency 2 2 2 2 3 7 8" xfId="20228"/>
    <cellStyle name="Currency 2 2 2 2 3 7 8 2" xfId="20229"/>
    <cellStyle name="Currency 2 2 2 2 3 7 9" xfId="20230"/>
    <cellStyle name="Currency 2 2 2 2 3 7 9 2" xfId="20231"/>
    <cellStyle name="Currency 2 2 2 2 3 8" xfId="20232"/>
    <cellStyle name="Currency 2 2 2 2 3 8 10" xfId="20233"/>
    <cellStyle name="Currency 2 2 2 2 3 8 10 2" xfId="20234"/>
    <cellStyle name="Currency 2 2 2 2 3 8 11" xfId="20235"/>
    <cellStyle name="Currency 2 2 2 2 3 8 11 2" xfId="20236"/>
    <cellStyle name="Currency 2 2 2 2 3 8 12" xfId="20237"/>
    <cellStyle name="Currency 2 2 2 2 3 8 12 2" xfId="20238"/>
    <cellStyle name="Currency 2 2 2 2 3 8 13" xfId="20239"/>
    <cellStyle name="Currency 2 2 2 2 3 8 13 2" xfId="20240"/>
    <cellStyle name="Currency 2 2 2 2 3 8 14" xfId="20241"/>
    <cellStyle name="Currency 2 2 2 2 3 8 14 2" xfId="20242"/>
    <cellStyle name="Currency 2 2 2 2 3 8 15" xfId="20243"/>
    <cellStyle name="Currency 2 2 2 2 3 8 16" xfId="20244"/>
    <cellStyle name="Currency 2 2 2 2 3 8 2" xfId="20245"/>
    <cellStyle name="Currency 2 2 2 2 3 8 2 10" xfId="20246"/>
    <cellStyle name="Currency 2 2 2 2 3 8 2 10 2" xfId="20247"/>
    <cellStyle name="Currency 2 2 2 2 3 8 2 11" xfId="20248"/>
    <cellStyle name="Currency 2 2 2 2 3 8 2 11 2" xfId="20249"/>
    <cellStyle name="Currency 2 2 2 2 3 8 2 12" xfId="20250"/>
    <cellStyle name="Currency 2 2 2 2 3 8 2 12 2" xfId="20251"/>
    <cellStyle name="Currency 2 2 2 2 3 8 2 13" xfId="20252"/>
    <cellStyle name="Currency 2 2 2 2 3 8 2 14" xfId="20253"/>
    <cellStyle name="Currency 2 2 2 2 3 8 2 2" xfId="20254"/>
    <cellStyle name="Currency 2 2 2 2 3 8 2 2 2" xfId="20255"/>
    <cellStyle name="Currency 2 2 2 2 3 8 2 3" xfId="20256"/>
    <cellStyle name="Currency 2 2 2 2 3 8 2 3 2" xfId="20257"/>
    <cellStyle name="Currency 2 2 2 2 3 8 2 4" xfId="20258"/>
    <cellStyle name="Currency 2 2 2 2 3 8 2 4 2" xfId="20259"/>
    <cellStyle name="Currency 2 2 2 2 3 8 2 5" xfId="20260"/>
    <cellStyle name="Currency 2 2 2 2 3 8 2 5 2" xfId="20261"/>
    <cellStyle name="Currency 2 2 2 2 3 8 2 6" xfId="20262"/>
    <cellStyle name="Currency 2 2 2 2 3 8 2 6 2" xfId="20263"/>
    <cellStyle name="Currency 2 2 2 2 3 8 2 7" xfId="20264"/>
    <cellStyle name="Currency 2 2 2 2 3 8 2 7 2" xfId="20265"/>
    <cellStyle name="Currency 2 2 2 2 3 8 2 8" xfId="20266"/>
    <cellStyle name="Currency 2 2 2 2 3 8 2 8 2" xfId="20267"/>
    <cellStyle name="Currency 2 2 2 2 3 8 2 9" xfId="20268"/>
    <cellStyle name="Currency 2 2 2 2 3 8 2 9 2" xfId="20269"/>
    <cellStyle name="Currency 2 2 2 2 3 8 3" xfId="20270"/>
    <cellStyle name="Currency 2 2 2 2 3 8 3 10" xfId="20271"/>
    <cellStyle name="Currency 2 2 2 2 3 8 3 10 2" xfId="20272"/>
    <cellStyle name="Currency 2 2 2 2 3 8 3 11" xfId="20273"/>
    <cellStyle name="Currency 2 2 2 2 3 8 3 11 2" xfId="20274"/>
    <cellStyle name="Currency 2 2 2 2 3 8 3 12" xfId="20275"/>
    <cellStyle name="Currency 2 2 2 2 3 8 3 12 2" xfId="20276"/>
    <cellStyle name="Currency 2 2 2 2 3 8 3 13" xfId="20277"/>
    <cellStyle name="Currency 2 2 2 2 3 8 3 14" xfId="20278"/>
    <cellStyle name="Currency 2 2 2 2 3 8 3 2" xfId="20279"/>
    <cellStyle name="Currency 2 2 2 2 3 8 3 2 2" xfId="20280"/>
    <cellStyle name="Currency 2 2 2 2 3 8 3 3" xfId="20281"/>
    <cellStyle name="Currency 2 2 2 2 3 8 3 3 2" xfId="20282"/>
    <cellStyle name="Currency 2 2 2 2 3 8 3 4" xfId="20283"/>
    <cellStyle name="Currency 2 2 2 2 3 8 3 4 2" xfId="20284"/>
    <cellStyle name="Currency 2 2 2 2 3 8 3 5" xfId="20285"/>
    <cellStyle name="Currency 2 2 2 2 3 8 3 5 2" xfId="20286"/>
    <cellStyle name="Currency 2 2 2 2 3 8 3 6" xfId="20287"/>
    <cellStyle name="Currency 2 2 2 2 3 8 3 6 2" xfId="20288"/>
    <cellStyle name="Currency 2 2 2 2 3 8 3 7" xfId="20289"/>
    <cellStyle name="Currency 2 2 2 2 3 8 3 7 2" xfId="20290"/>
    <cellStyle name="Currency 2 2 2 2 3 8 3 8" xfId="20291"/>
    <cellStyle name="Currency 2 2 2 2 3 8 3 8 2" xfId="20292"/>
    <cellStyle name="Currency 2 2 2 2 3 8 3 9" xfId="20293"/>
    <cellStyle name="Currency 2 2 2 2 3 8 3 9 2" xfId="20294"/>
    <cellStyle name="Currency 2 2 2 2 3 8 4" xfId="20295"/>
    <cellStyle name="Currency 2 2 2 2 3 8 4 2" xfId="20296"/>
    <cellStyle name="Currency 2 2 2 2 3 8 5" xfId="20297"/>
    <cellStyle name="Currency 2 2 2 2 3 8 5 2" xfId="20298"/>
    <cellStyle name="Currency 2 2 2 2 3 8 6" xfId="20299"/>
    <cellStyle name="Currency 2 2 2 2 3 8 6 2" xfId="20300"/>
    <cellStyle name="Currency 2 2 2 2 3 8 7" xfId="20301"/>
    <cellStyle name="Currency 2 2 2 2 3 8 7 2" xfId="20302"/>
    <cellStyle name="Currency 2 2 2 2 3 8 8" xfId="20303"/>
    <cellStyle name="Currency 2 2 2 2 3 8 8 2" xfId="20304"/>
    <cellStyle name="Currency 2 2 2 2 3 8 9" xfId="20305"/>
    <cellStyle name="Currency 2 2 2 2 3 8 9 2" xfId="20306"/>
    <cellStyle name="Currency 2 2 2 2 3 9" xfId="20307"/>
    <cellStyle name="Currency 2 2 2 2 3 9 10" xfId="20308"/>
    <cellStyle name="Currency 2 2 2 2 3 9 10 2" xfId="20309"/>
    <cellStyle name="Currency 2 2 2 2 3 9 11" xfId="20310"/>
    <cellStyle name="Currency 2 2 2 2 3 9 11 2" xfId="20311"/>
    <cellStyle name="Currency 2 2 2 2 3 9 12" xfId="20312"/>
    <cellStyle name="Currency 2 2 2 2 3 9 12 2" xfId="20313"/>
    <cellStyle name="Currency 2 2 2 2 3 9 13" xfId="20314"/>
    <cellStyle name="Currency 2 2 2 2 3 9 13 2" xfId="20315"/>
    <cellStyle name="Currency 2 2 2 2 3 9 14" xfId="20316"/>
    <cellStyle name="Currency 2 2 2 2 3 9 14 2" xfId="20317"/>
    <cellStyle name="Currency 2 2 2 2 3 9 15" xfId="20318"/>
    <cellStyle name="Currency 2 2 2 2 3 9 16" xfId="20319"/>
    <cellStyle name="Currency 2 2 2 2 3 9 2" xfId="20320"/>
    <cellStyle name="Currency 2 2 2 2 3 9 2 10" xfId="20321"/>
    <cellStyle name="Currency 2 2 2 2 3 9 2 10 2" xfId="20322"/>
    <cellStyle name="Currency 2 2 2 2 3 9 2 11" xfId="20323"/>
    <cellStyle name="Currency 2 2 2 2 3 9 2 11 2" xfId="20324"/>
    <cellStyle name="Currency 2 2 2 2 3 9 2 12" xfId="20325"/>
    <cellStyle name="Currency 2 2 2 2 3 9 2 12 2" xfId="20326"/>
    <cellStyle name="Currency 2 2 2 2 3 9 2 13" xfId="20327"/>
    <cellStyle name="Currency 2 2 2 2 3 9 2 14" xfId="20328"/>
    <cellStyle name="Currency 2 2 2 2 3 9 2 2" xfId="20329"/>
    <cellStyle name="Currency 2 2 2 2 3 9 2 2 2" xfId="20330"/>
    <cellStyle name="Currency 2 2 2 2 3 9 2 3" xfId="20331"/>
    <cellStyle name="Currency 2 2 2 2 3 9 2 3 2" xfId="20332"/>
    <cellStyle name="Currency 2 2 2 2 3 9 2 4" xfId="20333"/>
    <cellStyle name="Currency 2 2 2 2 3 9 2 4 2" xfId="20334"/>
    <cellStyle name="Currency 2 2 2 2 3 9 2 5" xfId="20335"/>
    <cellStyle name="Currency 2 2 2 2 3 9 2 5 2" xfId="20336"/>
    <cellStyle name="Currency 2 2 2 2 3 9 2 6" xfId="20337"/>
    <cellStyle name="Currency 2 2 2 2 3 9 2 6 2" xfId="20338"/>
    <cellStyle name="Currency 2 2 2 2 3 9 2 7" xfId="20339"/>
    <cellStyle name="Currency 2 2 2 2 3 9 2 7 2" xfId="20340"/>
    <cellStyle name="Currency 2 2 2 2 3 9 2 8" xfId="20341"/>
    <cellStyle name="Currency 2 2 2 2 3 9 2 8 2" xfId="20342"/>
    <cellStyle name="Currency 2 2 2 2 3 9 2 9" xfId="20343"/>
    <cellStyle name="Currency 2 2 2 2 3 9 2 9 2" xfId="20344"/>
    <cellStyle name="Currency 2 2 2 2 3 9 3" xfId="20345"/>
    <cellStyle name="Currency 2 2 2 2 3 9 3 10" xfId="20346"/>
    <cellStyle name="Currency 2 2 2 2 3 9 3 10 2" xfId="20347"/>
    <cellStyle name="Currency 2 2 2 2 3 9 3 11" xfId="20348"/>
    <cellStyle name="Currency 2 2 2 2 3 9 3 11 2" xfId="20349"/>
    <cellStyle name="Currency 2 2 2 2 3 9 3 12" xfId="20350"/>
    <cellStyle name="Currency 2 2 2 2 3 9 3 12 2" xfId="20351"/>
    <cellStyle name="Currency 2 2 2 2 3 9 3 13" xfId="20352"/>
    <cellStyle name="Currency 2 2 2 2 3 9 3 14" xfId="20353"/>
    <cellStyle name="Currency 2 2 2 2 3 9 3 2" xfId="20354"/>
    <cellStyle name="Currency 2 2 2 2 3 9 3 2 2" xfId="20355"/>
    <cellStyle name="Currency 2 2 2 2 3 9 3 3" xfId="20356"/>
    <cellStyle name="Currency 2 2 2 2 3 9 3 3 2" xfId="20357"/>
    <cellStyle name="Currency 2 2 2 2 3 9 3 4" xfId="20358"/>
    <cellStyle name="Currency 2 2 2 2 3 9 3 4 2" xfId="20359"/>
    <cellStyle name="Currency 2 2 2 2 3 9 3 5" xfId="20360"/>
    <cellStyle name="Currency 2 2 2 2 3 9 3 5 2" xfId="20361"/>
    <cellStyle name="Currency 2 2 2 2 3 9 3 6" xfId="20362"/>
    <cellStyle name="Currency 2 2 2 2 3 9 3 6 2" xfId="20363"/>
    <cellStyle name="Currency 2 2 2 2 3 9 3 7" xfId="20364"/>
    <cellStyle name="Currency 2 2 2 2 3 9 3 7 2" xfId="20365"/>
    <cellStyle name="Currency 2 2 2 2 3 9 3 8" xfId="20366"/>
    <cellStyle name="Currency 2 2 2 2 3 9 3 8 2" xfId="20367"/>
    <cellStyle name="Currency 2 2 2 2 3 9 3 9" xfId="20368"/>
    <cellStyle name="Currency 2 2 2 2 3 9 3 9 2" xfId="20369"/>
    <cellStyle name="Currency 2 2 2 2 3 9 4" xfId="20370"/>
    <cellStyle name="Currency 2 2 2 2 3 9 4 2" xfId="20371"/>
    <cellStyle name="Currency 2 2 2 2 3 9 5" xfId="20372"/>
    <cellStyle name="Currency 2 2 2 2 3 9 5 2" xfId="20373"/>
    <cellStyle name="Currency 2 2 2 2 3 9 6" xfId="20374"/>
    <cellStyle name="Currency 2 2 2 2 3 9 6 2" xfId="20375"/>
    <cellStyle name="Currency 2 2 2 2 3 9 7" xfId="20376"/>
    <cellStyle name="Currency 2 2 2 2 3 9 7 2" xfId="20377"/>
    <cellStyle name="Currency 2 2 2 2 3 9 8" xfId="20378"/>
    <cellStyle name="Currency 2 2 2 2 3 9 8 2" xfId="20379"/>
    <cellStyle name="Currency 2 2 2 2 3 9 9" xfId="20380"/>
    <cellStyle name="Currency 2 2 2 2 3 9 9 2" xfId="20381"/>
    <cellStyle name="Currency 2 2 2 2 4" xfId="20382"/>
    <cellStyle name="Currency 2 2 2 2 4 10" xfId="20383"/>
    <cellStyle name="Currency 2 2 2 2 4 10 2" xfId="20384"/>
    <cellStyle name="Currency 2 2 2 2 4 11" xfId="20385"/>
    <cellStyle name="Currency 2 2 2 2 4 11 2" xfId="20386"/>
    <cellStyle name="Currency 2 2 2 2 4 12" xfId="20387"/>
    <cellStyle name="Currency 2 2 2 2 4 12 2" xfId="20388"/>
    <cellStyle name="Currency 2 2 2 2 4 13" xfId="20389"/>
    <cellStyle name="Currency 2 2 2 2 4 13 2" xfId="20390"/>
    <cellStyle name="Currency 2 2 2 2 4 14" xfId="20391"/>
    <cellStyle name="Currency 2 2 2 2 4 15" xfId="20392"/>
    <cellStyle name="Currency 2 2 2 2 4 2" xfId="20393"/>
    <cellStyle name="Currency 2 2 2 2 4 3" xfId="20394"/>
    <cellStyle name="Currency 2 2 2 2 4 3 2" xfId="20395"/>
    <cellStyle name="Currency 2 2 2 2 4 4" xfId="20396"/>
    <cellStyle name="Currency 2 2 2 2 4 4 2" xfId="20397"/>
    <cellStyle name="Currency 2 2 2 2 4 5" xfId="20398"/>
    <cellStyle name="Currency 2 2 2 2 4 5 2" xfId="20399"/>
    <cellStyle name="Currency 2 2 2 2 4 6" xfId="20400"/>
    <cellStyle name="Currency 2 2 2 2 4 6 2" xfId="20401"/>
    <cellStyle name="Currency 2 2 2 2 4 7" xfId="20402"/>
    <cellStyle name="Currency 2 2 2 2 4 7 2" xfId="20403"/>
    <cellStyle name="Currency 2 2 2 2 4 8" xfId="20404"/>
    <cellStyle name="Currency 2 2 2 2 4 8 2" xfId="20405"/>
    <cellStyle name="Currency 2 2 2 2 4 9" xfId="20406"/>
    <cellStyle name="Currency 2 2 2 2 4 9 2" xfId="20407"/>
    <cellStyle name="Currency 2 2 2 2 5" xfId="20408"/>
    <cellStyle name="Currency 2 2 2 2 6" xfId="20409"/>
    <cellStyle name="Currency 2 2 2 2 7" xfId="20410"/>
    <cellStyle name="Currency 2 2 2 2 8" xfId="20411"/>
    <cellStyle name="Currency 2 2 2 2 9" xfId="20412"/>
    <cellStyle name="Currency 2 2 2 20" xfId="20413"/>
    <cellStyle name="Currency 2 2 2 20 10" xfId="20414"/>
    <cellStyle name="Currency 2 2 2 20 10 2" xfId="20415"/>
    <cellStyle name="Currency 2 2 2 20 11" xfId="20416"/>
    <cellStyle name="Currency 2 2 2 20 11 2" xfId="20417"/>
    <cellStyle name="Currency 2 2 2 20 12" xfId="20418"/>
    <cellStyle name="Currency 2 2 2 20 12 2" xfId="20419"/>
    <cellStyle name="Currency 2 2 2 20 13" xfId="20420"/>
    <cellStyle name="Currency 2 2 2 20 13 2" xfId="20421"/>
    <cellStyle name="Currency 2 2 2 20 14" xfId="20422"/>
    <cellStyle name="Currency 2 2 2 20 14 2" xfId="20423"/>
    <cellStyle name="Currency 2 2 2 20 15" xfId="20424"/>
    <cellStyle name="Currency 2 2 2 20 16" xfId="20425"/>
    <cellStyle name="Currency 2 2 2 20 2" xfId="20426"/>
    <cellStyle name="Currency 2 2 2 20 2 10" xfId="20427"/>
    <cellStyle name="Currency 2 2 2 20 2 10 2" xfId="20428"/>
    <cellStyle name="Currency 2 2 2 20 2 11" xfId="20429"/>
    <cellStyle name="Currency 2 2 2 20 2 11 2" xfId="20430"/>
    <cellStyle name="Currency 2 2 2 20 2 12" xfId="20431"/>
    <cellStyle name="Currency 2 2 2 20 2 12 2" xfId="20432"/>
    <cellStyle name="Currency 2 2 2 20 2 13" xfId="20433"/>
    <cellStyle name="Currency 2 2 2 20 2 14" xfId="20434"/>
    <cellStyle name="Currency 2 2 2 20 2 2" xfId="20435"/>
    <cellStyle name="Currency 2 2 2 20 2 2 2" xfId="20436"/>
    <cellStyle name="Currency 2 2 2 20 2 3" xfId="20437"/>
    <cellStyle name="Currency 2 2 2 20 2 3 2" xfId="20438"/>
    <cellStyle name="Currency 2 2 2 20 2 4" xfId="20439"/>
    <cellStyle name="Currency 2 2 2 20 2 4 2" xfId="20440"/>
    <cellStyle name="Currency 2 2 2 20 2 5" xfId="20441"/>
    <cellStyle name="Currency 2 2 2 20 2 5 2" xfId="20442"/>
    <cellStyle name="Currency 2 2 2 20 2 6" xfId="20443"/>
    <cellStyle name="Currency 2 2 2 20 2 6 2" xfId="20444"/>
    <cellStyle name="Currency 2 2 2 20 2 7" xfId="20445"/>
    <cellStyle name="Currency 2 2 2 20 2 7 2" xfId="20446"/>
    <cellStyle name="Currency 2 2 2 20 2 8" xfId="20447"/>
    <cellStyle name="Currency 2 2 2 20 2 8 2" xfId="20448"/>
    <cellStyle name="Currency 2 2 2 20 2 9" xfId="20449"/>
    <cellStyle name="Currency 2 2 2 20 2 9 2" xfId="20450"/>
    <cellStyle name="Currency 2 2 2 20 3" xfId="20451"/>
    <cellStyle name="Currency 2 2 2 20 3 10" xfId="20452"/>
    <cellStyle name="Currency 2 2 2 20 3 10 2" xfId="20453"/>
    <cellStyle name="Currency 2 2 2 20 3 11" xfId="20454"/>
    <cellStyle name="Currency 2 2 2 20 3 11 2" xfId="20455"/>
    <cellStyle name="Currency 2 2 2 20 3 12" xfId="20456"/>
    <cellStyle name="Currency 2 2 2 20 3 12 2" xfId="20457"/>
    <cellStyle name="Currency 2 2 2 20 3 13" xfId="20458"/>
    <cellStyle name="Currency 2 2 2 20 3 14" xfId="20459"/>
    <cellStyle name="Currency 2 2 2 20 3 2" xfId="20460"/>
    <cellStyle name="Currency 2 2 2 20 3 2 2" xfId="20461"/>
    <cellStyle name="Currency 2 2 2 20 3 3" xfId="20462"/>
    <cellStyle name="Currency 2 2 2 20 3 3 2" xfId="20463"/>
    <cellStyle name="Currency 2 2 2 20 3 4" xfId="20464"/>
    <cellStyle name="Currency 2 2 2 20 3 4 2" xfId="20465"/>
    <cellStyle name="Currency 2 2 2 20 3 5" xfId="20466"/>
    <cellStyle name="Currency 2 2 2 20 3 5 2" xfId="20467"/>
    <cellStyle name="Currency 2 2 2 20 3 6" xfId="20468"/>
    <cellStyle name="Currency 2 2 2 20 3 6 2" xfId="20469"/>
    <cellStyle name="Currency 2 2 2 20 3 7" xfId="20470"/>
    <cellStyle name="Currency 2 2 2 20 3 7 2" xfId="20471"/>
    <cellStyle name="Currency 2 2 2 20 3 8" xfId="20472"/>
    <cellStyle name="Currency 2 2 2 20 3 8 2" xfId="20473"/>
    <cellStyle name="Currency 2 2 2 20 3 9" xfId="20474"/>
    <cellStyle name="Currency 2 2 2 20 3 9 2" xfId="20475"/>
    <cellStyle name="Currency 2 2 2 20 4" xfId="20476"/>
    <cellStyle name="Currency 2 2 2 20 4 2" xfId="20477"/>
    <cellStyle name="Currency 2 2 2 20 5" xfId="20478"/>
    <cellStyle name="Currency 2 2 2 20 5 2" xfId="20479"/>
    <cellStyle name="Currency 2 2 2 20 6" xfId="20480"/>
    <cellStyle name="Currency 2 2 2 20 6 2" xfId="20481"/>
    <cellStyle name="Currency 2 2 2 20 7" xfId="20482"/>
    <cellStyle name="Currency 2 2 2 20 7 2" xfId="20483"/>
    <cellStyle name="Currency 2 2 2 20 8" xfId="20484"/>
    <cellStyle name="Currency 2 2 2 20 8 2" xfId="20485"/>
    <cellStyle name="Currency 2 2 2 20 9" xfId="20486"/>
    <cellStyle name="Currency 2 2 2 20 9 2" xfId="20487"/>
    <cellStyle name="Currency 2 2 2 21" xfId="20488"/>
    <cellStyle name="Currency 2 2 2 21 10" xfId="20489"/>
    <cellStyle name="Currency 2 2 2 21 10 2" xfId="20490"/>
    <cellStyle name="Currency 2 2 2 21 11" xfId="20491"/>
    <cellStyle name="Currency 2 2 2 21 11 2" xfId="20492"/>
    <cellStyle name="Currency 2 2 2 21 12" xfId="20493"/>
    <cellStyle name="Currency 2 2 2 21 12 2" xfId="20494"/>
    <cellStyle name="Currency 2 2 2 21 13" xfId="20495"/>
    <cellStyle name="Currency 2 2 2 21 13 2" xfId="20496"/>
    <cellStyle name="Currency 2 2 2 21 14" xfId="20497"/>
    <cellStyle name="Currency 2 2 2 21 14 2" xfId="20498"/>
    <cellStyle name="Currency 2 2 2 21 15" xfId="20499"/>
    <cellStyle name="Currency 2 2 2 21 16" xfId="20500"/>
    <cellStyle name="Currency 2 2 2 21 2" xfId="20501"/>
    <cellStyle name="Currency 2 2 2 21 2 10" xfId="20502"/>
    <cellStyle name="Currency 2 2 2 21 2 10 2" xfId="20503"/>
    <cellStyle name="Currency 2 2 2 21 2 11" xfId="20504"/>
    <cellStyle name="Currency 2 2 2 21 2 11 2" xfId="20505"/>
    <cellStyle name="Currency 2 2 2 21 2 12" xfId="20506"/>
    <cellStyle name="Currency 2 2 2 21 2 12 2" xfId="20507"/>
    <cellStyle name="Currency 2 2 2 21 2 13" xfId="20508"/>
    <cellStyle name="Currency 2 2 2 21 2 14" xfId="20509"/>
    <cellStyle name="Currency 2 2 2 21 2 2" xfId="20510"/>
    <cellStyle name="Currency 2 2 2 21 2 2 2" xfId="20511"/>
    <cellStyle name="Currency 2 2 2 21 2 3" xfId="20512"/>
    <cellStyle name="Currency 2 2 2 21 2 3 2" xfId="20513"/>
    <cellStyle name="Currency 2 2 2 21 2 4" xfId="20514"/>
    <cellStyle name="Currency 2 2 2 21 2 4 2" xfId="20515"/>
    <cellStyle name="Currency 2 2 2 21 2 5" xfId="20516"/>
    <cellStyle name="Currency 2 2 2 21 2 5 2" xfId="20517"/>
    <cellStyle name="Currency 2 2 2 21 2 6" xfId="20518"/>
    <cellStyle name="Currency 2 2 2 21 2 6 2" xfId="20519"/>
    <cellStyle name="Currency 2 2 2 21 2 7" xfId="20520"/>
    <cellStyle name="Currency 2 2 2 21 2 7 2" xfId="20521"/>
    <cellStyle name="Currency 2 2 2 21 2 8" xfId="20522"/>
    <cellStyle name="Currency 2 2 2 21 2 8 2" xfId="20523"/>
    <cellStyle name="Currency 2 2 2 21 2 9" xfId="20524"/>
    <cellStyle name="Currency 2 2 2 21 2 9 2" xfId="20525"/>
    <cellStyle name="Currency 2 2 2 21 3" xfId="20526"/>
    <cellStyle name="Currency 2 2 2 21 3 10" xfId="20527"/>
    <cellStyle name="Currency 2 2 2 21 3 10 2" xfId="20528"/>
    <cellStyle name="Currency 2 2 2 21 3 11" xfId="20529"/>
    <cellStyle name="Currency 2 2 2 21 3 11 2" xfId="20530"/>
    <cellStyle name="Currency 2 2 2 21 3 12" xfId="20531"/>
    <cellStyle name="Currency 2 2 2 21 3 12 2" xfId="20532"/>
    <cellStyle name="Currency 2 2 2 21 3 13" xfId="20533"/>
    <cellStyle name="Currency 2 2 2 21 3 14" xfId="20534"/>
    <cellStyle name="Currency 2 2 2 21 3 2" xfId="20535"/>
    <cellStyle name="Currency 2 2 2 21 3 2 2" xfId="20536"/>
    <cellStyle name="Currency 2 2 2 21 3 3" xfId="20537"/>
    <cellStyle name="Currency 2 2 2 21 3 3 2" xfId="20538"/>
    <cellStyle name="Currency 2 2 2 21 3 4" xfId="20539"/>
    <cellStyle name="Currency 2 2 2 21 3 4 2" xfId="20540"/>
    <cellStyle name="Currency 2 2 2 21 3 5" xfId="20541"/>
    <cellStyle name="Currency 2 2 2 21 3 5 2" xfId="20542"/>
    <cellStyle name="Currency 2 2 2 21 3 6" xfId="20543"/>
    <cellStyle name="Currency 2 2 2 21 3 6 2" xfId="20544"/>
    <cellStyle name="Currency 2 2 2 21 3 7" xfId="20545"/>
    <cellStyle name="Currency 2 2 2 21 3 7 2" xfId="20546"/>
    <cellStyle name="Currency 2 2 2 21 3 8" xfId="20547"/>
    <cellStyle name="Currency 2 2 2 21 3 8 2" xfId="20548"/>
    <cellStyle name="Currency 2 2 2 21 3 9" xfId="20549"/>
    <cellStyle name="Currency 2 2 2 21 3 9 2" xfId="20550"/>
    <cellStyle name="Currency 2 2 2 21 4" xfId="20551"/>
    <cellStyle name="Currency 2 2 2 21 4 2" xfId="20552"/>
    <cellStyle name="Currency 2 2 2 21 5" xfId="20553"/>
    <cellStyle name="Currency 2 2 2 21 5 2" xfId="20554"/>
    <cellStyle name="Currency 2 2 2 21 6" xfId="20555"/>
    <cellStyle name="Currency 2 2 2 21 6 2" xfId="20556"/>
    <cellStyle name="Currency 2 2 2 21 7" xfId="20557"/>
    <cellStyle name="Currency 2 2 2 21 7 2" xfId="20558"/>
    <cellStyle name="Currency 2 2 2 21 8" xfId="20559"/>
    <cellStyle name="Currency 2 2 2 21 8 2" xfId="20560"/>
    <cellStyle name="Currency 2 2 2 21 9" xfId="20561"/>
    <cellStyle name="Currency 2 2 2 21 9 2" xfId="20562"/>
    <cellStyle name="Currency 2 2 2 22" xfId="20563"/>
    <cellStyle name="Currency 2 2 2 22 10" xfId="20564"/>
    <cellStyle name="Currency 2 2 2 22 10 2" xfId="20565"/>
    <cellStyle name="Currency 2 2 2 22 11" xfId="20566"/>
    <cellStyle name="Currency 2 2 2 22 11 2" xfId="20567"/>
    <cellStyle name="Currency 2 2 2 22 12" xfId="20568"/>
    <cellStyle name="Currency 2 2 2 22 12 2" xfId="20569"/>
    <cellStyle name="Currency 2 2 2 22 13" xfId="20570"/>
    <cellStyle name="Currency 2 2 2 22 13 2" xfId="20571"/>
    <cellStyle name="Currency 2 2 2 22 14" xfId="20572"/>
    <cellStyle name="Currency 2 2 2 22 14 2" xfId="20573"/>
    <cellStyle name="Currency 2 2 2 22 15" xfId="20574"/>
    <cellStyle name="Currency 2 2 2 22 16" xfId="20575"/>
    <cellStyle name="Currency 2 2 2 22 2" xfId="20576"/>
    <cellStyle name="Currency 2 2 2 22 2 10" xfId="20577"/>
    <cellStyle name="Currency 2 2 2 22 2 10 2" xfId="20578"/>
    <cellStyle name="Currency 2 2 2 22 2 11" xfId="20579"/>
    <cellStyle name="Currency 2 2 2 22 2 11 2" xfId="20580"/>
    <cellStyle name="Currency 2 2 2 22 2 12" xfId="20581"/>
    <cellStyle name="Currency 2 2 2 22 2 12 2" xfId="20582"/>
    <cellStyle name="Currency 2 2 2 22 2 13" xfId="20583"/>
    <cellStyle name="Currency 2 2 2 22 2 14" xfId="20584"/>
    <cellStyle name="Currency 2 2 2 22 2 2" xfId="20585"/>
    <cellStyle name="Currency 2 2 2 22 2 2 2" xfId="20586"/>
    <cellStyle name="Currency 2 2 2 22 2 3" xfId="20587"/>
    <cellStyle name="Currency 2 2 2 22 2 3 2" xfId="20588"/>
    <cellStyle name="Currency 2 2 2 22 2 4" xfId="20589"/>
    <cellStyle name="Currency 2 2 2 22 2 4 2" xfId="20590"/>
    <cellStyle name="Currency 2 2 2 22 2 5" xfId="20591"/>
    <cellStyle name="Currency 2 2 2 22 2 5 2" xfId="20592"/>
    <cellStyle name="Currency 2 2 2 22 2 6" xfId="20593"/>
    <cellStyle name="Currency 2 2 2 22 2 6 2" xfId="20594"/>
    <cellStyle name="Currency 2 2 2 22 2 7" xfId="20595"/>
    <cellStyle name="Currency 2 2 2 22 2 7 2" xfId="20596"/>
    <cellStyle name="Currency 2 2 2 22 2 8" xfId="20597"/>
    <cellStyle name="Currency 2 2 2 22 2 8 2" xfId="20598"/>
    <cellStyle name="Currency 2 2 2 22 2 9" xfId="20599"/>
    <cellStyle name="Currency 2 2 2 22 2 9 2" xfId="20600"/>
    <cellStyle name="Currency 2 2 2 22 3" xfId="20601"/>
    <cellStyle name="Currency 2 2 2 22 3 10" xfId="20602"/>
    <cellStyle name="Currency 2 2 2 22 3 10 2" xfId="20603"/>
    <cellStyle name="Currency 2 2 2 22 3 11" xfId="20604"/>
    <cellStyle name="Currency 2 2 2 22 3 11 2" xfId="20605"/>
    <cellStyle name="Currency 2 2 2 22 3 12" xfId="20606"/>
    <cellStyle name="Currency 2 2 2 22 3 12 2" xfId="20607"/>
    <cellStyle name="Currency 2 2 2 22 3 13" xfId="20608"/>
    <cellStyle name="Currency 2 2 2 22 3 14" xfId="20609"/>
    <cellStyle name="Currency 2 2 2 22 3 2" xfId="20610"/>
    <cellStyle name="Currency 2 2 2 22 3 2 2" xfId="20611"/>
    <cellStyle name="Currency 2 2 2 22 3 3" xfId="20612"/>
    <cellStyle name="Currency 2 2 2 22 3 3 2" xfId="20613"/>
    <cellStyle name="Currency 2 2 2 22 3 4" xfId="20614"/>
    <cellStyle name="Currency 2 2 2 22 3 4 2" xfId="20615"/>
    <cellStyle name="Currency 2 2 2 22 3 5" xfId="20616"/>
    <cellStyle name="Currency 2 2 2 22 3 5 2" xfId="20617"/>
    <cellStyle name="Currency 2 2 2 22 3 6" xfId="20618"/>
    <cellStyle name="Currency 2 2 2 22 3 6 2" xfId="20619"/>
    <cellStyle name="Currency 2 2 2 22 3 7" xfId="20620"/>
    <cellStyle name="Currency 2 2 2 22 3 7 2" xfId="20621"/>
    <cellStyle name="Currency 2 2 2 22 3 8" xfId="20622"/>
    <cellStyle name="Currency 2 2 2 22 3 8 2" xfId="20623"/>
    <cellStyle name="Currency 2 2 2 22 3 9" xfId="20624"/>
    <cellStyle name="Currency 2 2 2 22 3 9 2" xfId="20625"/>
    <cellStyle name="Currency 2 2 2 22 4" xfId="20626"/>
    <cellStyle name="Currency 2 2 2 22 4 2" xfId="20627"/>
    <cellStyle name="Currency 2 2 2 22 5" xfId="20628"/>
    <cellStyle name="Currency 2 2 2 22 5 2" xfId="20629"/>
    <cellStyle name="Currency 2 2 2 22 6" xfId="20630"/>
    <cellStyle name="Currency 2 2 2 22 6 2" xfId="20631"/>
    <cellStyle name="Currency 2 2 2 22 7" xfId="20632"/>
    <cellStyle name="Currency 2 2 2 22 7 2" xfId="20633"/>
    <cellStyle name="Currency 2 2 2 22 8" xfId="20634"/>
    <cellStyle name="Currency 2 2 2 22 8 2" xfId="20635"/>
    <cellStyle name="Currency 2 2 2 22 9" xfId="20636"/>
    <cellStyle name="Currency 2 2 2 22 9 2" xfId="20637"/>
    <cellStyle name="Currency 2 2 2 23" xfId="20638"/>
    <cellStyle name="Currency 2 2 2 23 10" xfId="20639"/>
    <cellStyle name="Currency 2 2 2 23 10 2" xfId="20640"/>
    <cellStyle name="Currency 2 2 2 23 11" xfId="20641"/>
    <cellStyle name="Currency 2 2 2 23 11 2" xfId="20642"/>
    <cellStyle name="Currency 2 2 2 23 12" xfId="20643"/>
    <cellStyle name="Currency 2 2 2 23 12 2" xfId="20644"/>
    <cellStyle name="Currency 2 2 2 23 13" xfId="20645"/>
    <cellStyle name="Currency 2 2 2 23 13 2" xfId="20646"/>
    <cellStyle name="Currency 2 2 2 23 14" xfId="20647"/>
    <cellStyle name="Currency 2 2 2 23 14 2" xfId="20648"/>
    <cellStyle name="Currency 2 2 2 23 15" xfId="20649"/>
    <cellStyle name="Currency 2 2 2 23 16" xfId="20650"/>
    <cellStyle name="Currency 2 2 2 23 2" xfId="20651"/>
    <cellStyle name="Currency 2 2 2 23 2 10" xfId="20652"/>
    <cellStyle name="Currency 2 2 2 23 2 10 2" xfId="20653"/>
    <cellStyle name="Currency 2 2 2 23 2 11" xfId="20654"/>
    <cellStyle name="Currency 2 2 2 23 2 11 2" xfId="20655"/>
    <cellStyle name="Currency 2 2 2 23 2 12" xfId="20656"/>
    <cellStyle name="Currency 2 2 2 23 2 12 2" xfId="20657"/>
    <cellStyle name="Currency 2 2 2 23 2 13" xfId="20658"/>
    <cellStyle name="Currency 2 2 2 23 2 14" xfId="20659"/>
    <cellStyle name="Currency 2 2 2 23 2 2" xfId="20660"/>
    <cellStyle name="Currency 2 2 2 23 2 2 2" xfId="20661"/>
    <cellStyle name="Currency 2 2 2 23 2 3" xfId="20662"/>
    <cellStyle name="Currency 2 2 2 23 2 3 2" xfId="20663"/>
    <cellStyle name="Currency 2 2 2 23 2 4" xfId="20664"/>
    <cellStyle name="Currency 2 2 2 23 2 4 2" xfId="20665"/>
    <cellStyle name="Currency 2 2 2 23 2 5" xfId="20666"/>
    <cellStyle name="Currency 2 2 2 23 2 5 2" xfId="20667"/>
    <cellStyle name="Currency 2 2 2 23 2 6" xfId="20668"/>
    <cellStyle name="Currency 2 2 2 23 2 6 2" xfId="20669"/>
    <cellStyle name="Currency 2 2 2 23 2 7" xfId="20670"/>
    <cellStyle name="Currency 2 2 2 23 2 7 2" xfId="20671"/>
    <cellStyle name="Currency 2 2 2 23 2 8" xfId="20672"/>
    <cellStyle name="Currency 2 2 2 23 2 8 2" xfId="20673"/>
    <cellStyle name="Currency 2 2 2 23 2 9" xfId="20674"/>
    <cellStyle name="Currency 2 2 2 23 2 9 2" xfId="20675"/>
    <cellStyle name="Currency 2 2 2 23 3" xfId="20676"/>
    <cellStyle name="Currency 2 2 2 23 3 10" xfId="20677"/>
    <cellStyle name="Currency 2 2 2 23 3 10 2" xfId="20678"/>
    <cellStyle name="Currency 2 2 2 23 3 11" xfId="20679"/>
    <cellStyle name="Currency 2 2 2 23 3 11 2" xfId="20680"/>
    <cellStyle name="Currency 2 2 2 23 3 12" xfId="20681"/>
    <cellStyle name="Currency 2 2 2 23 3 12 2" xfId="20682"/>
    <cellStyle name="Currency 2 2 2 23 3 13" xfId="20683"/>
    <cellStyle name="Currency 2 2 2 23 3 14" xfId="20684"/>
    <cellStyle name="Currency 2 2 2 23 3 2" xfId="20685"/>
    <cellStyle name="Currency 2 2 2 23 3 2 2" xfId="20686"/>
    <cellStyle name="Currency 2 2 2 23 3 3" xfId="20687"/>
    <cellStyle name="Currency 2 2 2 23 3 3 2" xfId="20688"/>
    <cellStyle name="Currency 2 2 2 23 3 4" xfId="20689"/>
    <cellStyle name="Currency 2 2 2 23 3 4 2" xfId="20690"/>
    <cellStyle name="Currency 2 2 2 23 3 5" xfId="20691"/>
    <cellStyle name="Currency 2 2 2 23 3 5 2" xfId="20692"/>
    <cellStyle name="Currency 2 2 2 23 3 6" xfId="20693"/>
    <cellStyle name="Currency 2 2 2 23 3 6 2" xfId="20694"/>
    <cellStyle name="Currency 2 2 2 23 3 7" xfId="20695"/>
    <cellStyle name="Currency 2 2 2 23 3 7 2" xfId="20696"/>
    <cellStyle name="Currency 2 2 2 23 3 8" xfId="20697"/>
    <cellStyle name="Currency 2 2 2 23 3 8 2" xfId="20698"/>
    <cellStyle name="Currency 2 2 2 23 3 9" xfId="20699"/>
    <cellStyle name="Currency 2 2 2 23 3 9 2" xfId="20700"/>
    <cellStyle name="Currency 2 2 2 23 4" xfId="20701"/>
    <cellStyle name="Currency 2 2 2 23 4 2" xfId="20702"/>
    <cellStyle name="Currency 2 2 2 23 5" xfId="20703"/>
    <cellStyle name="Currency 2 2 2 23 5 2" xfId="20704"/>
    <cellStyle name="Currency 2 2 2 23 6" xfId="20705"/>
    <cellStyle name="Currency 2 2 2 23 6 2" xfId="20706"/>
    <cellStyle name="Currency 2 2 2 23 7" xfId="20707"/>
    <cellStyle name="Currency 2 2 2 23 7 2" xfId="20708"/>
    <cellStyle name="Currency 2 2 2 23 8" xfId="20709"/>
    <cellStyle name="Currency 2 2 2 23 8 2" xfId="20710"/>
    <cellStyle name="Currency 2 2 2 23 9" xfId="20711"/>
    <cellStyle name="Currency 2 2 2 23 9 2" xfId="20712"/>
    <cellStyle name="Currency 2 2 2 24" xfId="20713"/>
    <cellStyle name="Currency 2 2 2 24 10" xfId="20714"/>
    <cellStyle name="Currency 2 2 2 24 10 2" xfId="20715"/>
    <cellStyle name="Currency 2 2 2 24 11" xfId="20716"/>
    <cellStyle name="Currency 2 2 2 24 11 2" xfId="20717"/>
    <cellStyle name="Currency 2 2 2 24 12" xfId="20718"/>
    <cellStyle name="Currency 2 2 2 24 12 2" xfId="20719"/>
    <cellStyle name="Currency 2 2 2 24 13" xfId="20720"/>
    <cellStyle name="Currency 2 2 2 24 13 2" xfId="20721"/>
    <cellStyle name="Currency 2 2 2 24 14" xfId="20722"/>
    <cellStyle name="Currency 2 2 2 24 14 2" xfId="20723"/>
    <cellStyle name="Currency 2 2 2 24 15" xfId="20724"/>
    <cellStyle name="Currency 2 2 2 24 16" xfId="20725"/>
    <cellStyle name="Currency 2 2 2 24 2" xfId="20726"/>
    <cellStyle name="Currency 2 2 2 24 2 10" xfId="20727"/>
    <cellStyle name="Currency 2 2 2 24 2 10 2" xfId="20728"/>
    <cellStyle name="Currency 2 2 2 24 2 11" xfId="20729"/>
    <cellStyle name="Currency 2 2 2 24 2 11 2" xfId="20730"/>
    <cellStyle name="Currency 2 2 2 24 2 12" xfId="20731"/>
    <cellStyle name="Currency 2 2 2 24 2 12 2" xfId="20732"/>
    <cellStyle name="Currency 2 2 2 24 2 13" xfId="20733"/>
    <cellStyle name="Currency 2 2 2 24 2 14" xfId="20734"/>
    <cellStyle name="Currency 2 2 2 24 2 2" xfId="20735"/>
    <cellStyle name="Currency 2 2 2 24 2 2 2" xfId="20736"/>
    <cellStyle name="Currency 2 2 2 24 2 3" xfId="20737"/>
    <cellStyle name="Currency 2 2 2 24 2 3 2" xfId="20738"/>
    <cellStyle name="Currency 2 2 2 24 2 4" xfId="20739"/>
    <cellStyle name="Currency 2 2 2 24 2 4 2" xfId="20740"/>
    <cellStyle name="Currency 2 2 2 24 2 5" xfId="20741"/>
    <cellStyle name="Currency 2 2 2 24 2 5 2" xfId="20742"/>
    <cellStyle name="Currency 2 2 2 24 2 6" xfId="20743"/>
    <cellStyle name="Currency 2 2 2 24 2 6 2" xfId="20744"/>
    <cellStyle name="Currency 2 2 2 24 2 7" xfId="20745"/>
    <cellStyle name="Currency 2 2 2 24 2 7 2" xfId="20746"/>
    <cellStyle name="Currency 2 2 2 24 2 8" xfId="20747"/>
    <cellStyle name="Currency 2 2 2 24 2 8 2" xfId="20748"/>
    <cellStyle name="Currency 2 2 2 24 2 9" xfId="20749"/>
    <cellStyle name="Currency 2 2 2 24 2 9 2" xfId="20750"/>
    <cellStyle name="Currency 2 2 2 24 3" xfId="20751"/>
    <cellStyle name="Currency 2 2 2 24 3 10" xfId="20752"/>
    <cellStyle name="Currency 2 2 2 24 3 10 2" xfId="20753"/>
    <cellStyle name="Currency 2 2 2 24 3 11" xfId="20754"/>
    <cellStyle name="Currency 2 2 2 24 3 11 2" xfId="20755"/>
    <cellStyle name="Currency 2 2 2 24 3 12" xfId="20756"/>
    <cellStyle name="Currency 2 2 2 24 3 12 2" xfId="20757"/>
    <cellStyle name="Currency 2 2 2 24 3 13" xfId="20758"/>
    <cellStyle name="Currency 2 2 2 24 3 14" xfId="20759"/>
    <cellStyle name="Currency 2 2 2 24 3 2" xfId="20760"/>
    <cellStyle name="Currency 2 2 2 24 3 2 2" xfId="20761"/>
    <cellStyle name="Currency 2 2 2 24 3 3" xfId="20762"/>
    <cellStyle name="Currency 2 2 2 24 3 3 2" xfId="20763"/>
    <cellStyle name="Currency 2 2 2 24 3 4" xfId="20764"/>
    <cellStyle name="Currency 2 2 2 24 3 4 2" xfId="20765"/>
    <cellStyle name="Currency 2 2 2 24 3 5" xfId="20766"/>
    <cellStyle name="Currency 2 2 2 24 3 5 2" xfId="20767"/>
    <cellStyle name="Currency 2 2 2 24 3 6" xfId="20768"/>
    <cellStyle name="Currency 2 2 2 24 3 6 2" xfId="20769"/>
    <cellStyle name="Currency 2 2 2 24 3 7" xfId="20770"/>
    <cellStyle name="Currency 2 2 2 24 3 7 2" xfId="20771"/>
    <cellStyle name="Currency 2 2 2 24 3 8" xfId="20772"/>
    <cellStyle name="Currency 2 2 2 24 3 8 2" xfId="20773"/>
    <cellStyle name="Currency 2 2 2 24 3 9" xfId="20774"/>
    <cellStyle name="Currency 2 2 2 24 3 9 2" xfId="20775"/>
    <cellStyle name="Currency 2 2 2 24 4" xfId="20776"/>
    <cellStyle name="Currency 2 2 2 24 4 2" xfId="20777"/>
    <cellStyle name="Currency 2 2 2 24 5" xfId="20778"/>
    <cellStyle name="Currency 2 2 2 24 5 2" xfId="20779"/>
    <cellStyle name="Currency 2 2 2 24 6" xfId="20780"/>
    <cellStyle name="Currency 2 2 2 24 6 2" xfId="20781"/>
    <cellStyle name="Currency 2 2 2 24 7" xfId="20782"/>
    <cellStyle name="Currency 2 2 2 24 7 2" xfId="20783"/>
    <cellStyle name="Currency 2 2 2 24 8" xfId="20784"/>
    <cellStyle name="Currency 2 2 2 24 8 2" xfId="20785"/>
    <cellStyle name="Currency 2 2 2 24 9" xfId="20786"/>
    <cellStyle name="Currency 2 2 2 24 9 2" xfId="20787"/>
    <cellStyle name="Currency 2 2 2 25" xfId="20788"/>
    <cellStyle name="Currency 2 2 2 25 10" xfId="20789"/>
    <cellStyle name="Currency 2 2 2 25 10 2" xfId="20790"/>
    <cellStyle name="Currency 2 2 2 25 11" xfId="20791"/>
    <cellStyle name="Currency 2 2 2 25 11 2" xfId="20792"/>
    <cellStyle name="Currency 2 2 2 25 12" xfId="20793"/>
    <cellStyle name="Currency 2 2 2 25 12 2" xfId="20794"/>
    <cellStyle name="Currency 2 2 2 25 13" xfId="20795"/>
    <cellStyle name="Currency 2 2 2 25 13 2" xfId="20796"/>
    <cellStyle name="Currency 2 2 2 25 14" xfId="20797"/>
    <cellStyle name="Currency 2 2 2 25 14 2" xfId="20798"/>
    <cellStyle name="Currency 2 2 2 25 15" xfId="20799"/>
    <cellStyle name="Currency 2 2 2 25 16" xfId="20800"/>
    <cellStyle name="Currency 2 2 2 25 2" xfId="20801"/>
    <cellStyle name="Currency 2 2 2 25 2 2" xfId="20802"/>
    <cellStyle name="Currency 2 2 2 25 2 2 10" xfId="20803"/>
    <cellStyle name="Currency 2 2 2 25 2 2 10 2" xfId="20804"/>
    <cellStyle name="Currency 2 2 2 25 2 2 11" xfId="20805"/>
    <cellStyle name="Currency 2 2 2 25 2 2 11 2" xfId="20806"/>
    <cellStyle name="Currency 2 2 2 25 2 2 12" xfId="20807"/>
    <cellStyle name="Currency 2 2 2 25 2 2 12 2" xfId="20808"/>
    <cellStyle name="Currency 2 2 2 25 2 2 13" xfId="20809"/>
    <cellStyle name="Currency 2 2 2 25 2 2 14" xfId="20810"/>
    <cellStyle name="Currency 2 2 2 25 2 2 2" xfId="20811"/>
    <cellStyle name="Currency 2 2 2 25 2 2 2 2" xfId="20812"/>
    <cellStyle name="Currency 2 2 2 25 2 2 3" xfId="20813"/>
    <cellStyle name="Currency 2 2 2 25 2 2 3 2" xfId="20814"/>
    <cellStyle name="Currency 2 2 2 25 2 2 4" xfId="20815"/>
    <cellStyle name="Currency 2 2 2 25 2 2 4 2" xfId="20816"/>
    <cellStyle name="Currency 2 2 2 25 2 2 5" xfId="20817"/>
    <cellStyle name="Currency 2 2 2 25 2 2 5 2" xfId="20818"/>
    <cellStyle name="Currency 2 2 2 25 2 2 6" xfId="20819"/>
    <cellStyle name="Currency 2 2 2 25 2 2 6 2" xfId="20820"/>
    <cellStyle name="Currency 2 2 2 25 2 2 7" xfId="20821"/>
    <cellStyle name="Currency 2 2 2 25 2 2 7 2" xfId="20822"/>
    <cellStyle name="Currency 2 2 2 25 2 2 8" xfId="20823"/>
    <cellStyle name="Currency 2 2 2 25 2 2 8 2" xfId="20824"/>
    <cellStyle name="Currency 2 2 2 25 2 2 9" xfId="20825"/>
    <cellStyle name="Currency 2 2 2 25 2 2 9 2" xfId="20826"/>
    <cellStyle name="Currency 2 2 2 25 2 3" xfId="20827"/>
    <cellStyle name="Currency 2 2 2 25 2 3 10" xfId="20828"/>
    <cellStyle name="Currency 2 2 2 25 2 3 10 2" xfId="20829"/>
    <cellStyle name="Currency 2 2 2 25 2 3 11" xfId="20830"/>
    <cellStyle name="Currency 2 2 2 25 2 3 11 2" xfId="20831"/>
    <cellStyle name="Currency 2 2 2 25 2 3 12" xfId="20832"/>
    <cellStyle name="Currency 2 2 2 25 2 3 12 2" xfId="20833"/>
    <cellStyle name="Currency 2 2 2 25 2 3 13" xfId="20834"/>
    <cellStyle name="Currency 2 2 2 25 2 3 14" xfId="20835"/>
    <cellStyle name="Currency 2 2 2 25 2 3 2" xfId="20836"/>
    <cellStyle name="Currency 2 2 2 25 2 3 2 2" xfId="20837"/>
    <cellStyle name="Currency 2 2 2 25 2 3 3" xfId="20838"/>
    <cellStyle name="Currency 2 2 2 25 2 3 3 2" xfId="20839"/>
    <cellStyle name="Currency 2 2 2 25 2 3 4" xfId="20840"/>
    <cellStyle name="Currency 2 2 2 25 2 3 4 2" xfId="20841"/>
    <cellStyle name="Currency 2 2 2 25 2 3 5" xfId="20842"/>
    <cellStyle name="Currency 2 2 2 25 2 3 5 2" xfId="20843"/>
    <cellStyle name="Currency 2 2 2 25 2 3 6" xfId="20844"/>
    <cellStyle name="Currency 2 2 2 25 2 3 6 2" xfId="20845"/>
    <cellStyle name="Currency 2 2 2 25 2 3 7" xfId="20846"/>
    <cellStyle name="Currency 2 2 2 25 2 3 7 2" xfId="20847"/>
    <cellStyle name="Currency 2 2 2 25 2 3 8" xfId="20848"/>
    <cellStyle name="Currency 2 2 2 25 2 3 8 2" xfId="20849"/>
    <cellStyle name="Currency 2 2 2 25 2 3 9" xfId="20850"/>
    <cellStyle name="Currency 2 2 2 25 2 3 9 2" xfId="20851"/>
    <cellStyle name="Currency 2 2 2 25 3" xfId="20852"/>
    <cellStyle name="Currency 2 2 2 25 4" xfId="20853"/>
    <cellStyle name="Currency 2 2 2 25 4 2" xfId="20854"/>
    <cellStyle name="Currency 2 2 2 25 5" xfId="20855"/>
    <cellStyle name="Currency 2 2 2 25 5 2" xfId="20856"/>
    <cellStyle name="Currency 2 2 2 25 6" xfId="20857"/>
    <cellStyle name="Currency 2 2 2 25 6 2" xfId="20858"/>
    <cellStyle name="Currency 2 2 2 25 7" xfId="20859"/>
    <cellStyle name="Currency 2 2 2 25 7 2" xfId="20860"/>
    <cellStyle name="Currency 2 2 2 25 8" xfId="20861"/>
    <cellStyle name="Currency 2 2 2 25 8 2" xfId="20862"/>
    <cellStyle name="Currency 2 2 2 25 9" xfId="20863"/>
    <cellStyle name="Currency 2 2 2 25 9 2" xfId="20864"/>
    <cellStyle name="Currency 2 2 2 26" xfId="20865"/>
    <cellStyle name="Currency 2 2 2 26 10" xfId="20866"/>
    <cellStyle name="Currency 2 2 2 26 10 2" xfId="20867"/>
    <cellStyle name="Currency 2 2 2 26 11" xfId="20868"/>
    <cellStyle name="Currency 2 2 2 26 11 2" xfId="20869"/>
    <cellStyle name="Currency 2 2 2 26 12" xfId="20870"/>
    <cellStyle name="Currency 2 2 2 26 12 2" xfId="20871"/>
    <cellStyle name="Currency 2 2 2 26 13" xfId="20872"/>
    <cellStyle name="Currency 2 2 2 26 14" xfId="20873"/>
    <cellStyle name="Currency 2 2 2 26 2" xfId="20874"/>
    <cellStyle name="Currency 2 2 2 26 2 2" xfId="20875"/>
    <cellStyle name="Currency 2 2 2 26 3" xfId="20876"/>
    <cellStyle name="Currency 2 2 2 26 3 2" xfId="20877"/>
    <cellStyle name="Currency 2 2 2 26 4" xfId="20878"/>
    <cellStyle name="Currency 2 2 2 26 4 2" xfId="20879"/>
    <cellStyle name="Currency 2 2 2 26 5" xfId="20880"/>
    <cellStyle name="Currency 2 2 2 26 5 2" xfId="20881"/>
    <cellStyle name="Currency 2 2 2 26 6" xfId="20882"/>
    <cellStyle name="Currency 2 2 2 26 6 2" xfId="20883"/>
    <cellStyle name="Currency 2 2 2 26 7" xfId="20884"/>
    <cellStyle name="Currency 2 2 2 26 7 2" xfId="20885"/>
    <cellStyle name="Currency 2 2 2 26 8" xfId="20886"/>
    <cellStyle name="Currency 2 2 2 26 8 2" xfId="20887"/>
    <cellStyle name="Currency 2 2 2 26 9" xfId="20888"/>
    <cellStyle name="Currency 2 2 2 26 9 2" xfId="20889"/>
    <cellStyle name="Currency 2 2 2 27" xfId="20890"/>
    <cellStyle name="Currency 2 2 2 27 2" xfId="20891"/>
    <cellStyle name="Currency 2 2 2 27 3" xfId="20892"/>
    <cellStyle name="Currency 2 2 2 28" xfId="20893"/>
    <cellStyle name="Currency 2 2 2 28 2" xfId="20894"/>
    <cellStyle name="Currency 2 2 2 29" xfId="20895"/>
    <cellStyle name="Currency 2 2 2 29 2" xfId="20896"/>
    <cellStyle name="Currency 2 2 2 3" xfId="20897"/>
    <cellStyle name="Currency 2 2 2 3 2" xfId="20898"/>
    <cellStyle name="Currency 2 2 2 3 2 10" xfId="20899"/>
    <cellStyle name="Currency 2 2 2 3 2 10 10" xfId="20900"/>
    <cellStyle name="Currency 2 2 2 3 2 10 10 2" xfId="20901"/>
    <cellStyle name="Currency 2 2 2 3 2 10 11" xfId="20902"/>
    <cellStyle name="Currency 2 2 2 3 2 10 11 2" xfId="20903"/>
    <cellStyle name="Currency 2 2 2 3 2 10 12" xfId="20904"/>
    <cellStyle name="Currency 2 2 2 3 2 10 12 2" xfId="20905"/>
    <cellStyle name="Currency 2 2 2 3 2 10 13" xfId="20906"/>
    <cellStyle name="Currency 2 2 2 3 2 10 13 2" xfId="20907"/>
    <cellStyle name="Currency 2 2 2 3 2 10 14" xfId="20908"/>
    <cellStyle name="Currency 2 2 2 3 2 10 14 2" xfId="20909"/>
    <cellStyle name="Currency 2 2 2 3 2 10 15" xfId="20910"/>
    <cellStyle name="Currency 2 2 2 3 2 10 16" xfId="20911"/>
    <cellStyle name="Currency 2 2 2 3 2 10 2" xfId="20912"/>
    <cellStyle name="Currency 2 2 2 3 2 10 2 10" xfId="20913"/>
    <cellStyle name="Currency 2 2 2 3 2 10 2 10 2" xfId="20914"/>
    <cellStyle name="Currency 2 2 2 3 2 10 2 11" xfId="20915"/>
    <cellStyle name="Currency 2 2 2 3 2 10 2 11 2" xfId="20916"/>
    <cellStyle name="Currency 2 2 2 3 2 10 2 12" xfId="20917"/>
    <cellStyle name="Currency 2 2 2 3 2 10 2 12 2" xfId="20918"/>
    <cellStyle name="Currency 2 2 2 3 2 10 2 13" xfId="20919"/>
    <cellStyle name="Currency 2 2 2 3 2 10 2 14" xfId="20920"/>
    <cellStyle name="Currency 2 2 2 3 2 10 2 2" xfId="20921"/>
    <cellStyle name="Currency 2 2 2 3 2 10 2 2 2" xfId="20922"/>
    <cellStyle name="Currency 2 2 2 3 2 10 2 3" xfId="20923"/>
    <cellStyle name="Currency 2 2 2 3 2 10 2 3 2" xfId="20924"/>
    <cellStyle name="Currency 2 2 2 3 2 10 2 4" xfId="20925"/>
    <cellStyle name="Currency 2 2 2 3 2 10 2 4 2" xfId="20926"/>
    <cellStyle name="Currency 2 2 2 3 2 10 2 5" xfId="20927"/>
    <cellStyle name="Currency 2 2 2 3 2 10 2 5 2" xfId="20928"/>
    <cellStyle name="Currency 2 2 2 3 2 10 2 6" xfId="20929"/>
    <cellStyle name="Currency 2 2 2 3 2 10 2 6 2" xfId="20930"/>
    <cellStyle name="Currency 2 2 2 3 2 10 2 7" xfId="20931"/>
    <cellStyle name="Currency 2 2 2 3 2 10 2 7 2" xfId="20932"/>
    <cellStyle name="Currency 2 2 2 3 2 10 2 8" xfId="20933"/>
    <cellStyle name="Currency 2 2 2 3 2 10 2 8 2" xfId="20934"/>
    <cellStyle name="Currency 2 2 2 3 2 10 2 9" xfId="20935"/>
    <cellStyle name="Currency 2 2 2 3 2 10 2 9 2" xfId="20936"/>
    <cellStyle name="Currency 2 2 2 3 2 10 3" xfId="20937"/>
    <cellStyle name="Currency 2 2 2 3 2 10 3 10" xfId="20938"/>
    <cellStyle name="Currency 2 2 2 3 2 10 3 10 2" xfId="20939"/>
    <cellStyle name="Currency 2 2 2 3 2 10 3 11" xfId="20940"/>
    <cellStyle name="Currency 2 2 2 3 2 10 3 11 2" xfId="20941"/>
    <cellStyle name="Currency 2 2 2 3 2 10 3 12" xfId="20942"/>
    <cellStyle name="Currency 2 2 2 3 2 10 3 12 2" xfId="20943"/>
    <cellStyle name="Currency 2 2 2 3 2 10 3 13" xfId="20944"/>
    <cellStyle name="Currency 2 2 2 3 2 10 3 14" xfId="20945"/>
    <cellStyle name="Currency 2 2 2 3 2 10 3 2" xfId="20946"/>
    <cellStyle name="Currency 2 2 2 3 2 10 3 2 2" xfId="20947"/>
    <cellStyle name="Currency 2 2 2 3 2 10 3 3" xfId="20948"/>
    <cellStyle name="Currency 2 2 2 3 2 10 3 3 2" xfId="20949"/>
    <cellStyle name="Currency 2 2 2 3 2 10 3 4" xfId="20950"/>
    <cellStyle name="Currency 2 2 2 3 2 10 3 4 2" xfId="20951"/>
    <cellStyle name="Currency 2 2 2 3 2 10 3 5" xfId="20952"/>
    <cellStyle name="Currency 2 2 2 3 2 10 3 5 2" xfId="20953"/>
    <cellStyle name="Currency 2 2 2 3 2 10 3 6" xfId="20954"/>
    <cellStyle name="Currency 2 2 2 3 2 10 3 6 2" xfId="20955"/>
    <cellStyle name="Currency 2 2 2 3 2 10 3 7" xfId="20956"/>
    <cellStyle name="Currency 2 2 2 3 2 10 3 7 2" xfId="20957"/>
    <cellStyle name="Currency 2 2 2 3 2 10 3 8" xfId="20958"/>
    <cellStyle name="Currency 2 2 2 3 2 10 3 8 2" xfId="20959"/>
    <cellStyle name="Currency 2 2 2 3 2 10 3 9" xfId="20960"/>
    <cellStyle name="Currency 2 2 2 3 2 10 3 9 2" xfId="20961"/>
    <cellStyle name="Currency 2 2 2 3 2 10 4" xfId="20962"/>
    <cellStyle name="Currency 2 2 2 3 2 10 4 2" xfId="20963"/>
    <cellStyle name="Currency 2 2 2 3 2 10 5" xfId="20964"/>
    <cellStyle name="Currency 2 2 2 3 2 10 5 2" xfId="20965"/>
    <cellStyle name="Currency 2 2 2 3 2 10 6" xfId="20966"/>
    <cellStyle name="Currency 2 2 2 3 2 10 6 2" xfId="20967"/>
    <cellStyle name="Currency 2 2 2 3 2 10 7" xfId="20968"/>
    <cellStyle name="Currency 2 2 2 3 2 10 7 2" xfId="20969"/>
    <cellStyle name="Currency 2 2 2 3 2 10 8" xfId="20970"/>
    <cellStyle name="Currency 2 2 2 3 2 10 8 2" xfId="20971"/>
    <cellStyle name="Currency 2 2 2 3 2 10 9" xfId="20972"/>
    <cellStyle name="Currency 2 2 2 3 2 10 9 2" xfId="20973"/>
    <cellStyle name="Currency 2 2 2 3 2 11" xfId="20974"/>
    <cellStyle name="Currency 2 2 2 3 2 11 10" xfId="20975"/>
    <cellStyle name="Currency 2 2 2 3 2 11 10 2" xfId="20976"/>
    <cellStyle name="Currency 2 2 2 3 2 11 11" xfId="20977"/>
    <cellStyle name="Currency 2 2 2 3 2 11 11 2" xfId="20978"/>
    <cellStyle name="Currency 2 2 2 3 2 11 12" xfId="20979"/>
    <cellStyle name="Currency 2 2 2 3 2 11 12 2" xfId="20980"/>
    <cellStyle name="Currency 2 2 2 3 2 11 13" xfId="20981"/>
    <cellStyle name="Currency 2 2 2 3 2 11 13 2" xfId="20982"/>
    <cellStyle name="Currency 2 2 2 3 2 11 14" xfId="20983"/>
    <cellStyle name="Currency 2 2 2 3 2 11 14 2" xfId="20984"/>
    <cellStyle name="Currency 2 2 2 3 2 11 15" xfId="20985"/>
    <cellStyle name="Currency 2 2 2 3 2 11 16" xfId="20986"/>
    <cellStyle name="Currency 2 2 2 3 2 11 2" xfId="20987"/>
    <cellStyle name="Currency 2 2 2 3 2 11 2 10" xfId="20988"/>
    <cellStyle name="Currency 2 2 2 3 2 11 2 10 2" xfId="20989"/>
    <cellStyle name="Currency 2 2 2 3 2 11 2 11" xfId="20990"/>
    <cellStyle name="Currency 2 2 2 3 2 11 2 11 2" xfId="20991"/>
    <cellStyle name="Currency 2 2 2 3 2 11 2 12" xfId="20992"/>
    <cellStyle name="Currency 2 2 2 3 2 11 2 12 2" xfId="20993"/>
    <cellStyle name="Currency 2 2 2 3 2 11 2 13" xfId="20994"/>
    <cellStyle name="Currency 2 2 2 3 2 11 2 14" xfId="20995"/>
    <cellStyle name="Currency 2 2 2 3 2 11 2 2" xfId="20996"/>
    <cellStyle name="Currency 2 2 2 3 2 11 2 2 2" xfId="20997"/>
    <cellStyle name="Currency 2 2 2 3 2 11 2 3" xfId="20998"/>
    <cellStyle name="Currency 2 2 2 3 2 11 2 3 2" xfId="20999"/>
    <cellStyle name="Currency 2 2 2 3 2 11 2 4" xfId="21000"/>
    <cellStyle name="Currency 2 2 2 3 2 11 2 4 2" xfId="21001"/>
    <cellStyle name="Currency 2 2 2 3 2 11 2 5" xfId="21002"/>
    <cellStyle name="Currency 2 2 2 3 2 11 2 5 2" xfId="21003"/>
    <cellStyle name="Currency 2 2 2 3 2 11 2 6" xfId="21004"/>
    <cellStyle name="Currency 2 2 2 3 2 11 2 6 2" xfId="21005"/>
    <cellStyle name="Currency 2 2 2 3 2 11 2 7" xfId="21006"/>
    <cellStyle name="Currency 2 2 2 3 2 11 2 7 2" xfId="21007"/>
    <cellStyle name="Currency 2 2 2 3 2 11 2 8" xfId="21008"/>
    <cellStyle name="Currency 2 2 2 3 2 11 2 8 2" xfId="21009"/>
    <cellStyle name="Currency 2 2 2 3 2 11 2 9" xfId="21010"/>
    <cellStyle name="Currency 2 2 2 3 2 11 2 9 2" xfId="21011"/>
    <cellStyle name="Currency 2 2 2 3 2 11 3" xfId="21012"/>
    <cellStyle name="Currency 2 2 2 3 2 11 3 10" xfId="21013"/>
    <cellStyle name="Currency 2 2 2 3 2 11 3 10 2" xfId="21014"/>
    <cellStyle name="Currency 2 2 2 3 2 11 3 11" xfId="21015"/>
    <cellStyle name="Currency 2 2 2 3 2 11 3 11 2" xfId="21016"/>
    <cellStyle name="Currency 2 2 2 3 2 11 3 12" xfId="21017"/>
    <cellStyle name="Currency 2 2 2 3 2 11 3 12 2" xfId="21018"/>
    <cellStyle name="Currency 2 2 2 3 2 11 3 13" xfId="21019"/>
    <cellStyle name="Currency 2 2 2 3 2 11 3 14" xfId="21020"/>
    <cellStyle name="Currency 2 2 2 3 2 11 3 2" xfId="21021"/>
    <cellStyle name="Currency 2 2 2 3 2 11 3 2 2" xfId="21022"/>
    <cellStyle name="Currency 2 2 2 3 2 11 3 3" xfId="21023"/>
    <cellStyle name="Currency 2 2 2 3 2 11 3 3 2" xfId="21024"/>
    <cellStyle name="Currency 2 2 2 3 2 11 3 4" xfId="21025"/>
    <cellStyle name="Currency 2 2 2 3 2 11 3 4 2" xfId="21026"/>
    <cellStyle name="Currency 2 2 2 3 2 11 3 5" xfId="21027"/>
    <cellStyle name="Currency 2 2 2 3 2 11 3 5 2" xfId="21028"/>
    <cellStyle name="Currency 2 2 2 3 2 11 3 6" xfId="21029"/>
    <cellStyle name="Currency 2 2 2 3 2 11 3 6 2" xfId="21030"/>
    <cellStyle name="Currency 2 2 2 3 2 11 3 7" xfId="21031"/>
    <cellStyle name="Currency 2 2 2 3 2 11 3 7 2" xfId="21032"/>
    <cellStyle name="Currency 2 2 2 3 2 11 3 8" xfId="21033"/>
    <cellStyle name="Currency 2 2 2 3 2 11 3 8 2" xfId="21034"/>
    <cellStyle name="Currency 2 2 2 3 2 11 3 9" xfId="21035"/>
    <cellStyle name="Currency 2 2 2 3 2 11 3 9 2" xfId="21036"/>
    <cellStyle name="Currency 2 2 2 3 2 11 4" xfId="21037"/>
    <cellStyle name="Currency 2 2 2 3 2 11 4 2" xfId="21038"/>
    <cellStyle name="Currency 2 2 2 3 2 11 5" xfId="21039"/>
    <cellStyle name="Currency 2 2 2 3 2 11 5 2" xfId="21040"/>
    <cellStyle name="Currency 2 2 2 3 2 11 6" xfId="21041"/>
    <cellStyle name="Currency 2 2 2 3 2 11 6 2" xfId="21042"/>
    <cellStyle name="Currency 2 2 2 3 2 11 7" xfId="21043"/>
    <cellStyle name="Currency 2 2 2 3 2 11 7 2" xfId="21044"/>
    <cellStyle name="Currency 2 2 2 3 2 11 8" xfId="21045"/>
    <cellStyle name="Currency 2 2 2 3 2 11 8 2" xfId="21046"/>
    <cellStyle name="Currency 2 2 2 3 2 11 9" xfId="21047"/>
    <cellStyle name="Currency 2 2 2 3 2 11 9 2" xfId="21048"/>
    <cellStyle name="Currency 2 2 2 3 2 12" xfId="21049"/>
    <cellStyle name="Currency 2 2 2 3 2 12 10" xfId="21050"/>
    <cellStyle name="Currency 2 2 2 3 2 12 10 2" xfId="21051"/>
    <cellStyle name="Currency 2 2 2 3 2 12 11" xfId="21052"/>
    <cellStyle name="Currency 2 2 2 3 2 12 11 2" xfId="21053"/>
    <cellStyle name="Currency 2 2 2 3 2 12 12" xfId="21054"/>
    <cellStyle name="Currency 2 2 2 3 2 12 12 2" xfId="21055"/>
    <cellStyle name="Currency 2 2 2 3 2 12 13" xfId="21056"/>
    <cellStyle name="Currency 2 2 2 3 2 12 13 2" xfId="21057"/>
    <cellStyle name="Currency 2 2 2 3 2 12 14" xfId="21058"/>
    <cellStyle name="Currency 2 2 2 3 2 12 14 2" xfId="21059"/>
    <cellStyle name="Currency 2 2 2 3 2 12 15" xfId="21060"/>
    <cellStyle name="Currency 2 2 2 3 2 12 16" xfId="21061"/>
    <cellStyle name="Currency 2 2 2 3 2 12 2" xfId="21062"/>
    <cellStyle name="Currency 2 2 2 3 2 12 2 10" xfId="21063"/>
    <cellStyle name="Currency 2 2 2 3 2 12 2 10 2" xfId="21064"/>
    <cellStyle name="Currency 2 2 2 3 2 12 2 11" xfId="21065"/>
    <cellStyle name="Currency 2 2 2 3 2 12 2 11 2" xfId="21066"/>
    <cellStyle name="Currency 2 2 2 3 2 12 2 12" xfId="21067"/>
    <cellStyle name="Currency 2 2 2 3 2 12 2 12 2" xfId="21068"/>
    <cellStyle name="Currency 2 2 2 3 2 12 2 13" xfId="21069"/>
    <cellStyle name="Currency 2 2 2 3 2 12 2 14" xfId="21070"/>
    <cellStyle name="Currency 2 2 2 3 2 12 2 2" xfId="21071"/>
    <cellStyle name="Currency 2 2 2 3 2 12 2 2 2" xfId="21072"/>
    <cellStyle name="Currency 2 2 2 3 2 12 2 3" xfId="21073"/>
    <cellStyle name="Currency 2 2 2 3 2 12 2 3 2" xfId="21074"/>
    <cellStyle name="Currency 2 2 2 3 2 12 2 4" xfId="21075"/>
    <cellStyle name="Currency 2 2 2 3 2 12 2 4 2" xfId="21076"/>
    <cellStyle name="Currency 2 2 2 3 2 12 2 5" xfId="21077"/>
    <cellStyle name="Currency 2 2 2 3 2 12 2 5 2" xfId="21078"/>
    <cellStyle name="Currency 2 2 2 3 2 12 2 6" xfId="21079"/>
    <cellStyle name="Currency 2 2 2 3 2 12 2 6 2" xfId="21080"/>
    <cellStyle name="Currency 2 2 2 3 2 12 2 7" xfId="21081"/>
    <cellStyle name="Currency 2 2 2 3 2 12 2 7 2" xfId="21082"/>
    <cellStyle name="Currency 2 2 2 3 2 12 2 8" xfId="21083"/>
    <cellStyle name="Currency 2 2 2 3 2 12 2 8 2" xfId="21084"/>
    <cellStyle name="Currency 2 2 2 3 2 12 2 9" xfId="21085"/>
    <cellStyle name="Currency 2 2 2 3 2 12 2 9 2" xfId="21086"/>
    <cellStyle name="Currency 2 2 2 3 2 12 3" xfId="21087"/>
    <cellStyle name="Currency 2 2 2 3 2 12 3 10" xfId="21088"/>
    <cellStyle name="Currency 2 2 2 3 2 12 3 10 2" xfId="21089"/>
    <cellStyle name="Currency 2 2 2 3 2 12 3 11" xfId="21090"/>
    <cellStyle name="Currency 2 2 2 3 2 12 3 11 2" xfId="21091"/>
    <cellStyle name="Currency 2 2 2 3 2 12 3 12" xfId="21092"/>
    <cellStyle name="Currency 2 2 2 3 2 12 3 12 2" xfId="21093"/>
    <cellStyle name="Currency 2 2 2 3 2 12 3 13" xfId="21094"/>
    <cellStyle name="Currency 2 2 2 3 2 12 3 14" xfId="21095"/>
    <cellStyle name="Currency 2 2 2 3 2 12 3 2" xfId="21096"/>
    <cellStyle name="Currency 2 2 2 3 2 12 3 2 2" xfId="21097"/>
    <cellStyle name="Currency 2 2 2 3 2 12 3 3" xfId="21098"/>
    <cellStyle name="Currency 2 2 2 3 2 12 3 3 2" xfId="21099"/>
    <cellStyle name="Currency 2 2 2 3 2 12 3 4" xfId="21100"/>
    <cellStyle name="Currency 2 2 2 3 2 12 3 4 2" xfId="21101"/>
    <cellStyle name="Currency 2 2 2 3 2 12 3 5" xfId="21102"/>
    <cellStyle name="Currency 2 2 2 3 2 12 3 5 2" xfId="21103"/>
    <cellStyle name="Currency 2 2 2 3 2 12 3 6" xfId="21104"/>
    <cellStyle name="Currency 2 2 2 3 2 12 3 6 2" xfId="21105"/>
    <cellStyle name="Currency 2 2 2 3 2 12 3 7" xfId="21106"/>
    <cellStyle name="Currency 2 2 2 3 2 12 3 7 2" xfId="21107"/>
    <cellStyle name="Currency 2 2 2 3 2 12 3 8" xfId="21108"/>
    <cellStyle name="Currency 2 2 2 3 2 12 3 8 2" xfId="21109"/>
    <cellStyle name="Currency 2 2 2 3 2 12 3 9" xfId="21110"/>
    <cellStyle name="Currency 2 2 2 3 2 12 3 9 2" xfId="21111"/>
    <cellStyle name="Currency 2 2 2 3 2 12 4" xfId="21112"/>
    <cellStyle name="Currency 2 2 2 3 2 12 4 2" xfId="21113"/>
    <cellStyle name="Currency 2 2 2 3 2 12 5" xfId="21114"/>
    <cellStyle name="Currency 2 2 2 3 2 12 5 2" xfId="21115"/>
    <cellStyle name="Currency 2 2 2 3 2 12 6" xfId="21116"/>
    <cellStyle name="Currency 2 2 2 3 2 12 6 2" xfId="21117"/>
    <cellStyle name="Currency 2 2 2 3 2 12 7" xfId="21118"/>
    <cellStyle name="Currency 2 2 2 3 2 12 7 2" xfId="21119"/>
    <cellStyle name="Currency 2 2 2 3 2 12 8" xfId="21120"/>
    <cellStyle name="Currency 2 2 2 3 2 12 8 2" xfId="21121"/>
    <cellStyle name="Currency 2 2 2 3 2 12 9" xfId="21122"/>
    <cellStyle name="Currency 2 2 2 3 2 12 9 2" xfId="21123"/>
    <cellStyle name="Currency 2 2 2 3 2 13" xfId="21124"/>
    <cellStyle name="Currency 2 2 2 3 2 13 10" xfId="21125"/>
    <cellStyle name="Currency 2 2 2 3 2 13 10 2" xfId="21126"/>
    <cellStyle name="Currency 2 2 2 3 2 13 11" xfId="21127"/>
    <cellStyle name="Currency 2 2 2 3 2 13 11 2" xfId="21128"/>
    <cellStyle name="Currency 2 2 2 3 2 13 12" xfId="21129"/>
    <cellStyle name="Currency 2 2 2 3 2 13 12 2" xfId="21130"/>
    <cellStyle name="Currency 2 2 2 3 2 13 13" xfId="21131"/>
    <cellStyle name="Currency 2 2 2 3 2 13 13 2" xfId="21132"/>
    <cellStyle name="Currency 2 2 2 3 2 13 14" xfId="21133"/>
    <cellStyle name="Currency 2 2 2 3 2 13 14 2" xfId="21134"/>
    <cellStyle name="Currency 2 2 2 3 2 13 15" xfId="21135"/>
    <cellStyle name="Currency 2 2 2 3 2 13 16" xfId="21136"/>
    <cellStyle name="Currency 2 2 2 3 2 13 2" xfId="21137"/>
    <cellStyle name="Currency 2 2 2 3 2 13 2 10" xfId="21138"/>
    <cellStyle name="Currency 2 2 2 3 2 13 2 10 2" xfId="21139"/>
    <cellStyle name="Currency 2 2 2 3 2 13 2 11" xfId="21140"/>
    <cellStyle name="Currency 2 2 2 3 2 13 2 11 2" xfId="21141"/>
    <cellStyle name="Currency 2 2 2 3 2 13 2 12" xfId="21142"/>
    <cellStyle name="Currency 2 2 2 3 2 13 2 12 2" xfId="21143"/>
    <cellStyle name="Currency 2 2 2 3 2 13 2 13" xfId="21144"/>
    <cellStyle name="Currency 2 2 2 3 2 13 2 14" xfId="21145"/>
    <cellStyle name="Currency 2 2 2 3 2 13 2 2" xfId="21146"/>
    <cellStyle name="Currency 2 2 2 3 2 13 2 2 2" xfId="21147"/>
    <cellStyle name="Currency 2 2 2 3 2 13 2 3" xfId="21148"/>
    <cellStyle name="Currency 2 2 2 3 2 13 2 3 2" xfId="21149"/>
    <cellStyle name="Currency 2 2 2 3 2 13 2 4" xfId="21150"/>
    <cellStyle name="Currency 2 2 2 3 2 13 2 4 2" xfId="21151"/>
    <cellStyle name="Currency 2 2 2 3 2 13 2 5" xfId="21152"/>
    <cellStyle name="Currency 2 2 2 3 2 13 2 5 2" xfId="21153"/>
    <cellStyle name="Currency 2 2 2 3 2 13 2 6" xfId="21154"/>
    <cellStyle name="Currency 2 2 2 3 2 13 2 6 2" xfId="21155"/>
    <cellStyle name="Currency 2 2 2 3 2 13 2 7" xfId="21156"/>
    <cellStyle name="Currency 2 2 2 3 2 13 2 7 2" xfId="21157"/>
    <cellStyle name="Currency 2 2 2 3 2 13 2 8" xfId="21158"/>
    <cellStyle name="Currency 2 2 2 3 2 13 2 8 2" xfId="21159"/>
    <cellStyle name="Currency 2 2 2 3 2 13 2 9" xfId="21160"/>
    <cellStyle name="Currency 2 2 2 3 2 13 2 9 2" xfId="21161"/>
    <cellStyle name="Currency 2 2 2 3 2 13 3" xfId="21162"/>
    <cellStyle name="Currency 2 2 2 3 2 13 3 10" xfId="21163"/>
    <cellStyle name="Currency 2 2 2 3 2 13 3 10 2" xfId="21164"/>
    <cellStyle name="Currency 2 2 2 3 2 13 3 11" xfId="21165"/>
    <cellStyle name="Currency 2 2 2 3 2 13 3 11 2" xfId="21166"/>
    <cellStyle name="Currency 2 2 2 3 2 13 3 12" xfId="21167"/>
    <cellStyle name="Currency 2 2 2 3 2 13 3 12 2" xfId="21168"/>
    <cellStyle name="Currency 2 2 2 3 2 13 3 13" xfId="21169"/>
    <cellStyle name="Currency 2 2 2 3 2 13 3 14" xfId="21170"/>
    <cellStyle name="Currency 2 2 2 3 2 13 3 2" xfId="21171"/>
    <cellStyle name="Currency 2 2 2 3 2 13 3 2 2" xfId="21172"/>
    <cellStyle name="Currency 2 2 2 3 2 13 3 3" xfId="21173"/>
    <cellStyle name="Currency 2 2 2 3 2 13 3 3 2" xfId="21174"/>
    <cellStyle name="Currency 2 2 2 3 2 13 3 4" xfId="21175"/>
    <cellStyle name="Currency 2 2 2 3 2 13 3 4 2" xfId="21176"/>
    <cellStyle name="Currency 2 2 2 3 2 13 3 5" xfId="21177"/>
    <cellStyle name="Currency 2 2 2 3 2 13 3 5 2" xfId="21178"/>
    <cellStyle name="Currency 2 2 2 3 2 13 3 6" xfId="21179"/>
    <cellStyle name="Currency 2 2 2 3 2 13 3 6 2" xfId="21180"/>
    <cellStyle name="Currency 2 2 2 3 2 13 3 7" xfId="21181"/>
    <cellStyle name="Currency 2 2 2 3 2 13 3 7 2" xfId="21182"/>
    <cellStyle name="Currency 2 2 2 3 2 13 3 8" xfId="21183"/>
    <cellStyle name="Currency 2 2 2 3 2 13 3 8 2" xfId="21184"/>
    <cellStyle name="Currency 2 2 2 3 2 13 3 9" xfId="21185"/>
    <cellStyle name="Currency 2 2 2 3 2 13 3 9 2" xfId="21186"/>
    <cellStyle name="Currency 2 2 2 3 2 13 4" xfId="21187"/>
    <cellStyle name="Currency 2 2 2 3 2 13 4 2" xfId="21188"/>
    <cellStyle name="Currency 2 2 2 3 2 13 5" xfId="21189"/>
    <cellStyle name="Currency 2 2 2 3 2 13 5 2" xfId="21190"/>
    <cellStyle name="Currency 2 2 2 3 2 13 6" xfId="21191"/>
    <cellStyle name="Currency 2 2 2 3 2 13 6 2" xfId="21192"/>
    <cellStyle name="Currency 2 2 2 3 2 13 7" xfId="21193"/>
    <cellStyle name="Currency 2 2 2 3 2 13 7 2" xfId="21194"/>
    <cellStyle name="Currency 2 2 2 3 2 13 8" xfId="21195"/>
    <cellStyle name="Currency 2 2 2 3 2 13 8 2" xfId="21196"/>
    <cellStyle name="Currency 2 2 2 3 2 13 9" xfId="21197"/>
    <cellStyle name="Currency 2 2 2 3 2 13 9 2" xfId="21198"/>
    <cellStyle name="Currency 2 2 2 3 2 14" xfId="21199"/>
    <cellStyle name="Currency 2 2 2 3 2 14 10" xfId="21200"/>
    <cellStyle name="Currency 2 2 2 3 2 14 10 2" xfId="21201"/>
    <cellStyle name="Currency 2 2 2 3 2 14 11" xfId="21202"/>
    <cellStyle name="Currency 2 2 2 3 2 14 11 2" xfId="21203"/>
    <cellStyle name="Currency 2 2 2 3 2 14 12" xfId="21204"/>
    <cellStyle name="Currency 2 2 2 3 2 14 12 2" xfId="21205"/>
    <cellStyle name="Currency 2 2 2 3 2 14 13" xfId="21206"/>
    <cellStyle name="Currency 2 2 2 3 2 14 13 2" xfId="21207"/>
    <cellStyle name="Currency 2 2 2 3 2 14 14" xfId="21208"/>
    <cellStyle name="Currency 2 2 2 3 2 14 14 2" xfId="21209"/>
    <cellStyle name="Currency 2 2 2 3 2 14 15" xfId="21210"/>
    <cellStyle name="Currency 2 2 2 3 2 14 16" xfId="21211"/>
    <cellStyle name="Currency 2 2 2 3 2 14 2" xfId="21212"/>
    <cellStyle name="Currency 2 2 2 3 2 14 2 10" xfId="21213"/>
    <cellStyle name="Currency 2 2 2 3 2 14 2 10 2" xfId="21214"/>
    <cellStyle name="Currency 2 2 2 3 2 14 2 11" xfId="21215"/>
    <cellStyle name="Currency 2 2 2 3 2 14 2 11 2" xfId="21216"/>
    <cellStyle name="Currency 2 2 2 3 2 14 2 12" xfId="21217"/>
    <cellStyle name="Currency 2 2 2 3 2 14 2 12 2" xfId="21218"/>
    <cellStyle name="Currency 2 2 2 3 2 14 2 13" xfId="21219"/>
    <cellStyle name="Currency 2 2 2 3 2 14 2 14" xfId="21220"/>
    <cellStyle name="Currency 2 2 2 3 2 14 2 2" xfId="21221"/>
    <cellStyle name="Currency 2 2 2 3 2 14 2 2 2" xfId="21222"/>
    <cellStyle name="Currency 2 2 2 3 2 14 2 3" xfId="21223"/>
    <cellStyle name="Currency 2 2 2 3 2 14 2 3 2" xfId="21224"/>
    <cellStyle name="Currency 2 2 2 3 2 14 2 4" xfId="21225"/>
    <cellStyle name="Currency 2 2 2 3 2 14 2 4 2" xfId="21226"/>
    <cellStyle name="Currency 2 2 2 3 2 14 2 5" xfId="21227"/>
    <cellStyle name="Currency 2 2 2 3 2 14 2 5 2" xfId="21228"/>
    <cellStyle name="Currency 2 2 2 3 2 14 2 6" xfId="21229"/>
    <cellStyle name="Currency 2 2 2 3 2 14 2 6 2" xfId="21230"/>
    <cellStyle name="Currency 2 2 2 3 2 14 2 7" xfId="21231"/>
    <cellStyle name="Currency 2 2 2 3 2 14 2 7 2" xfId="21232"/>
    <cellStyle name="Currency 2 2 2 3 2 14 2 8" xfId="21233"/>
    <cellStyle name="Currency 2 2 2 3 2 14 2 8 2" xfId="21234"/>
    <cellStyle name="Currency 2 2 2 3 2 14 2 9" xfId="21235"/>
    <cellStyle name="Currency 2 2 2 3 2 14 2 9 2" xfId="21236"/>
    <cellStyle name="Currency 2 2 2 3 2 14 3" xfId="21237"/>
    <cellStyle name="Currency 2 2 2 3 2 14 3 10" xfId="21238"/>
    <cellStyle name="Currency 2 2 2 3 2 14 3 10 2" xfId="21239"/>
    <cellStyle name="Currency 2 2 2 3 2 14 3 11" xfId="21240"/>
    <cellStyle name="Currency 2 2 2 3 2 14 3 11 2" xfId="21241"/>
    <cellStyle name="Currency 2 2 2 3 2 14 3 12" xfId="21242"/>
    <cellStyle name="Currency 2 2 2 3 2 14 3 12 2" xfId="21243"/>
    <cellStyle name="Currency 2 2 2 3 2 14 3 13" xfId="21244"/>
    <cellStyle name="Currency 2 2 2 3 2 14 3 14" xfId="21245"/>
    <cellStyle name="Currency 2 2 2 3 2 14 3 2" xfId="21246"/>
    <cellStyle name="Currency 2 2 2 3 2 14 3 2 2" xfId="21247"/>
    <cellStyle name="Currency 2 2 2 3 2 14 3 3" xfId="21248"/>
    <cellStyle name="Currency 2 2 2 3 2 14 3 3 2" xfId="21249"/>
    <cellStyle name="Currency 2 2 2 3 2 14 3 4" xfId="21250"/>
    <cellStyle name="Currency 2 2 2 3 2 14 3 4 2" xfId="21251"/>
    <cellStyle name="Currency 2 2 2 3 2 14 3 5" xfId="21252"/>
    <cellStyle name="Currency 2 2 2 3 2 14 3 5 2" xfId="21253"/>
    <cellStyle name="Currency 2 2 2 3 2 14 3 6" xfId="21254"/>
    <cellStyle name="Currency 2 2 2 3 2 14 3 6 2" xfId="21255"/>
    <cellStyle name="Currency 2 2 2 3 2 14 3 7" xfId="21256"/>
    <cellStyle name="Currency 2 2 2 3 2 14 3 7 2" xfId="21257"/>
    <cellStyle name="Currency 2 2 2 3 2 14 3 8" xfId="21258"/>
    <cellStyle name="Currency 2 2 2 3 2 14 3 8 2" xfId="21259"/>
    <cellStyle name="Currency 2 2 2 3 2 14 3 9" xfId="21260"/>
    <cellStyle name="Currency 2 2 2 3 2 14 3 9 2" xfId="21261"/>
    <cellStyle name="Currency 2 2 2 3 2 14 4" xfId="21262"/>
    <cellStyle name="Currency 2 2 2 3 2 14 4 2" xfId="21263"/>
    <cellStyle name="Currency 2 2 2 3 2 14 5" xfId="21264"/>
    <cellStyle name="Currency 2 2 2 3 2 14 5 2" xfId="21265"/>
    <cellStyle name="Currency 2 2 2 3 2 14 6" xfId="21266"/>
    <cellStyle name="Currency 2 2 2 3 2 14 6 2" xfId="21267"/>
    <cellStyle name="Currency 2 2 2 3 2 14 7" xfId="21268"/>
    <cellStyle name="Currency 2 2 2 3 2 14 7 2" xfId="21269"/>
    <cellStyle name="Currency 2 2 2 3 2 14 8" xfId="21270"/>
    <cellStyle name="Currency 2 2 2 3 2 14 8 2" xfId="21271"/>
    <cellStyle name="Currency 2 2 2 3 2 14 9" xfId="21272"/>
    <cellStyle name="Currency 2 2 2 3 2 14 9 2" xfId="21273"/>
    <cellStyle name="Currency 2 2 2 3 2 15" xfId="21274"/>
    <cellStyle name="Currency 2 2 2 3 2 15 10" xfId="21275"/>
    <cellStyle name="Currency 2 2 2 3 2 15 10 2" xfId="21276"/>
    <cellStyle name="Currency 2 2 2 3 2 15 11" xfId="21277"/>
    <cellStyle name="Currency 2 2 2 3 2 15 11 2" xfId="21278"/>
    <cellStyle name="Currency 2 2 2 3 2 15 12" xfId="21279"/>
    <cellStyle name="Currency 2 2 2 3 2 15 12 2" xfId="21280"/>
    <cellStyle name="Currency 2 2 2 3 2 15 13" xfId="21281"/>
    <cellStyle name="Currency 2 2 2 3 2 15 13 2" xfId="21282"/>
    <cellStyle name="Currency 2 2 2 3 2 15 14" xfId="21283"/>
    <cellStyle name="Currency 2 2 2 3 2 15 14 2" xfId="21284"/>
    <cellStyle name="Currency 2 2 2 3 2 15 15" xfId="21285"/>
    <cellStyle name="Currency 2 2 2 3 2 15 16" xfId="21286"/>
    <cellStyle name="Currency 2 2 2 3 2 15 2" xfId="21287"/>
    <cellStyle name="Currency 2 2 2 3 2 15 2 10" xfId="21288"/>
    <cellStyle name="Currency 2 2 2 3 2 15 2 10 2" xfId="21289"/>
    <cellStyle name="Currency 2 2 2 3 2 15 2 11" xfId="21290"/>
    <cellStyle name="Currency 2 2 2 3 2 15 2 11 2" xfId="21291"/>
    <cellStyle name="Currency 2 2 2 3 2 15 2 12" xfId="21292"/>
    <cellStyle name="Currency 2 2 2 3 2 15 2 12 2" xfId="21293"/>
    <cellStyle name="Currency 2 2 2 3 2 15 2 13" xfId="21294"/>
    <cellStyle name="Currency 2 2 2 3 2 15 2 14" xfId="21295"/>
    <cellStyle name="Currency 2 2 2 3 2 15 2 2" xfId="21296"/>
    <cellStyle name="Currency 2 2 2 3 2 15 2 2 2" xfId="21297"/>
    <cellStyle name="Currency 2 2 2 3 2 15 2 3" xfId="21298"/>
    <cellStyle name="Currency 2 2 2 3 2 15 2 3 2" xfId="21299"/>
    <cellStyle name="Currency 2 2 2 3 2 15 2 4" xfId="21300"/>
    <cellStyle name="Currency 2 2 2 3 2 15 2 4 2" xfId="21301"/>
    <cellStyle name="Currency 2 2 2 3 2 15 2 5" xfId="21302"/>
    <cellStyle name="Currency 2 2 2 3 2 15 2 5 2" xfId="21303"/>
    <cellStyle name="Currency 2 2 2 3 2 15 2 6" xfId="21304"/>
    <cellStyle name="Currency 2 2 2 3 2 15 2 6 2" xfId="21305"/>
    <cellStyle name="Currency 2 2 2 3 2 15 2 7" xfId="21306"/>
    <cellStyle name="Currency 2 2 2 3 2 15 2 7 2" xfId="21307"/>
    <cellStyle name="Currency 2 2 2 3 2 15 2 8" xfId="21308"/>
    <cellStyle name="Currency 2 2 2 3 2 15 2 8 2" xfId="21309"/>
    <cellStyle name="Currency 2 2 2 3 2 15 2 9" xfId="21310"/>
    <cellStyle name="Currency 2 2 2 3 2 15 2 9 2" xfId="21311"/>
    <cellStyle name="Currency 2 2 2 3 2 15 3" xfId="21312"/>
    <cellStyle name="Currency 2 2 2 3 2 15 3 10" xfId="21313"/>
    <cellStyle name="Currency 2 2 2 3 2 15 3 10 2" xfId="21314"/>
    <cellStyle name="Currency 2 2 2 3 2 15 3 11" xfId="21315"/>
    <cellStyle name="Currency 2 2 2 3 2 15 3 11 2" xfId="21316"/>
    <cellStyle name="Currency 2 2 2 3 2 15 3 12" xfId="21317"/>
    <cellStyle name="Currency 2 2 2 3 2 15 3 12 2" xfId="21318"/>
    <cellStyle name="Currency 2 2 2 3 2 15 3 13" xfId="21319"/>
    <cellStyle name="Currency 2 2 2 3 2 15 3 14" xfId="21320"/>
    <cellStyle name="Currency 2 2 2 3 2 15 3 2" xfId="21321"/>
    <cellStyle name="Currency 2 2 2 3 2 15 3 2 2" xfId="21322"/>
    <cellStyle name="Currency 2 2 2 3 2 15 3 3" xfId="21323"/>
    <cellStyle name="Currency 2 2 2 3 2 15 3 3 2" xfId="21324"/>
    <cellStyle name="Currency 2 2 2 3 2 15 3 4" xfId="21325"/>
    <cellStyle name="Currency 2 2 2 3 2 15 3 4 2" xfId="21326"/>
    <cellStyle name="Currency 2 2 2 3 2 15 3 5" xfId="21327"/>
    <cellStyle name="Currency 2 2 2 3 2 15 3 5 2" xfId="21328"/>
    <cellStyle name="Currency 2 2 2 3 2 15 3 6" xfId="21329"/>
    <cellStyle name="Currency 2 2 2 3 2 15 3 6 2" xfId="21330"/>
    <cellStyle name="Currency 2 2 2 3 2 15 3 7" xfId="21331"/>
    <cellStyle name="Currency 2 2 2 3 2 15 3 7 2" xfId="21332"/>
    <cellStyle name="Currency 2 2 2 3 2 15 3 8" xfId="21333"/>
    <cellStyle name="Currency 2 2 2 3 2 15 3 8 2" xfId="21334"/>
    <cellStyle name="Currency 2 2 2 3 2 15 3 9" xfId="21335"/>
    <cellStyle name="Currency 2 2 2 3 2 15 3 9 2" xfId="21336"/>
    <cellStyle name="Currency 2 2 2 3 2 15 4" xfId="21337"/>
    <cellStyle name="Currency 2 2 2 3 2 15 4 2" xfId="21338"/>
    <cellStyle name="Currency 2 2 2 3 2 15 5" xfId="21339"/>
    <cellStyle name="Currency 2 2 2 3 2 15 5 2" xfId="21340"/>
    <cellStyle name="Currency 2 2 2 3 2 15 6" xfId="21341"/>
    <cellStyle name="Currency 2 2 2 3 2 15 6 2" xfId="21342"/>
    <cellStyle name="Currency 2 2 2 3 2 15 7" xfId="21343"/>
    <cellStyle name="Currency 2 2 2 3 2 15 7 2" xfId="21344"/>
    <cellStyle name="Currency 2 2 2 3 2 15 8" xfId="21345"/>
    <cellStyle name="Currency 2 2 2 3 2 15 8 2" xfId="21346"/>
    <cellStyle name="Currency 2 2 2 3 2 15 9" xfId="21347"/>
    <cellStyle name="Currency 2 2 2 3 2 15 9 2" xfId="21348"/>
    <cellStyle name="Currency 2 2 2 3 2 16" xfId="21349"/>
    <cellStyle name="Currency 2 2 2 3 2 16 10" xfId="21350"/>
    <cellStyle name="Currency 2 2 2 3 2 16 10 2" xfId="21351"/>
    <cellStyle name="Currency 2 2 2 3 2 16 11" xfId="21352"/>
    <cellStyle name="Currency 2 2 2 3 2 16 11 2" xfId="21353"/>
    <cellStyle name="Currency 2 2 2 3 2 16 12" xfId="21354"/>
    <cellStyle name="Currency 2 2 2 3 2 16 12 2" xfId="21355"/>
    <cellStyle name="Currency 2 2 2 3 2 16 13" xfId="21356"/>
    <cellStyle name="Currency 2 2 2 3 2 16 13 2" xfId="21357"/>
    <cellStyle name="Currency 2 2 2 3 2 16 14" xfId="21358"/>
    <cellStyle name="Currency 2 2 2 3 2 16 14 2" xfId="21359"/>
    <cellStyle name="Currency 2 2 2 3 2 16 15" xfId="21360"/>
    <cellStyle name="Currency 2 2 2 3 2 16 16" xfId="21361"/>
    <cellStyle name="Currency 2 2 2 3 2 16 2" xfId="21362"/>
    <cellStyle name="Currency 2 2 2 3 2 16 2 10" xfId="21363"/>
    <cellStyle name="Currency 2 2 2 3 2 16 2 10 2" xfId="21364"/>
    <cellStyle name="Currency 2 2 2 3 2 16 2 11" xfId="21365"/>
    <cellStyle name="Currency 2 2 2 3 2 16 2 11 2" xfId="21366"/>
    <cellStyle name="Currency 2 2 2 3 2 16 2 12" xfId="21367"/>
    <cellStyle name="Currency 2 2 2 3 2 16 2 12 2" xfId="21368"/>
    <cellStyle name="Currency 2 2 2 3 2 16 2 13" xfId="21369"/>
    <cellStyle name="Currency 2 2 2 3 2 16 2 14" xfId="21370"/>
    <cellStyle name="Currency 2 2 2 3 2 16 2 2" xfId="21371"/>
    <cellStyle name="Currency 2 2 2 3 2 16 2 2 2" xfId="21372"/>
    <cellStyle name="Currency 2 2 2 3 2 16 2 3" xfId="21373"/>
    <cellStyle name="Currency 2 2 2 3 2 16 2 3 2" xfId="21374"/>
    <cellStyle name="Currency 2 2 2 3 2 16 2 4" xfId="21375"/>
    <cellStyle name="Currency 2 2 2 3 2 16 2 4 2" xfId="21376"/>
    <cellStyle name="Currency 2 2 2 3 2 16 2 5" xfId="21377"/>
    <cellStyle name="Currency 2 2 2 3 2 16 2 5 2" xfId="21378"/>
    <cellStyle name="Currency 2 2 2 3 2 16 2 6" xfId="21379"/>
    <cellStyle name="Currency 2 2 2 3 2 16 2 6 2" xfId="21380"/>
    <cellStyle name="Currency 2 2 2 3 2 16 2 7" xfId="21381"/>
    <cellStyle name="Currency 2 2 2 3 2 16 2 7 2" xfId="21382"/>
    <cellStyle name="Currency 2 2 2 3 2 16 2 8" xfId="21383"/>
    <cellStyle name="Currency 2 2 2 3 2 16 2 8 2" xfId="21384"/>
    <cellStyle name="Currency 2 2 2 3 2 16 2 9" xfId="21385"/>
    <cellStyle name="Currency 2 2 2 3 2 16 2 9 2" xfId="21386"/>
    <cellStyle name="Currency 2 2 2 3 2 16 3" xfId="21387"/>
    <cellStyle name="Currency 2 2 2 3 2 16 3 10" xfId="21388"/>
    <cellStyle name="Currency 2 2 2 3 2 16 3 10 2" xfId="21389"/>
    <cellStyle name="Currency 2 2 2 3 2 16 3 11" xfId="21390"/>
    <cellStyle name="Currency 2 2 2 3 2 16 3 11 2" xfId="21391"/>
    <cellStyle name="Currency 2 2 2 3 2 16 3 12" xfId="21392"/>
    <cellStyle name="Currency 2 2 2 3 2 16 3 12 2" xfId="21393"/>
    <cellStyle name="Currency 2 2 2 3 2 16 3 13" xfId="21394"/>
    <cellStyle name="Currency 2 2 2 3 2 16 3 14" xfId="21395"/>
    <cellStyle name="Currency 2 2 2 3 2 16 3 2" xfId="21396"/>
    <cellStyle name="Currency 2 2 2 3 2 16 3 2 2" xfId="21397"/>
    <cellStyle name="Currency 2 2 2 3 2 16 3 3" xfId="21398"/>
    <cellStyle name="Currency 2 2 2 3 2 16 3 3 2" xfId="21399"/>
    <cellStyle name="Currency 2 2 2 3 2 16 3 4" xfId="21400"/>
    <cellStyle name="Currency 2 2 2 3 2 16 3 4 2" xfId="21401"/>
    <cellStyle name="Currency 2 2 2 3 2 16 3 5" xfId="21402"/>
    <cellStyle name="Currency 2 2 2 3 2 16 3 5 2" xfId="21403"/>
    <cellStyle name="Currency 2 2 2 3 2 16 3 6" xfId="21404"/>
    <cellStyle name="Currency 2 2 2 3 2 16 3 6 2" xfId="21405"/>
    <cellStyle name="Currency 2 2 2 3 2 16 3 7" xfId="21406"/>
    <cellStyle name="Currency 2 2 2 3 2 16 3 7 2" xfId="21407"/>
    <cellStyle name="Currency 2 2 2 3 2 16 3 8" xfId="21408"/>
    <cellStyle name="Currency 2 2 2 3 2 16 3 8 2" xfId="21409"/>
    <cellStyle name="Currency 2 2 2 3 2 16 3 9" xfId="21410"/>
    <cellStyle name="Currency 2 2 2 3 2 16 3 9 2" xfId="21411"/>
    <cellStyle name="Currency 2 2 2 3 2 16 4" xfId="21412"/>
    <cellStyle name="Currency 2 2 2 3 2 16 4 2" xfId="21413"/>
    <cellStyle name="Currency 2 2 2 3 2 16 5" xfId="21414"/>
    <cellStyle name="Currency 2 2 2 3 2 16 5 2" xfId="21415"/>
    <cellStyle name="Currency 2 2 2 3 2 16 6" xfId="21416"/>
    <cellStyle name="Currency 2 2 2 3 2 16 6 2" xfId="21417"/>
    <cellStyle name="Currency 2 2 2 3 2 16 7" xfId="21418"/>
    <cellStyle name="Currency 2 2 2 3 2 16 7 2" xfId="21419"/>
    <cellStyle name="Currency 2 2 2 3 2 16 8" xfId="21420"/>
    <cellStyle name="Currency 2 2 2 3 2 16 8 2" xfId="21421"/>
    <cellStyle name="Currency 2 2 2 3 2 16 9" xfId="21422"/>
    <cellStyle name="Currency 2 2 2 3 2 16 9 2" xfId="21423"/>
    <cellStyle name="Currency 2 2 2 3 2 17" xfId="21424"/>
    <cellStyle name="Currency 2 2 2 3 2 17 10" xfId="21425"/>
    <cellStyle name="Currency 2 2 2 3 2 17 10 2" xfId="21426"/>
    <cellStyle name="Currency 2 2 2 3 2 17 11" xfId="21427"/>
    <cellStyle name="Currency 2 2 2 3 2 17 11 2" xfId="21428"/>
    <cellStyle name="Currency 2 2 2 3 2 17 12" xfId="21429"/>
    <cellStyle name="Currency 2 2 2 3 2 17 12 2" xfId="21430"/>
    <cellStyle name="Currency 2 2 2 3 2 17 13" xfId="21431"/>
    <cellStyle name="Currency 2 2 2 3 2 17 13 2" xfId="21432"/>
    <cellStyle name="Currency 2 2 2 3 2 17 14" xfId="21433"/>
    <cellStyle name="Currency 2 2 2 3 2 17 14 2" xfId="21434"/>
    <cellStyle name="Currency 2 2 2 3 2 17 15" xfId="21435"/>
    <cellStyle name="Currency 2 2 2 3 2 17 16" xfId="21436"/>
    <cellStyle name="Currency 2 2 2 3 2 17 2" xfId="21437"/>
    <cellStyle name="Currency 2 2 2 3 2 17 2 10" xfId="21438"/>
    <cellStyle name="Currency 2 2 2 3 2 17 2 10 2" xfId="21439"/>
    <cellStyle name="Currency 2 2 2 3 2 17 2 11" xfId="21440"/>
    <cellStyle name="Currency 2 2 2 3 2 17 2 11 2" xfId="21441"/>
    <cellStyle name="Currency 2 2 2 3 2 17 2 12" xfId="21442"/>
    <cellStyle name="Currency 2 2 2 3 2 17 2 12 2" xfId="21443"/>
    <cellStyle name="Currency 2 2 2 3 2 17 2 13" xfId="21444"/>
    <cellStyle name="Currency 2 2 2 3 2 17 2 14" xfId="21445"/>
    <cellStyle name="Currency 2 2 2 3 2 17 2 2" xfId="21446"/>
    <cellStyle name="Currency 2 2 2 3 2 17 2 2 2" xfId="21447"/>
    <cellStyle name="Currency 2 2 2 3 2 17 2 3" xfId="21448"/>
    <cellStyle name="Currency 2 2 2 3 2 17 2 3 2" xfId="21449"/>
    <cellStyle name="Currency 2 2 2 3 2 17 2 4" xfId="21450"/>
    <cellStyle name="Currency 2 2 2 3 2 17 2 4 2" xfId="21451"/>
    <cellStyle name="Currency 2 2 2 3 2 17 2 5" xfId="21452"/>
    <cellStyle name="Currency 2 2 2 3 2 17 2 5 2" xfId="21453"/>
    <cellStyle name="Currency 2 2 2 3 2 17 2 6" xfId="21454"/>
    <cellStyle name="Currency 2 2 2 3 2 17 2 6 2" xfId="21455"/>
    <cellStyle name="Currency 2 2 2 3 2 17 2 7" xfId="21456"/>
    <cellStyle name="Currency 2 2 2 3 2 17 2 7 2" xfId="21457"/>
    <cellStyle name="Currency 2 2 2 3 2 17 2 8" xfId="21458"/>
    <cellStyle name="Currency 2 2 2 3 2 17 2 8 2" xfId="21459"/>
    <cellStyle name="Currency 2 2 2 3 2 17 2 9" xfId="21460"/>
    <cellStyle name="Currency 2 2 2 3 2 17 2 9 2" xfId="21461"/>
    <cellStyle name="Currency 2 2 2 3 2 17 3" xfId="21462"/>
    <cellStyle name="Currency 2 2 2 3 2 17 3 10" xfId="21463"/>
    <cellStyle name="Currency 2 2 2 3 2 17 3 10 2" xfId="21464"/>
    <cellStyle name="Currency 2 2 2 3 2 17 3 11" xfId="21465"/>
    <cellStyle name="Currency 2 2 2 3 2 17 3 11 2" xfId="21466"/>
    <cellStyle name="Currency 2 2 2 3 2 17 3 12" xfId="21467"/>
    <cellStyle name="Currency 2 2 2 3 2 17 3 12 2" xfId="21468"/>
    <cellStyle name="Currency 2 2 2 3 2 17 3 13" xfId="21469"/>
    <cellStyle name="Currency 2 2 2 3 2 17 3 14" xfId="21470"/>
    <cellStyle name="Currency 2 2 2 3 2 17 3 2" xfId="21471"/>
    <cellStyle name="Currency 2 2 2 3 2 17 3 2 2" xfId="21472"/>
    <cellStyle name="Currency 2 2 2 3 2 17 3 3" xfId="21473"/>
    <cellStyle name="Currency 2 2 2 3 2 17 3 3 2" xfId="21474"/>
    <cellStyle name="Currency 2 2 2 3 2 17 3 4" xfId="21475"/>
    <cellStyle name="Currency 2 2 2 3 2 17 3 4 2" xfId="21476"/>
    <cellStyle name="Currency 2 2 2 3 2 17 3 5" xfId="21477"/>
    <cellStyle name="Currency 2 2 2 3 2 17 3 5 2" xfId="21478"/>
    <cellStyle name="Currency 2 2 2 3 2 17 3 6" xfId="21479"/>
    <cellStyle name="Currency 2 2 2 3 2 17 3 6 2" xfId="21480"/>
    <cellStyle name="Currency 2 2 2 3 2 17 3 7" xfId="21481"/>
    <cellStyle name="Currency 2 2 2 3 2 17 3 7 2" xfId="21482"/>
    <cellStyle name="Currency 2 2 2 3 2 17 3 8" xfId="21483"/>
    <cellStyle name="Currency 2 2 2 3 2 17 3 8 2" xfId="21484"/>
    <cellStyle name="Currency 2 2 2 3 2 17 3 9" xfId="21485"/>
    <cellStyle name="Currency 2 2 2 3 2 17 3 9 2" xfId="21486"/>
    <cellStyle name="Currency 2 2 2 3 2 17 4" xfId="21487"/>
    <cellStyle name="Currency 2 2 2 3 2 17 4 2" xfId="21488"/>
    <cellStyle name="Currency 2 2 2 3 2 17 5" xfId="21489"/>
    <cellStyle name="Currency 2 2 2 3 2 17 5 2" xfId="21490"/>
    <cellStyle name="Currency 2 2 2 3 2 17 6" xfId="21491"/>
    <cellStyle name="Currency 2 2 2 3 2 17 6 2" xfId="21492"/>
    <cellStyle name="Currency 2 2 2 3 2 17 7" xfId="21493"/>
    <cellStyle name="Currency 2 2 2 3 2 17 7 2" xfId="21494"/>
    <cellStyle name="Currency 2 2 2 3 2 17 8" xfId="21495"/>
    <cellStyle name="Currency 2 2 2 3 2 17 8 2" xfId="21496"/>
    <cellStyle name="Currency 2 2 2 3 2 17 9" xfId="21497"/>
    <cellStyle name="Currency 2 2 2 3 2 17 9 2" xfId="21498"/>
    <cellStyle name="Currency 2 2 2 3 2 18" xfId="21499"/>
    <cellStyle name="Currency 2 2 2 3 2 18 10" xfId="21500"/>
    <cellStyle name="Currency 2 2 2 3 2 18 10 2" xfId="21501"/>
    <cellStyle name="Currency 2 2 2 3 2 18 11" xfId="21502"/>
    <cellStyle name="Currency 2 2 2 3 2 18 11 2" xfId="21503"/>
    <cellStyle name="Currency 2 2 2 3 2 18 12" xfId="21504"/>
    <cellStyle name="Currency 2 2 2 3 2 18 12 2" xfId="21505"/>
    <cellStyle name="Currency 2 2 2 3 2 18 13" xfId="21506"/>
    <cellStyle name="Currency 2 2 2 3 2 18 13 2" xfId="21507"/>
    <cellStyle name="Currency 2 2 2 3 2 18 14" xfId="21508"/>
    <cellStyle name="Currency 2 2 2 3 2 18 14 2" xfId="21509"/>
    <cellStyle name="Currency 2 2 2 3 2 18 15" xfId="21510"/>
    <cellStyle name="Currency 2 2 2 3 2 18 16" xfId="21511"/>
    <cellStyle name="Currency 2 2 2 3 2 18 2" xfId="21512"/>
    <cellStyle name="Currency 2 2 2 3 2 18 2 10" xfId="21513"/>
    <cellStyle name="Currency 2 2 2 3 2 18 2 10 2" xfId="21514"/>
    <cellStyle name="Currency 2 2 2 3 2 18 2 11" xfId="21515"/>
    <cellStyle name="Currency 2 2 2 3 2 18 2 11 2" xfId="21516"/>
    <cellStyle name="Currency 2 2 2 3 2 18 2 12" xfId="21517"/>
    <cellStyle name="Currency 2 2 2 3 2 18 2 12 2" xfId="21518"/>
    <cellStyle name="Currency 2 2 2 3 2 18 2 13" xfId="21519"/>
    <cellStyle name="Currency 2 2 2 3 2 18 2 14" xfId="21520"/>
    <cellStyle name="Currency 2 2 2 3 2 18 2 2" xfId="21521"/>
    <cellStyle name="Currency 2 2 2 3 2 18 2 2 2" xfId="21522"/>
    <cellStyle name="Currency 2 2 2 3 2 18 2 3" xfId="21523"/>
    <cellStyle name="Currency 2 2 2 3 2 18 2 3 2" xfId="21524"/>
    <cellStyle name="Currency 2 2 2 3 2 18 2 4" xfId="21525"/>
    <cellStyle name="Currency 2 2 2 3 2 18 2 4 2" xfId="21526"/>
    <cellStyle name="Currency 2 2 2 3 2 18 2 5" xfId="21527"/>
    <cellStyle name="Currency 2 2 2 3 2 18 2 5 2" xfId="21528"/>
    <cellStyle name="Currency 2 2 2 3 2 18 2 6" xfId="21529"/>
    <cellStyle name="Currency 2 2 2 3 2 18 2 6 2" xfId="21530"/>
    <cellStyle name="Currency 2 2 2 3 2 18 2 7" xfId="21531"/>
    <cellStyle name="Currency 2 2 2 3 2 18 2 7 2" xfId="21532"/>
    <cellStyle name="Currency 2 2 2 3 2 18 2 8" xfId="21533"/>
    <cellStyle name="Currency 2 2 2 3 2 18 2 8 2" xfId="21534"/>
    <cellStyle name="Currency 2 2 2 3 2 18 2 9" xfId="21535"/>
    <cellStyle name="Currency 2 2 2 3 2 18 2 9 2" xfId="21536"/>
    <cellStyle name="Currency 2 2 2 3 2 18 3" xfId="21537"/>
    <cellStyle name="Currency 2 2 2 3 2 18 3 10" xfId="21538"/>
    <cellStyle name="Currency 2 2 2 3 2 18 3 10 2" xfId="21539"/>
    <cellStyle name="Currency 2 2 2 3 2 18 3 11" xfId="21540"/>
    <cellStyle name="Currency 2 2 2 3 2 18 3 11 2" xfId="21541"/>
    <cellStyle name="Currency 2 2 2 3 2 18 3 12" xfId="21542"/>
    <cellStyle name="Currency 2 2 2 3 2 18 3 12 2" xfId="21543"/>
    <cellStyle name="Currency 2 2 2 3 2 18 3 13" xfId="21544"/>
    <cellStyle name="Currency 2 2 2 3 2 18 3 14" xfId="21545"/>
    <cellStyle name="Currency 2 2 2 3 2 18 3 2" xfId="21546"/>
    <cellStyle name="Currency 2 2 2 3 2 18 3 2 2" xfId="21547"/>
    <cellStyle name="Currency 2 2 2 3 2 18 3 3" xfId="21548"/>
    <cellStyle name="Currency 2 2 2 3 2 18 3 3 2" xfId="21549"/>
    <cellStyle name="Currency 2 2 2 3 2 18 3 4" xfId="21550"/>
    <cellStyle name="Currency 2 2 2 3 2 18 3 4 2" xfId="21551"/>
    <cellStyle name="Currency 2 2 2 3 2 18 3 5" xfId="21552"/>
    <cellStyle name="Currency 2 2 2 3 2 18 3 5 2" xfId="21553"/>
    <cellStyle name="Currency 2 2 2 3 2 18 3 6" xfId="21554"/>
    <cellStyle name="Currency 2 2 2 3 2 18 3 6 2" xfId="21555"/>
    <cellStyle name="Currency 2 2 2 3 2 18 3 7" xfId="21556"/>
    <cellStyle name="Currency 2 2 2 3 2 18 3 7 2" xfId="21557"/>
    <cellStyle name="Currency 2 2 2 3 2 18 3 8" xfId="21558"/>
    <cellStyle name="Currency 2 2 2 3 2 18 3 8 2" xfId="21559"/>
    <cellStyle name="Currency 2 2 2 3 2 18 3 9" xfId="21560"/>
    <cellStyle name="Currency 2 2 2 3 2 18 3 9 2" xfId="21561"/>
    <cellStyle name="Currency 2 2 2 3 2 18 4" xfId="21562"/>
    <cellStyle name="Currency 2 2 2 3 2 18 4 2" xfId="21563"/>
    <cellStyle name="Currency 2 2 2 3 2 18 5" xfId="21564"/>
    <cellStyle name="Currency 2 2 2 3 2 18 5 2" xfId="21565"/>
    <cellStyle name="Currency 2 2 2 3 2 18 6" xfId="21566"/>
    <cellStyle name="Currency 2 2 2 3 2 18 6 2" xfId="21567"/>
    <cellStyle name="Currency 2 2 2 3 2 18 7" xfId="21568"/>
    <cellStyle name="Currency 2 2 2 3 2 18 7 2" xfId="21569"/>
    <cellStyle name="Currency 2 2 2 3 2 18 8" xfId="21570"/>
    <cellStyle name="Currency 2 2 2 3 2 18 8 2" xfId="21571"/>
    <cellStyle name="Currency 2 2 2 3 2 18 9" xfId="21572"/>
    <cellStyle name="Currency 2 2 2 3 2 18 9 2" xfId="21573"/>
    <cellStyle name="Currency 2 2 2 3 2 19" xfId="21574"/>
    <cellStyle name="Currency 2 2 2 3 2 19 10" xfId="21575"/>
    <cellStyle name="Currency 2 2 2 3 2 19 10 2" xfId="21576"/>
    <cellStyle name="Currency 2 2 2 3 2 19 11" xfId="21577"/>
    <cellStyle name="Currency 2 2 2 3 2 19 11 2" xfId="21578"/>
    <cellStyle name="Currency 2 2 2 3 2 19 12" xfId="21579"/>
    <cellStyle name="Currency 2 2 2 3 2 19 12 2" xfId="21580"/>
    <cellStyle name="Currency 2 2 2 3 2 19 13" xfId="21581"/>
    <cellStyle name="Currency 2 2 2 3 2 19 13 2" xfId="21582"/>
    <cellStyle name="Currency 2 2 2 3 2 19 14" xfId="21583"/>
    <cellStyle name="Currency 2 2 2 3 2 19 14 2" xfId="21584"/>
    <cellStyle name="Currency 2 2 2 3 2 19 15" xfId="21585"/>
    <cellStyle name="Currency 2 2 2 3 2 19 16" xfId="21586"/>
    <cellStyle name="Currency 2 2 2 3 2 19 2" xfId="21587"/>
    <cellStyle name="Currency 2 2 2 3 2 19 2 10" xfId="21588"/>
    <cellStyle name="Currency 2 2 2 3 2 19 2 10 2" xfId="21589"/>
    <cellStyle name="Currency 2 2 2 3 2 19 2 11" xfId="21590"/>
    <cellStyle name="Currency 2 2 2 3 2 19 2 11 2" xfId="21591"/>
    <cellStyle name="Currency 2 2 2 3 2 19 2 12" xfId="21592"/>
    <cellStyle name="Currency 2 2 2 3 2 19 2 12 2" xfId="21593"/>
    <cellStyle name="Currency 2 2 2 3 2 19 2 13" xfId="21594"/>
    <cellStyle name="Currency 2 2 2 3 2 19 2 14" xfId="21595"/>
    <cellStyle name="Currency 2 2 2 3 2 19 2 2" xfId="21596"/>
    <cellStyle name="Currency 2 2 2 3 2 19 2 2 2" xfId="21597"/>
    <cellStyle name="Currency 2 2 2 3 2 19 2 3" xfId="21598"/>
    <cellStyle name="Currency 2 2 2 3 2 19 2 3 2" xfId="21599"/>
    <cellStyle name="Currency 2 2 2 3 2 19 2 4" xfId="21600"/>
    <cellStyle name="Currency 2 2 2 3 2 19 2 4 2" xfId="21601"/>
    <cellStyle name="Currency 2 2 2 3 2 19 2 5" xfId="21602"/>
    <cellStyle name="Currency 2 2 2 3 2 19 2 5 2" xfId="21603"/>
    <cellStyle name="Currency 2 2 2 3 2 19 2 6" xfId="21604"/>
    <cellStyle name="Currency 2 2 2 3 2 19 2 6 2" xfId="21605"/>
    <cellStyle name="Currency 2 2 2 3 2 19 2 7" xfId="21606"/>
    <cellStyle name="Currency 2 2 2 3 2 19 2 7 2" xfId="21607"/>
    <cellStyle name="Currency 2 2 2 3 2 19 2 8" xfId="21608"/>
    <cellStyle name="Currency 2 2 2 3 2 19 2 8 2" xfId="21609"/>
    <cellStyle name="Currency 2 2 2 3 2 19 2 9" xfId="21610"/>
    <cellStyle name="Currency 2 2 2 3 2 19 2 9 2" xfId="21611"/>
    <cellStyle name="Currency 2 2 2 3 2 19 3" xfId="21612"/>
    <cellStyle name="Currency 2 2 2 3 2 19 3 10" xfId="21613"/>
    <cellStyle name="Currency 2 2 2 3 2 19 3 10 2" xfId="21614"/>
    <cellStyle name="Currency 2 2 2 3 2 19 3 11" xfId="21615"/>
    <cellStyle name="Currency 2 2 2 3 2 19 3 11 2" xfId="21616"/>
    <cellStyle name="Currency 2 2 2 3 2 19 3 12" xfId="21617"/>
    <cellStyle name="Currency 2 2 2 3 2 19 3 12 2" xfId="21618"/>
    <cellStyle name="Currency 2 2 2 3 2 19 3 13" xfId="21619"/>
    <cellStyle name="Currency 2 2 2 3 2 19 3 14" xfId="21620"/>
    <cellStyle name="Currency 2 2 2 3 2 19 3 2" xfId="21621"/>
    <cellStyle name="Currency 2 2 2 3 2 19 3 2 2" xfId="21622"/>
    <cellStyle name="Currency 2 2 2 3 2 19 3 3" xfId="21623"/>
    <cellStyle name="Currency 2 2 2 3 2 19 3 3 2" xfId="21624"/>
    <cellStyle name="Currency 2 2 2 3 2 19 3 4" xfId="21625"/>
    <cellStyle name="Currency 2 2 2 3 2 19 3 4 2" xfId="21626"/>
    <cellStyle name="Currency 2 2 2 3 2 19 3 5" xfId="21627"/>
    <cellStyle name="Currency 2 2 2 3 2 19 3 5 2" xfId="21628"/>
    <cellStyle name="Currency 2 2 2 3 2 19 3 6" xfId="21629"/>
    <cellStyle name="Currency 2 2 2 3 2 19 3 6 2" xfId="21630"/>
    <cellStyle name="Currency 2 2 2 3 2 19 3 7" xfId="21631"/>
    <cellStyle name="Currency 2 2 2 3 2 19 3 7 2" xfId="21632"/>
    <cellStyle name="Currency 2 2 2 3 2 19 3 8" xfId="21633"/>
    <cellStyle name="Currency 2 2 2 3 2 19 3 8 2" xfId="21634"/>
    <cellStyle name="Currency 2 2 2 3 2 19 3 9" xfId="21635"/>
    <cellStyle name="Currency 2 2 2 3 2 19 3 9 2" xfId="21636"/>
    <cellStyle name="Currency 2 2 2 3 2 19 4" xfId="21637"/>
    <cellStyle name="Currency 2 2 2 3 2 19 4 2" xfId="21638"/>
    <cellStyle name="Currency 2 2 2 3 2 19 5" xfId="21639"/>
    <cellStyle name="Currency 2 2 2 3 2 19 5 2" xfId="21640"/>
    <cellStyle name="Currency 2 2 2 3 2 19 6" xfId="21641"/>
    <cellStyle name="Currency 2 2 2 3 2 19 6 2" xfId="21642"/>
    <cellStyle name="Currency 2 2 2 3 2 19 7" xfId="21643"/>
    <cellStyle name="Currency 2 2 2 3 2 19 7 2" xfId="21644"/>
    <cellStyle name="Currency 2 2 2 3 2 19 8" xfId="21645"/>
    <cellStyle name="Currency 2 2 2 3 2 19 8 2" xfId="21646"/>
    <cellStyle name="Currency 2 2 2 3 2 19 9" xfId="21647"/>
    <cellStyle name="Currency 2 2 2 3 2 19 9 2" xfId="21648"/>
    <cellStyle name="Currency 2 2 2 3 2 2" xfId="21649"/>
    <cellStyle name="Currency 2 2 2 3 2 20" xfId="21650"/>
    <cellStyle name="Currency 2 2 2 3 2 20 10" xfId="21651"/>
    <cellStyle name="Currency 2 2 2 3 2 20 10 2" xfId="21652"/>
    <cellStyle name="Currency 2 2 2 3 2 20 11" xfId="21653"/>
    <cellStyle name="Currency 2 2 2 3 2 20 11 2" xfId="21654"/>
    <cellStyle name="Currency 2 2 2 3 2 20 12" xfId="21655"/>
    <cellStyle name="Currency 2 2 2 3 2 20 12 2" xfId="21656"/>
    <cellStyle name="Currency 2 2 2 3 2 20 13" xfId="21657"/>
    <cellStyle name="Currency 2 2 2 3 2 20 13 2" xfId="21658"/>
    <cellStyle name="Currency 2 2 2 3 2 20 14" xfId="21659"/>
    <cellStyle name="Currency 2 2 2 3 2 20 14 2" xfId="21660"/>
    <cellStyle name="Currency 2 2 2 3 2 20 15" xfId="21661"/>
    <cellStyle name="Currency 2 2 2 3 2 20 16" xfId="21662"/>
    <cellStyle name="Currency 2 2 2 3 2 20 2" xfId="21663"/>
    <cellStyle name="Currency 2 2 2 3 2 20 2 10" xfId="21664"/>
    <cellStyle name="Currency 2 2 2 3 2 20 2 10 2" xfId="21665"/>
    <cellStyle name="Currency 2 2 2 3 2 20 2 11" xfId="21666"/>
    <cellStyle name="Currency 2 2 2 3 2 20 2 11 2" xfId="21667"/>
    <cellStyle name="Currency 2 2 2 3 2 20 2 12" xfId="21668"/>
    <cellStyle name="Currency 2 2 2 3 2 20 2 12 2" xfId="21669"/>
    <cellStyle name="Currency 2 2 2 3 2 20 2 13" xfId="21670"/>
    <cellStyle name="Currency 2 2 2 3 2 20 2 14" xfId="21671"/>
    <cellStyle name="Currency 2 2 2 3 2 20 2 2" xfId="21672"/>
    <cellStyle name="Currency 2 2 2 3 2 20 2 2 2" xfId="21673"/>
    <cellStyle name="Currency 2 2 2 3 2 20 2 3" xfId="21674"/>
    <cellStyle name="Currency 2 2 2 3 2 20 2 3 2" xfId="21675"/>
    <cellStyle name="Currency 2 2 2 3 2 20 2 4" xfId="21676"/>
    <cellStyle name="Currency 2 2 2 3 2 20 2 4 2" xfId="21677"/>
    <cellStyle name="Currency 2 2 2 3 2 20 2 5" xfId="21678"/>
    <cellStyle name="Currency 2 2 2 3 2 20 2 5 2" xfId="21679"/>
    <cellStyle name="Currency 2 2 2 3 2 20 2 6" xfId="21680"/>
    <cellStyle name="Currency 2 2 2 3 2 20 2 6 2" xfId="21681"/>
    <cellStyle name="Currency 2 2 2 3 2 20 2 7" xfId="21682"/>
    <cellStyle name="Currency 2 2 2 3 2 20 2 7 2" xfId="21683"/>
    <cellStyle name="Currency 2 2 2 3 2 20 2 8" xfId="21684"/>
    <cellStyle name="Currency 2 2 2 3 2 20 2 8 2" xfId="21685"/>
    <cellStyle name="Currency 2 2 2 3 2 20 2 9" xfId="21686"/>
    <cellStyle name="Currency 2 2 2 3 2 20 2 9 2" xfId="21687"/>
    <cellStyle name="Currency 2 2 2 3 2 20 3" xfId="21688"/>
    <cellStyle name="Currency 2 2 2 3 2 20 3 10" xfId="21689"/>
    <cellStyle name="Currency 2 2 2 3 2 20 3 10 2" xfId="21690"/>
    <cellStyle name="Currency 2 2 2 3 2 20 3 11" xfId="21691"/>
    <cellStyle name="Currency 2 2 2 3 2 20 3 11 2" xfId="21692"/>
    <cellStyle name="Currency 2 2 2 3 2 20 3 12" xfId="21693"/>
    <cellStyle name="Currency 2 2 2 3 2 20 3 12 2" xfId="21694"/>
    <cellStyle name="Currency 2 2 2 3 2 20 3 13" xfId="21695"/>
    <cellStyle name="Currency 2 2 2 3 2 20 3 14" xfId="21696"/>
    <cellStyle name="Currency 2 2 2 3 2 20 3 2" xfId="21697"/>
    <cellStyle name="Currency 2 2 2 3 2 20 3 2 2" xfId="21698"/>
    <cellStyle name="Currency 2 2 2 3 2 20 3 3" xfId="21699"/>
    <cellStyle name="Currency 2 2 2 3 2 20 3 3 2" xfId="21700"/>
    <cellStyle name="Currency 2 2 2 3 2 20 3 4" xfId="21701"/>
    <cellStyle name="Currency 2 2 2 3 2 20 3 4 2" xfId="21702"/>
    <cellStyle name="Currency 2 2 2 3 2 20 3 5" xfId="21703"/>
    <cellStyle name="Currency 2 2 2 3 2 20 3 5 2" xfId="21704"/>
    <cellStyle name="Currency 2 2 2 3 2 20 3 6" xfId="21705"/>
    <cellStyle name="Currency 2 2 2 3 2 20 3 6 2" xfId="21706"/>
    <cellStyle name="Currency 2 2 2 3 2 20 3 7" xfId="21707"/>
    <cellStyle name="Currency 2 2 2 3 2 20 3 7 2" xfId="21708"/>
    <cellStyle name="Currency 2 2 2 3 2 20 3 8" xfId="21709"/>
    <cellStyle name="Currency 2 2 2 3 2 20 3 8 2" xfId="21710"/>
    <cellStyle name="Currency 2 2 2 3 2 20 3 9" xfId="21711"/>
    <cellStyle name="Currency 2 2 2 3 2 20 3 9 2" xfId="21712"/>
    <cellStyle name="Currency 2 2 2 3 2 20 4" xfId="21713"/>
    <cellStyle name="Currency 2 2 2 3 2 20 4 2" xfId="21714"/>
    <cellStyle name="Currency 2 2 2 3 2 20 5" xfId="21715"/>
    <cellStyle name="Currency 2 2 2 3 2 20 5 2" xfId="21716"/>
    <cellStyle name="Currency 2 2 2 3 2 20 6" xfId="21717"/>
    <cellStyle name="Currency 2 2 2 3 2 20 6 2" xfId="21718"/>
    <cellStyle name="Currency 2 2 2 3 2 20 7" xfId="21719"/>
    <cellStyle name="Currency 2 2 2 3 2 20 7 2" xfId="21720"/>
    <cellStyle name="Currency 2 2 2 3 2 20 8" xfId="21721"/>
    <cellStyle name="Currency 2 2 2 3 2 20 8 2" xfId="21722"/>
    <cellStyle name="Currency 2 2 2 3 2 20 9" xfId="21723"/>
    <cellStyle name="Currency 2 2 2 3 2 20 9 2" xfId="21724"/>
    <cellStyle name="Currency 2 2 2 3 2 21" xfId="21725"/>
    <cellStyle name="Currency 2 2 2 3 2 21 10" xfId="21726"/>
    <cellStyle name="Currency 2 2 2 3 2 21 10 2" xfId="21727"/>
    <cellStyle name="Currency 2 2 2 3 2 21 11" xfId="21728"/>
    <cellStyle name="Currency 2 2 2 3 2 21 11 2" xfId="21729"/>
    <cellStyle name="Currency 2 2 2 3 2 21 12" xfId="21730"/>
    <cellStyle name="Currency 2 2 2 3 2 21 12 2" xfId="21731"/>
    <cellStyle name="Currency 2 2 2 3 2 21 13" xfId="21732"/>
    <cellStyle name="Currency 2 2 2 3 2 21 13 2" xfId="21733"/>
    <cellStyle name="Currency 2 2 2 3 2 21 14" xfId="21734"/>
    <cellStyle name="Currency 2 2 2 3 2 21 14 2" xfId="21735"/>
    <cellStyle name="Currency 2 2 2 3 2 21 15" xfId="21736"/>
    <cellStyle name="Currency 2 2 2 3 2 21 16" xfId="21737"/>
    <cellStyle name="Currency 2 2 2 3 2 21 2" xfId="21738"/>
    <cellStyle name="Currency 2 2 2 3 2 21 2 10" xfId="21739"/>
    <cellStyle name="Currency 2 2 2 3 2 21 2 10 2" xfId="21740"/>
    <cellStyle name="Currency 2 2 2 3 2 21 2 11" xfId="21741"/>
    <cellStyle name="Currency 2 2 2 3 2 21 2 11 2" xfId="21742"/>
    <cellStyle name="Currency 2 2 2 3 2 21 2 12" xfId="21743"/>
    <cellStyle name="Currency 2 2 2 3 2 21 2 12 2" xfId="21744"/>
    <cellStyle name="Currency 2 2 2 3 2 21 2 13" xfId="21745"/>
    <cellStyle name="Currency 2 2 2 3 2 21 2 14" xfId="21746"/>
    <cellStyle name="Currency 2 2 2 3 2 21 2 2" xfId="21747"/>
    <cellStyle name="Currency 2 2 2 3 2 21 2 2 2" xfId="21748"/>
    <cellStyle name="Currency 2 2 2 3 2 21 2 3" xfId="21749"/>
    <cellStyle name="Currency 2 2 2 3 2 21 2 3 2" xfId="21750"/>
    <cellStyle name="Currency 2 2 2 3 2 21 2 4" xfId="21751"/>
    <cellStyle name="Currency 2 2 2 3 2 21 2 4 2" xfId="21752"/>
    <cellStyle name="Currency 2 2 2 3 2 21 2 5" xfId="21753"/>
    <cellStyle name="Currency 2 2 2 3 2 21 2 5 2" xfId="21754"/>
    <cellStyle name="Currency 2 2 2 3 2 21 2 6" xfId="21755"/>
    <cellStyle name="Currency 2 2 2 3 2 21 2 6 2" xfId="21756"/>
    <cellStyle name="Currency 2 2 2 3 2 21 2 7" xfId="21757"/>
    <cellStyle name="Currency 2 2 2 3 2 21 2 7 2" xfId="21758"/>
    <cellStyle name="Currency 2 2 2 3 2 21 2 8" xfId="21759"/>
    <cellStyle name="Currency 2 2 2 3 2 21 2 8 2" xfId="21760"/>
    <cellStyle name="Currency 2 2 2 3 2 21 2 9" xfId="21761"/>
    <cellStyle name="Currency 2 2 2 3 2 21 2 9 2" xfId="21762"/>
    <cellStyle name="Currency 2 2 2 3 2 21 3" xfId="21763"/>
    <cellStyle name="Currency 2 2 2 3 2 21 3 10" xfId="21764"/>
    <cellStyle name="Currency 2 2 2 3 2 21 3 10 2" xfId="21765"/>
    <cellStyle name="Currency 2 2 2 3 2 21 3 11" xfId="21766"/>
    <cellStyle name="Currency 2 2 2 3 2 21 3 11 2" xfId="21767"/>
    <cellStyle name="Currency 2 2 2 3 2 21 3 12" xfId="21768"/>
    <cellStyle name="Currency 2 2 2 3 2 21 3 12 2" xfId="21769"/>
    <cellStyle name="Currency 2 2 2 3 2 21 3 13" xfId="21770"/>
    <cellStyle name="Currency 2 2 2 3 2 21 3 14" xfId="21771"/>
    <cellStyle name="Currency 2 2 2 3 2 21 3 2" xfId="21772"/>
    <cellStyle name="Currency 2 2 2 3 2 21 3 2 2" xfId="21773"/>
    <cellStyle name="Currency 2 2 2 3 2 21 3 3" xfId="21774"/>
    <cellStyle name="Currency 2 2 2 3 2 21 3 3 2" xfId="21775"/>
    <cellStyle name="Currency 2 2 2 3 2 21 3 4" xfId="21776"/>
    <cellStyle name="Currency 2 2 2 3 2 21 3 4 2" xfId="21777"/>
    <cellStyle name="Currency 2 2 2 3 2 21 3 5" xfId="21778"/>
    <cellStyle name="Currency 2 2 2 3 2 21 3 5 2" xfId="21779"/>
    <cellStyle name="Currency 2 2 2 3 2 21 3 6" xfId="21780"/>
    <cellStyle name="Currency 2 2 2 3 2 21 3 6 2" xfId="21781"/>
    <cellStyle name="Currency 2 2 2 3 2 21 3 7" xfId="21782"/>
    <cellStyle name="Currency 2 2 2 3 2 21 3 7 2" xfId="21783"/>
    <cellStyle name="Currency 2 2 2 3 2 21 3 8" xfId="21784"/>
    <cellStyle name="Currency 2 2 2 3 2 21 3 8 2" xfId="21785"/>
    <cellStyle name="Currency 2 2 2 3 2 21 3 9" xfId="21786"/>
    <cellStyle name="Currency 2 2 2 3 2 21 3 9 2" xfId="21787"/>
    <cellStyle name="Currency 2 2 2 3 2 21 4" xfId="21788"/>
    <cellStyle name="Currency 2 2 2 3 2 21 4 2" xfId="21789"/>
    <cellStyle name="Currency 2 2 2 3 2 21 5" xfId="21790"/>
    <cellStyle name="Currency 2 2 2 3 2 21 5 2" xfId="21791"/>
    <cellStyle name="Currency 2 2 2 3 2 21 6" xfId="21792"/>
    <cellStyle name="Currency 2 2 2 3 2 21 6 2" xfId="21793"/>
    <cellStyle name="Currency 2 2 2 3 2 21 7" xfId="21794"/>
    <cellStyle name="Currency 2 2 2 3 2 21 7 2" xfId="21795"/>
    <cellStyle name="Currency 2 2 2 3 2 21 8" xfId="21796"/>
    <cellStyle name="Currency 2 2 2 3 2 21 8 2" xfId="21797"/>
    <cellStyle name="Currency 2 2 2 3 2 21 9" xfId="21798"/>
    <cellStyle name="Currency 2 2 2 3 2 21 9 2" xfId="21799"/>
    <cellStyle name="Currency 2 2 2 3 2 22" xfId="21800"/>
    <cellStyle name="Currency 2 2 2 3 2 22 10" xfId="21801"/>
    <cellStyle name="Currency 2 2 2 3 2 22 10 2" xfId="21802"/>
    <cellStyle name="Currency 2 2 2 3 2 22 11" xfId="21803"/>
    <cellStyle name="Currency 2 2 2 3 2 22 11 2" xfId="21804"/>
    <cellStyle name="Currency 2 2 2 3 2 22 12" xfId="21805"/>
    <cellStyle name="Currency 2 2 2 3 2 22 12 2" xfId="21806"/>
    <cellStyle name="Currency 2 2 2 3 2 22 13" xfId="21807"/>
    <cellStyle name="Currency 2 2 2 3 2 22 13 2" xfId="21808"/>
    <cellStyle name="Currency 2 2 2 3 2 22 14" xfId="21809"/>
    <cellStyle name="Currency 2 2 2 3 2 22 14 2" xfId="21810"/>
    <cellStyle name="Currency 2 2 2 3 2 22 15" xfId="21811"/>
    <cellStyle name="Currency 2 2 2 3 2 22 16" xfId="21812"/>
    <cellStyle name="Currency 2 2 2 3 2 22 2" xfId="21813"/>
    <cellStyle name="Currency 2 2 2 3 2 22 2 10" xfId="21814"/>
    <cellStyle name="Currency 2 2 2 3 2 22 2 10 2" xfId="21815"/>
    <cellStyle name="Currency 2 2 2 3 2 22 2 11" xfId="21816"/>
    <cellStyle name="Currency 2 2 2 3 2 22 2 11 2" xfId="21817"/>
    <cellStyle name="Currency 2 2 2 3 2 22 2 12" xfId="21818"/>
    <cellStyle name="Currency 2 2 2 3 2 22 2 12 2" xfId="21819"/>
    <cellStyle name="Currency 2 2 2 3 2 22 2 13" xfId="21820"/>
    <cellStyle name="Currency 2 2 2 3 2 22 2 14" xfId="21821"/>
    <cellStyle name="Currency 2 2 2 3 2 22 2 2" xfId="21822"/>
    <cellStyle name="Currency 2 2 2 3 2 22 2 2 2" xfId="21823"/>
    <cellStyle name="Currency 2 2 2 3 2 22 2 3" xfId="21824"/>
    <cellStyle name="Currency 2 2 2 3 2 22 2 3 2" xfId="21825"/>
    <cellStyle name="Currency 2 2 2 3 2 22 2 4" xfId="21826"/>
    <cellStyle name="Currency 2 2 2 3 2 22 2 4 2" xfId="21827"/>
    <cellStyle name="Currency 2 2 2 3 2 22 2 5" xfId="21828"/>
    <cellStyle name="Currency 2 2 2 3 2 22 2 5 2" xfId="21829"/>
    <cellStyle name="Currency 2 2 2 3 2 22 2 6" xfId="21830"/>
    <cellStyle name="Currency 2 2 2 3 2 22 2 6 2" xfId="21831"/>
    <cellStyle name="Currency 2 2 2 3 2 22 2 7" xfId="21832"/>
    <cellStyle name="Currency 2 2 2 3 2 22 2 7 2" xfId="21833"/>
    <cellStyle name="Currency 2 2 2 3 2 22 2 8" xfId="21834"/>
    <cellStyle name="Currency 2 2 2 3 2 22 2 8 2" xfId="21835"/>
    <cellStyle name="Currency 2 2 2 3 2 22 2 9" xfId="21836"/>
    <cellStyle name="Currency 2 2 2 3 2 22 2 9 2" xfId="21837"/>
    <cellStyle name="Currency 2 2 2 3 2 22 3" xfId="21838"/>
    <cellStyle name="Currency 2 2 2 3 2 22 3 10" xfId="21839"/>
    <cellStyle name="Currency 2 2 2 3 2 22 3 10 2" xfId="21840"/>
    <cellStyle name="Currency 2 2 2 3 2 22 3 11" xfId="21841"/>
    <cellStyle name="Currency 2 2 2 3 2 22 3 11 2" xfId="21842"/>
    <cellStyle name="Currency 2 2 2 3 2 22 3 12" xfId="21843"/>
    <cellStyle name="Currency 2 2 2 3 2 22 3 12 2" xfId="21844"/>
    <cellStyle name="Currency 2 2 2 3 2 22 3 13" xfId="21845"/>
    <cellStyle name="Currency 2 2 2 3 2 22 3 14" xfId="21846"/>
    <cellStyle name="Currency 2 2 2 3 2 22 3 2" xfId="21847"/>
    <cellStyle name="Currency 2 2 2 3 2 22 3 2 2" xfId="21848"/>
    <cellStyle name="Currency 2 2 2 3 2 22 3 3" xfId="21849"/>
    <cellStyle name="Currency 2 2 2 3 2 22 3 3 2" xfId="21850"/>
    <cellStyle name="Currency 2 2 2 3 2 22 3 4" xfId="21851"/>
    <cellStyle name="Currency 2 2 2 3 2 22 3 4 2" xfId="21852"/>
    <cellStyle name="Currency 2 2 2 3 2 22 3 5" xfId="21853"/>
    <cellStyle name="Currency 2 2 2 3 2 22 3 5 2" xfId="21854"/>
    <cellStyle name="Currency 2 2 2 3 2 22 3 6" xfId="21855"/>
    <cellStyle name="Currency 2 2 2 3 2 22 3 6 2" xfId="21856"/>
    <cellStyle name="Currency 2 2 2 3 2 22 3 7" xfId="21857"/>
    <cellStyle name="Currency 2 2 2 3 2 22 3 7 2" xfId="21858"/>
    <cellStyle name="Currency 2 2 2 3 2 22 3 8" xfId="21859"/>
    <cellStyle name="Currency 2 2 2 3 2 22 3 8 2" xfId="21860"/>
    <cellStyle name="Currency 2 2 2 3 2 22 3 9" xfId="21861"/>
    <cellStyle name="Currency 2 2 2 3 2 22 3 9 2" xfId="21862"/>
    <cellStyle name="Currency 2 2 2 3 2 22 4" xfId="21863"/>
    <cellStyle name="Currency 2 2 2 3 2 22 4 2" xfId="21864"/>
    <cellStyle name="Currency 2 2 2 3 2 22 5" xfId="21865"/>
    <cellStyle name="Currency 2 2 2 3 2 22 5 2" xfId="21866"/>
    <cellStyle name="Currency 2 2 2 3 2 22 6" xfId="21867"/>
    <cellStyle name="Currency 2 2 2 3 2 22 6 2" xfId="21868"/>
    <cellStyle name="Currency 2 2 2 3 2 22 7" xfId="21869"/>
    <cellStyle name="Currency 2 2 2 3 2 22 7 2" xfId="21870"/>
    <cellStyle name="Currency 2 2 2 3 2 22 8" xfId="21871"/>
    <cellStyle name="Currency 2 2 2 3 2 22 8 2" xfId="21872"/>
    <cellStyle name="Currency 2 2 2 3 2 22 9" xfId="21873"/>
    <cellStyle name="Currency 2 2 2 3 2 22 9 2" xfId="21874"/>
    <cellStyle name="Currency 2 2 2 3 2 23" xfId="21875"/>
    <cellStyle name="Currency 2 2 2 3 2 23 10" xfId="21876"/>
    <cellStyle name="Currency 2 2 2 3 2 23 10 2" xfId="21877"/>
    <cellStyle name="Currency 2 2 2 3 2 23 11" xfId="21878"/>
    <cellStyle name="Currency 2 2 2 3 2 23 11 2" xfId="21879"/>
    <cellStyle name="Currency 2 2 2 3 2 23 12" xfId="21880"/>
    <cellStyle name="Currency 2 2 2 3 2 23 12 2" xfId="21881"/>
    <cellStyle name="Currency 2 2 2 3 2 23 13" xfId="21882"/>
    <cellStyle name="Currency 2 2 2 3 2 23 14" xfId="21883"/>
    <cellStyle name="Currency 2 2 2 3 2 23 2" xfId="21884"/>
    <cellStyle name="Currency 2 2 2 3 2 23 2 2" xfId="21885"/>
    <cellStyle name="Currency 2 2 2 3 2 23 3" xfId="21886"/>
    <cellStyle name="Currency 2 2 2 3 2 23 3 2" xfId="21887"/>
    <cellStyle name="Currency 2 2 2 3 2 23 4" xfId="21888"/>
    <cellStyle name="Currency 2 2 2 3 2 23 4 2" xfId="21889"/>
    <cellStyle name="Currency 2 2 2 3 2 23 5" xfId="21890"/>
    <cellStyle name="Currency 2 2 2 3 2 23 5 2" xfId="21891"/>
    <cellStyle name="Currency 2 2 2 3 2 23 6" xfId="21892"/>
    <cellStyle name="Currency 2 2 2 3 2 23 6 2" xfId="21893"/>
    <cellStyle name="Currency 2 2 2 3 2 23 7" xfId="21894"/>
    <cellStyle name="Currency 2 2 2 3 2 23 7 2" xfId="21895"/>
    <cellStyle name="Currency 2 2 2 3 2 23 8" xfId="21896"/>
    <cellStyle name="Currency 2 2 2 3 2 23 8 2" xfId="21897"/>
    <cellStyle name="Currency 2 2 2 3 2 23 9" xfId="21898"/>
    <cellStyle name="Currency 2 2 2 3 2 23 9 2" xfId="21899"/>
    <cellStyle name="Currency 2 2 2 3 2 24" xfId="21900"/>
    <cellStyle name="Currency 2 2 2 3 2 24 10" xfId="21901"/>
    <cellStyle name="Currency 2 2 2 3 2 24 10 2" xfId="21902"/>
    <cellStyle name="Currency 2 2 2 3 2 24 11" xfId="21903"/>
    <cellStyle name="Currency 2 2 2 3 2 24 11 2" xfId="21904"/>
    <cellStyle name="Currency 2 2 2 3 2 24 12" xfId="21905"/>
    <cellStyle name="Currency 2 2 2 3 2 24 12 2" xfId="21906"/>
    <cellStyle name="Currency 2 2 2 3 2 24 13" xfId="21907"/>
    <cellStyle name="Currency 2 2 2 3 2 24 14" xfId="21908"/>
    <cellStyle name="Currency 2 2 2 3 2 24 2" xfId="21909"/>
    <cellStyle name="Currency 2 2 2 3 2 24 2 2" xfId="21910"/>
    <cellStyle name="Currency 2 2 2 3 2 24 3" xfId="21911"/>
    <cellStyle name="Currency 2 2 2 3 2 24 3 2" xfId="21912"/>
    <cellStyle name="Currency 2 2 2 3 2 24 4" xfId="21913"/>
    <cellStyle name="Currency 2 2 2 3 2 24 4 2" xfId="21914"/>
    <cellStyle name="Currency 2 2 2 3 2 24 5" xfId="21915"/>
    <cellStyle name="Currency 2 2 2 3 2 24 5 2" xfId="21916"/>
    <cellStyle name="Currency 2 2 2 3 2 24 6" xfId="21917"/>
    <cellStyle name="Currency 2 2 2 3 2 24 6 2" xfId="21918"/>
    <cellStyle name="Currency 2 2 2 3 2 24 7" xfId="21919"/>
    <cellStyle name="Currency 2 2 2 3 2 24 7 2" xfId="21920"/>
    <cellStyle name="Currency 2 2 2 3 2 24 8" xfId="21921"/>
    <cellStyle name="Currency 2 2 2 3 2 24 8 2" xfId="21922"/>
    <cellStyle name="Currency 2 2 2 3 2 24 9" xfId="21923"/>
    <cellStyle name="Currency 2 2 2 3 2 24 9 2" xfId="21924"/>
    <cellStyle name="Currency 2 2 2 3 2 25" xfId="21925"/>
    <cellStyle name="Currency 2 2 2 3 2 25 2" xfId="21926"/>
    <cellStyle name="Currency 2 2 2 3 2 26" xfId="21927"/>
    <cellStyle name="Currency 2 2 2 3 2 26 2" xfId="21928"/>
    <cellStyle name="Currency 2 2 2 3 2 27" xfId="21929"/>
    <cellStyle name="Currency 2 2 2 3 2 27 2" xfId="21930"/>
    <cellStyle name="Currency 2 2 2 3 2 28" xfId="21931"/>
    <cellStyle name="Currency 2 2 2 3 2 28 2" xfId="21932"/>
    <cellStyle name="Currency 2 2 2 3 2 29" xfId="21933"/>
    <cellStyle name="Currency 2 2 2 3 2 29 2" xfId="21934"/>
    <cellStyle name="Currency 2 2 2 3 2 3" xfId="21935"/>
    <cellStyle name="Currency 2 2 2 3 2 3 10" xfId="21936"/>
    <cellStyle name="Currency 2 2 2 3 2 3 10 2" xfId="21937"/>
    <cellStyle name="Currency 2 2 2 3 2 3 11" xfId="21938"/>
    <cellStyle name="Currency 2 2 2 3 2 3 11 2" xfId="21939"/>
    <cellStyle name="Currency 2 2 2 3 2 3 12" xfId="21940"/>
    <cellStyle name="Currency 2 2 2 3 2 3 12 2" xfId="21941"/>
    <cellStyle name="Currency 2 2 2 3 2 3 13" xfId="21942"/>
    <cellStyle name="Currency 2 2 2 3 2 3 13 2" xfId="21943"/>
    <cellStyle name="Currency 2 2 2 3 2 3 14" xfId="21944"/>
    <cellStyle name="Currency 2 2 2 3 2 3 14 2" xfId="21945"/>
    <cellStyle name="Currency 2 2 2 3 2 3 15" xfId="21946"/>
    <cellStyle name="Currency 2 2 2 3 2 3 16" xfId="21947"/>
    <cellStyle name="Currency 2 2 2 3 2 3 2" xfId="21948"/>
    <cellStyle name="Currency 2 2 2 3 2 3 2 10" xfId="21949"/>
    <cellStyle name="Currency 2 2 2 3 2 3 2 10 2" xfId="21950"/>
    <cellStyle name="Currency 2 2 2 3 2 3 2 11" xfId="21951"/>
    <cellStyle name="Currency 2 2 2 3 2 3 2 11 2" xfId="21952"/>
    <cellStyle name="Currency 2 2 2 3 2 3 2 12" xfId="21953"/>
    <cellStyle name="Currency 2 2 2 3 2 3 2 12 2" xfId="21954"/>
    <cellStyle name="Currency 2 2 2 3 2 3 2 13" xfId="21955"/>
    <cellStyle name="Currency 2 2 2 3 2 3 2 14" xfId="21956"/>
    <cellStyle name="Currency 2 2 2 3 2 3 2 2" xfId="21957"/>
    <cellStyle name="Currency 2 2 2 3 2 3 2 2 2" xfId="21958"/>
    <cellStyle name="Currency 2 2 2 3 2 3 2 3" xfId="21959"/>
    <cellStyle name="Currency 2 2 2 3 2 3 2 3 2" xfId="21960"/>
    <cellStyle name="Currency 2 2 2 3 2 3 2 4" xfId="21961"/>
    <cellStyle name="Currency 2 2 2 3 2 3 2 4 2" xfId="21962"/>
    <cellStyle name="Currency 2 2 2 3 2 3 2 5" xfId="21963"/>
    <cellStyle name="Currency 2 2 2 3 2 3 2 5 2" xfId="21964"/>
    <cellStyle name="Currency 2 2 2 3 2 3 2 6" xfId="21965"/>
    <cellStyle name="Currency 2 2 2 3 2 3 2 6 2" xfId="21966"/>
    <cellStyle name="Currency 2 2 2 3 2 3 2 7" xfId="21967"/>
    <cellStyle name="Currency 2 2 2 3 2 3 2 7 2" xfId="21968"/>
    <cellStyle name="Currency 2 2 2 3 2 3 2 8" xfId="21969"/>
    <cellStyle name="Currency 2 2 2 3 2 3 2 8 2" xfId="21970"/>
    <cellStyle name="Currency 2 2 2 3 2 3 2 9" xfId="21971"/>
    <cellStyle name="Currency 2 2 2 3 2 3 2 9 2" xfId="21972"/>
    <cellStyle name="Currency 2 2 2 3 2 3 3" xfId="21973"/>
    <cellStyle name="Currency 2 2 2 3 2 3 3 10" xfId="21974"/>
    <cellStyle name="Currency 2 2 2 3 2 3 3 10 2" xfId="21975"/>
    <cellStyle name="Currency 2 2 2 3 2 3 3 11" xfId="21976"/>
    <cellStyle name="Currency 2 2 2 3 2 3 3 11 2" xfId="21977"/>
    <cellStyle name="Currency 2 2 2 3 2 3 3 12" xfId="21978"/>
    <cellStyle name="Currency 2 2 2 3 2 3 3 12 2" xfId="21979"/>
    <cellStyle name="Currency 2 2 2 3 2 3 3 13" xfId="21980"/>
    <cellStyle name="Currency 2 2 2 3 2 3 3 14" xfId="21981"/>
    <cellStyle name="Currency 2 2 2 3 2 3 3 2" xfId="21982"/>
    <cellStyle name="Currency 2 2 2 3 2 3 3 2 2" xfId="21983"/>
    <cellStyle name="Currency 2 2 2 3 2 3 3 3" xfId="21984"/>
    <cellStyle name="Currency 2 2 2 3 2 3 3 3 2" xfId="21985"/>
    <cellStyle name="Currency 2 2 2 3 2 3 3 4" xfId="21986"/>
    <cellStyle name="Currency 2 2 2 3 2 3 3 4 2" xfId="21987"/>
    <cellStyle name="Currency 2 2 2 3 2 3 3 5" xfId="21988"/>
    <cellStyle name="Currency 2 2 2 3 2 3 3 5 2" xfId="21989"/>
    <cellStyle name="Currency 2 2 2 3 2 3 3 6" xfId="21990"/>
    <cellStyle name="Currency 2 2 2 3 2 3 3 6 2" xfId="21991"/>
    <cellStyle name="Currency 2 2 2 3 2 3 3 7" xfId="21992"/>
    <cellStyle name="Currency 2 2 2 3 2 3 3 7 2" xfId="21993"/>
    <cellStyle name="Currency 2 2 2 3 2 3 3 8" xfId="21994"/>
    <cellStyle name="Currency 2 2 2 3 2 3 3 8 2" xfId="21995"/>
    <cellStyle name="Currency 2 2 2 3 2 3 3 9" xfId="21996"/>
    <cellStyle name="Currency 2 2 2 3 2 3 3 9 2" xfId="21997"/>
    <cellStyle name="Currency 2 2 2 3 2 3 4" xfId="21998"/>
    <cellStyle name="Currency 2 2 2 3 2 3 4 2" xfId="21999"/>
    <cellStyle name="Currency 2 2 2 3 2 3 5" xfId="22000"/>
    <cellStyle name="Currency 2 2 2 3 2 3 5 2" xfId="22001"/>
    <cellStyle name="Currency 2 2 2 3 2 3 6" xfId="22002"/>
    <cellStyle name="Currency 2 2 2 3 2 3 6 2" xfId="22003"/>
    <cellStyle name="Currency 2 2 2 3 2 3 7" xfId="22004"/>
    <cellStyle name="Currency 2 2 2 3 2 3 7 2" xfId="22005"/>
    <cellStyle name="Currency 2 2 2 3 2 3 8" xfId="22006"/>
    <cellStyle name="Currency 2 2 2 3 2 3 8 2" xfId="22007"/>
    <cellStyle name="Currency 2 2 2 3 2 3 9" xfId="22008"/>
    <cellStyle name="Currency 2 2 2 3 2 3 9 2" xfId="22009"/>
    <cellStyle name="Currency 2 2 2 3 2 30" xfId="22010"/>
    <cellStyle name="Currency 2 2 2 3 2 30 2" xfId="22011"/>
    <cellStyle name="Currency 2 2 2 3 2 31" xfId="22012"/>
    <cellStyle name="Currency 2 2 2 3 2 31 2" xfId="22013"/>
    <cellStyle name="Currency 2 2 2 3 2 32" xfId="22014"/>
    <cellStyle name="Currency 2 2 2 3 2 32 2" xfId="22015"/>
    <cellStyle name="Currency 2 2 2 3 2 33" xfId="22016"/>
    <cellStyle name="Currency 2 2 2 3 2 33 2" xfId="22017"/>
    <cellStyle name="Currency 2 2 2 3 2 34" xfId="22018"/>
    <cellStyle name="Currency 2 2 2 3 2 34 2" xfId="22019"/>
    <cellStyle name="Currency 2 2 2 3 2 35" xfId="22020"/>
    <cellStyle name="Currency 2 2 2 3 2 35 2" xfId="22021"/>
    <cellStyle name="Currency 2 2 2 3 2 36" xfId="22022"/>
    <cellStyle name="Currency 2 2 2 3 2 37" xfId="22023"/>
    <cellStyle name="Currency 2 2 2 3 2 4" xfId="22024"/>
    <cellStyle name="Currency 2 2 2 3 2 4 10" xfId="22025"/>
    <cellStyle name="Currency 2 2 2 3 2 4 10 2" xfId="22026"/>
    <cellStyle name="Currency 2 2 2 3 2 4 11" xfId="22027"/>
    <cellStyle name="Currency 2 2 2 3 2 4 11 2" xfId="22028"/>
    <cellStyle name="Currency 2 2 2 3 2 4 12" xfId="22029"/>
    <cellStyle name="Currency 2 2 2 3 2 4 12 2" xfId="22030"/>
    <cellStyle name="Currency 2 2 2 3 2 4 13" xfId="22031"/>
    <cellStyle name="Currency 2 2 2 3 2 4 13 2" xfId="22032"/>
    <cellStyle name="Currency 2 2 2 3 2 4 14" xfId="22033"/>
    <cellStyle name="Currency 2 2 2 3 2 4 14 2" xfId="22034"/>
    <cellStyle name="Currency 2 2 2 3 2 4 15" xfId="22035"/>
    <cellStyle name="Currency 2 2 2 3 2 4 16" xfId="22036"/>
    <cellStyle name="Currency 2 2 2 3 2 4 2" xfId="22037"/>
    <cellStyle name="Currency 2 2 2 3 2 4 2 10" xfId="22038"/>
    <cellStyle name="Currency 2 2 2 3 2 4 2 10 2" xfId="22039"/>
    <cellStyle name="Currency 2 2 2 3 2 4 2 11" xfId="22040"/>
    <cellStyle name="Currency 2 2 2 3 2 4 2 11 2" xfId="22041"/>
    <cellStyle name="Currency 2 2 2 3 2 4 2 12" xfId="22042"/>
    <cellStyle name="Currency 2 2 2 3 2 4 2 12 2" xfId="22043"/>
    <cellStyle name="Currency 2 2 2 3 2 4 2 13" xfId="22044"/>
    <cellStyle name="Currency 2 2 2 3 2 4 2 14" xfId="22045"/>
    <cellStyle name="Currency 2 2 2 3 2 4 2 2" xfId="22046"/>
    <cellStyle name="Currency 2 2 2 3 2 4 2 2 2" xfId="22047"/>
    <cellStyle name="Currency 2 2 2 3 2 4 2 3" xfId="22048"/>
    <cellStyle name="Currency 2 2 2 3 2 4 2 3 2" xfId="22049"/>
    <cellStyle name="Currency 2 2 2 3 2 4 2 4" xfId="22050"/>
    <cellStyle name="Currency 2 2 2 3 2 4 2 4 2" xfId="22051"/>
    <cellStyle name="Currency 2 2 2 3 2 4 2 5" xfId="22052"/>
    <cellStyle name="Currency 2 2 2 3 2 4 2 5 2" xfId="22053"/>
    <cellStyle name="Currency 2 2 2 3 2 4 2 6" xfId="22054"/>
    <cellStyle name="Currency 2 2 2 3 2 4 2 6 2" xfId="22055"/>
    <cellStyle name="Currency 2 2 2 3 2 4 2 7" xfId="22056"/>
    <cellStyle name="Currency 2 2 2 3 2 4 2 7 2" xfId="22057"/>
    <cellStyle name="Currency 2 2 2 3 2 4 2 8" xfId="22058"/>
    <cellStyle name="Currency 2 2 2 3 2 4 2 8 2" xfId="22059"/>
    <cellStyle name="Currency 2 2 2 3 2 4 2 9" xfId="22060"/>
    <cellStyle name="Currency 2 2 2 3 2 4 2 9 2" xfId="22061"/>
    <cellStyle name="Currency 2 2 2 3 2 4 3" xfId="22062"/>
    <cellStyle name="Currency 2 2 2 3 2 4 3 10" xfId="22063"/>
    <cellStyle name="Currency 2 2 2 3 2 4 3 10 2" xfId="22064"/>
    <cellStyle name="Currency 2 2 2 3 2 4 3 11" xfId="22065"/>
    <cellStyle name="Currency 2 2 2 3 2 4 3 11 2" xfId="22066"/>
    <cellStyle name="Currency 2 2 2 3 2 4 3 12" xfId="22067"/>
    <cellStyle name="Currency 2 2 2 3 2 4 3 12 2" xfId="22068"/>
    <cellStyle name="Currency 2 2 2 3 2 4 3 13" xfId="22069"/>
    <cellStyle name="Currency 2 2 2 3 2 4 3 14" xfId="22070"/>
    <cellStyle name="Currency 2 2 2 3 2 4 3 2" xfId="22071"/>
    <cellStyle name="Currency 2 2 2 3 2 4 3 2 2" xfId="22072"/>
    <cellStyle name="Currency 2 2 2 3 2 4 3 3" xfId="22073"/>
    <cellStyle name="Currency 2 2 2 3 2 4 3 3 2" xfId="22074"/>
    <cellStyle name="Currency 2 2 2 3 2 4 3 4" xfId="22075"/>
    <cellStyle name="Currency 2 2 2 3 2 4 3 4 2" xfId="22076"/>
    <cellStyle name="Currency 2 2 2 3 2 4 3 5" xfId="22077"/>
    <cellStyle name="Currency 2 2 2 3 2 4 3 5 2" xfId="22078"/>
    <cellStyle name="Currency 2 2 2 3 2 4 3 6" xfId="22079"/>
    <cellStyle name="Currency 2 2 2 3 2 4 3 6 2" xfId="22080"/>
    <cellStyle name="Currency 2 2 2 3 2 4 3 7" xfId="22081"/>
    <cellStyle name="Currency 2 2 2 3 2 4 3 7 2" xfId="22082"/>
    <cellStyle name="Currency 2 2 2 3 2 4 3 8" xfId="22083"/>
    <cellStyle name="Currency 2 2 2 3 2 4 3 8 2" xfId="22084"/>
    <cellStyle name="Currency 2 2 2 3 2 4 3 9" xfId="22085"/>
    <cellStyle name="Currency 2 2 2 3 2 4 3 9 2" xfId="22086"/>
    <cellStyle name="Currency 2 2 2 3 2 4 4" xfId="22087"/>
    <cellStyle name="Currency 2 2 2 3 2 4 4 2" xfId="22088"/>
    <cellStyle name="Currency 2 2 2 3 2 4 5" xfId="22089"/>
    <cellStyle name="Currency 2 2 2 3 2 4 5 2" xfId="22090"/>
    <cellStyle name="Currency 2 2 2 3 2 4 6" xfId="22091"/>
    <cellStyle name="Currency 2 2 2 3 2 4 6 2" xfId="22092"/>
    <cellStyle name="Currency 2 2 2 3 2 4 7" xfId="22093"/>
    <cellStyle name="Currency 2 2 2 3 2 4 7 2" xfId="22094"/>
    <cellStyle name="Currency 2 2 2 3 2 4 8" xfId="22095"/>
    <cellStyle name="Currency 2 2 2 3 2 4 8 2" xfId="22096"/>
    <cellStyle name="Currency 2 2 2 3 2 4 9" xfId="22097"/>
    <cellStyle name="Currency 2 2 2 3 2 4 9 2" xfId="22098"/>
    <cellStyle name="Currency 2 2 2 3 2 5" xfId="22099"/>
    <cellStyle name="Currency 2 2 2 3 2 5 10" xfId="22100"/>
    <cellStyle name="Currency 2 2 2 3 2 5 10 2" xfId="22101"/>
    <cellStyle name="Currency 2 2 2 3 2 5 11" xfId="22102"/>
    <cellStyle name="Currency 2 2 2 3 2 5 11 2" xfId="22103"/>
    <cellStyle name="Currency 2 2 2 3 2 5 12" xfId="22104"/>
    <cellStyle name="Currency 2 2 2 3 2 5 12 2" xfId="22105"/>
    <cellStyle name="Currency 2 2 2 3 2 5 13" xfId="22106"/>
    <cellStyle name="Currency 2 2 2 3 2 5 13 2" xfId="22107"/>
    <cellStyle name="Currency 2 2 2 3 2 5 14" xfId="22108"/>
    <cellStyle name="Currency 2 2 2 3 2 5 14 2" xfId="22109"/>
    <cellStyle name="Currency 2 2 2 3 2 5 15" xfId="22110"/>
    <cellStyle name="Currency 2 2 2 3 2 5 16" xfId="22111"/>
    <cellStyle name="Currency 2 2 2 3 2 5 2" xfId="22112"/>
    <cellStyle name="Currency 2 2 2 3 2 5 2 10" xfId="22113"/>
    <cellStyle name="Currency 2 2 2 3 2 5 2 10 2" xfId="22114"/>
    <cellStyle name="Currency 2 2 2 3 2 5 2 11" xfId="22115"/>
    <cellStyle name="Currency 2 2 2 3 2 5 2 11 2" xfId="22116"/>
    <cellStyle name="Currency 2 2 2 3 2 5 2 12" xfId="22117"/>
    <cellStyle name="Currency 2 2 2 3 2 5 2 12 2" xfId="22118"/>
    <cellStyle name="Currency 2 2 2 3 2 5 2 13" xfId="22119"/>
    <cellStyle name="Currency 2 2 2 3 2 5 2 14" xfId="22120"/>
    <cellStyle name="Currency 2 2 2 3 2 5 2 2" xfId="22121"/>
    <cellStyle name="Currency 2 2 2 3 2 5 2 2 2" xfId="22122"/>
    <cellStyle name="Currency 2 2 2 3 2 5 2 3" xfId="22123"/>
    <cellStyle name="Currency 2 2 2 3 2 5 2 3 2" xfId="22124"/>
    <cellStyle name="Currency 2 2 2 3 2 5 2 4" xfId="22125"/>
    <cellStyle name="Currency 2 2 2 3 2 5 2 4 2" xfId="22126"/>
    <cellStyle name="Currency 2 2 2 3 2 5 2 5" xfId="22127"/>
    <cellStyle name="Currency 2 2 2 3 2 5 2 5 2" xfId="22128"/>
    <cellStyle name="Currency 2 2 2 3 2 5 2 6" xfId="22129"/>
    <cellStyle name="Currency 2 2 2 3 2 5 2 6 2" xfId="22130"/>
    <cellStyle name="Currency 2 2 2 3 2 5 2 7" xfId="22131"/>
    <cellStyle name="Currency 2 2 2 3 2 5 2 7 2" xfId="22132"/>
    <cellStyle name="Currency 2 2 2 3 2 5 2 8" xfId="22133"/>
    <cellStyle name="Currency 2 2 2 3 2 5 2 8 2" xfId="22134"/>
    <cellStyle name="Currency 2 2 2 3 2 5 2 9" xfId="22135"/>
    <cellStyle name="Currency 2 2 2 3 2 5 2 9 2" xfId="22136"/>
    <cellStyle name="Currency 2 2 2 3 2 5 3" xfId="22137"/>
    <cellStyle name="Currency 2 2 2 3 2 5 3 10" xfId="22138"/>
    <cellStyle name="Currency 2 2 2 3 2 5 3 10 2" xfId="22139"/>
    <cellStyle name="Currency 2 2 2 3 2 5 3 11" xfId="22140"/>
    <cellStyle name="Currency 2 2 2 3 2 5 3 11 2" xfId="22141"/>
    <cellStyle name="Currency 2 2 2 3 2 5 3 12" xfId="22142"/>
    <cellStyle name="Currency 2 2 2 3 2 5 3 12 2" xfId="22143"/>
    <cellStyle name="Currency 2 2 2 3 2 5 3 13" xfId="22144"/>
    <cellStyle name="Currency 2 2 2 3 2 5 3 14" xfId="22145"/>
    <cellStyle name="Currency 2 2 2 3 2 5 3 2" xfId="22146"/>
    <cellStyle name="Currency 2 2 2 3 2 5 3 2 2" xfId="22147"/>
    <cellStyle name="Currency 2 2 2 3 2 5 3 3" xfId="22148"/>
    <cellStyle name="Currency 2 2 2 3 2 5 3 3 2" xfId="22149"/>
    <cellStyle name="Currency 2 2 2 3 2 5 3 4" xfId="22150"/>
    <cellStyle name="Currency 2 2 2 3 2 5 3 4 2" xfId="22151"/>
    <cellStyle name="Currency 2 2 2 3 2 5 3 5" xfId="22152"/>
    <cellStyle name="Currency 2 2 2 3 2 5 3 5 2" xfId="22153"/>
    <cellStyle name="Currency 2 2 2 3 2 5 3 6" xfId="22154"/>
    <cellStyle name="Currency 2 2 2 3 2 5 3 6 2" xfId="22155"/>
    <cellStyle name="Currency 2 2 2 3 2 5 3 7" xfId="22156"/>
    <cellStyle name="Currency 2 2 2 3 2 5 3 7 2" xfId="22157"/>
    <cellStyle name="Currency 2 2 2 3 2 5 3 8" xfId="22158"/>
    <cellStyle name="Currency 2 2 2 3 2 5 3 8 2" xfId="22159"/>
    <cellStyle name="Currency 2 2 2 3 2 5 3 9" xfId="22160"/>
    <cellStyle name="Currency 2 2 2 3 2 5 3 9 2" xfId="22161"/>
    <cellStyle name="Currency 2 2 2 3 2 5 4" xfId="22162"/>
    <cellStyle name="Currency 2 2 2 3 2 5 4 2" xfId="22163"/>
    <cellStyle name="Currency 2 2 2 3 2 5 5" xfId="22164"/>
    <cellStyle name="Currency 2 2 2 3 2 5 5 2" xfId="22165"/>
    <cellStyle name="Currency 2 2 2 3 2 5 6" xfId="22166"/>
    <cellStyle name="Currency 2 2 2 3 2 5 6 2" xfId="22167"/>
    <cellStyle name="Currency 2 2 2 3 2 5 7" xfId="22168"/>
    <cellStyle name="Currency 2 2 2 3 2 5 7 2" xfId="22169"/>
    <cellStyle name="Currency 2 2 2 3 2 5 8" xfId="22170"/>
    <cellStyle name="Currency 2 2 2 3 2 5 8 2" xfId="22171"/>
    <cellStyle name="Currency 2 2 2 3 2 5 9" xfId="22172"/>
    <cellStyle name="Currency 2 2 2 3 2 5 9 2" xfId="22173"/>
    <cellStyle name="Currency 2 2 2 3 2 6" xfId="22174"/>
    <cellStyle name="Currency 2 2 2 3 2 6 10" xfId="22175"/>
    <cellStyle name="Currency 2 2 2 3 2 6 10 2" xfId="22176"/>
    <cellStyle name="Currency 2 2 2 3 2 6 11" xfId="22177"/>
    <cellStyle name="Currency 2 2 2 3 2 6 11 2" xfId="22178"/>
    <cellStyle name="Currency 2 2 2 3 2 6 12" xfId="22179"/>
    <cellStyle name="Currency 2 2 2 3 2 6 12 2" xfId="22180"/>
    <cellStyle name="Currency 2 2 2 3 2 6 13" xfId="22181"/>
    <cellStyle name="Currency 2 2 2 3 2 6 13 2" xfId="22182"/>
    <cellStyle name="Currency 2 2 2 3 2 6 14" xfId="22183"/>
    <cellStyle name="Currency 2 2 2 3 2 6 14 2" xfId="22184"/>
    <cellStyle name="Currency 2 2 2 3 2 6 15" xfId="22185"/>
    <cellStyle name="Currency 2 2 2 3 2 6 16" xfId="22186"/>
    <cellStyle name="Currency 2 2 2 3 2 6 2" xfId="22187"/>
    <cellStyle name="Currency 2 2 2 3 2 6 2 10" xfId="22188"/>
    <cellStyle name="Currency 2 2 2 3 2 6 2 10 2" xfId="22189"/>
    <cellStyle name="Currency 2 2 2 3 2 6 2 11" xfId="22190"/>
    <cellStyle name="Currency 2 2 2 3 2 6 2 11 2" xfId="22191"/>
    <cellStyle name="Currency 2 2 2 3 2 6 2 12" xfId="22192"/>
    <cellStyle name="Currency 2 2 2 3 2 6 2 12 2" xfId="22193"/>
    <cellStyle name="Currency 2 2 2 3 2 6 2 13" xfId="22194"/>
    <cellStyle name="Currency 2 2 2 3 2 6 2 14" xfId="22195"/>
    <cellStyle name="Currency 2 2 2 3 2 6 2 2" xfId="22196"/>
    <cellStyle name="Currency 2 2 2 3 2 6 2 2 2" xfId="22197"/>
    <cellStyle name="Currency 2 2 2 3 2 6 2 3" xfId="22198"/>
    <cellStyle name="Currency 2 2 2 3 2 6 2 3 2" xfId="22199"/>
    <cellStyle name="Currency 2 2 2 3 2 6 2 4" xfId="22200"/>
    <cellStyle name="Currency 2 2 2 3 2 6 2 4 2" xfId="22201"/>
    <cellStyle name="Currency 2 2 2 3 2 6 2 5" xfId="22202"/>
    <cellStyle name="Currency 2 2 2 3 2 6 2 5 2" xfId="22203"/>
    <cellStyle name="Currency 2 2 2 3 2 6 2 6" xfId="22204"/>
    <cellStyle name="Currency 2 2 2 3 2 6 2 6 2" xfId="22205"/>
    <cellStyle name="Currency 2 2 2 3 2 6 2 7" xfId="22206"/>
    <cellStyle name="Currency 2 2 2 3 2 6 2 7 2" xfId="22207"/>
    <cellStyle name="Currency 2 2 2 3 2 6 2 8" xfId="22208"/>
    <cellStyle name="Currency 2 2 2 3 2 6 2 8 2" xfId="22209"/>
    <cellStyle name="Currency 2 2 2 3 2 6 2 9" xfId="22210"/>
    <cellStyle name="Currency 2 2 2 3 2 6 2 9 2" xfId="22211"/>
    <cellStyle name="Currency 2 2 2 3 2 6 3" xfId="22212"/>
    <cellStyle name="Currency 2 2 2 3 2 6 3 10" xfId="22213"/>
    <cellStyle name="Currency 2 2 2 3 2 6 3 10 2" xfId="22214"/>
    <cellStyle name="Currency 2 2 2 3 2 6 3 11" xfId="22215"/>
    <cellStyle name="Currency 2 2 2 3 2 6 3 11 2" xfId="22216"/>
    <cellStyle name="Currency 2 2 2 3 2 6 3 12" xfId="22217"/>
    <cellStyle name="Currency 2 2 2 3 2 6 3 12 2" xfId="22218"/>
    <cellStyle name="Currency 2 2 2 3 2 6 3 13" xfId="22219"/>
    <cellStyle name="Currency 2 2 2 3 2 6 3 14" xfId="22220"/>
    <cellStyle name="Currency 2 2 2 3 2 6 3 2" xfId="22221"/>
    <cellStyle name="Currency 2 2 2 3 2 6 3 2 2" xfId="22222"/>
    <cellStyle name="Currency 2 2 2 3 2 6 3 3" xfId="22223"/>
    <cellStyle name="Currency 2 2 2 3 2 6 3 3 2" xfId="22224"/>
    <cellStyle name="Currency 2 2 2 3 2 6 3 4" xfId="22225"/>
    <cellStyle name="Currency 2 2 2 3 2 6 3 4 2" xfId="22226"/>
    <cellStyle name="Currency 2 2 2 3 2 6 3 5" xfId="22227"/>
    <cellStyle name="Currency 2 2 2 3 2 6 3 5 2" xfId="22228"/>
    <cellStyle name="Currency 2 2 2 3 2 6 3 6" xfId="22229"/>
    <cellStyle name="Currency 2 2 2 3 2 6 3 6 2" xfId="22230"/>
    <cellStyle name="Currency 2 2 2 3 2 6 3 7" xfId="22231"/>
    <cellStyle name="Currency 2 2 2 3 2 6 3 7 2" xfId="22232"/>
    <cellStyle name="Currency 2 2 2 3 2 6 3 8" xfId="22233"/>
    <cellStyle name="Currency 2 2 2 3 2 6 3 8 2" xfId="22234"/>
    <cellStyle name="Currency 2 2 2 3 2 6 3 9" xfId="22235"/>
    <cellStyle name="Currency 2 2 2 3 2 6 3 9 2" xfId="22236"/>
    <cellStyle name="Currency 2 2 2 3 2 6 4" xfId="22237"/>
    <cellStyle name="Currency 2 2 2 3 2 6 4 2" xfId="22238"/>
    <cellStyle name="Currency 2 2 2 3 2 6 5" xfId="22239"/>
    <cellStyle name="Currency 2 2 2 3 2 6 5 2" xfId="22240"/>
    <cellStyle name="Currency 2 2 2 3 2 6 6" xfId="22241"/>
    <cellStyle name="Currency 2 2 2 3 2 6 6 2" xfId="22242"/>
    <cellStyle name="Currency 2 2 2 3 2 6 7" xfId="22243"/>
    <cellStyle name="Currency 2 2 2 3 2 6 7 2" xfId="22244"/>
    <cellStyle name="Currency 2 2 2 3 2 6 8" xfId="22245"/>
    <cellStyle name="Currency 2 2 2 3 2 6 8 2" xfId="22246"/>
    <cellStyle name="Currency 2 2 2 3 2 6 9" xfId="22247"/>
    <cellStyle name="Currency 2 2 2 3 2 6 9 2" xfId="22248"/>
    <cellStyle name="Currency 2 2 2 3 2 7" xfId="22249"/>
    <cellStyle name="Currency 2 2 2 3 2 7 10" xfId="22250"/>
    <cellStyle name="Currency 2 2 2 3 2 7 10 2" xfId="22251"/>
    <cellStyle name="Currency 2 2 2 3 2 7 11" xfId="22252"/>
    <cellStyle name="Currency 2 2 2 3 2 7 11 2" xfId="22253"/>
    <cellStyle name="Currency 2 2 2 3 2 7 12" xfId="22254"/>
    <cellStyle name="Currency 2 2 2 3 2 7 12 2" xfId="22255"/>
    <cellStyle name="Currency 2 2 2 3 2 7 13" xfId="22256"/>
    <cellStyle name="Currency 2 2 2 3 2 7 13 2" xfId="22257"/>
    <cellStyle name="Currency 2 2 2 3 2 7 14" xfId="22258"/>
    <cellStyle name="Currency 2 2 2 3 2 7 14 2" xfId="22259"/>
    <cellStyle name="Currency 2 2 2 3 2 7 15" xfId="22260"/>
    <cellStyle name="Currency 2 2 2 3 2 7 16" xfId="22261"/>
    <cellStyle name="Currency 2 2 2 3 2 7 2" xfId="22262"/>
    <cellStyle name="Currency 2 2 2 3 2 7 2 10" xfId="22263"/>
    <cellStyle name="Currency 2 2 2 3 2 7 2 10 2" xfId="22264"/>
    <cellStyle name="Currency 2 2 2 3 2 7 2 11" xfId="22265"/>
    <cellStyle name="Currency 2 2 2 3 2 7 2 11 2" xfId="22266"/>
    <cellStyle name="Currency 2 2 2 3 2 7 2 12" xfId="22267"/>
    <cellStyle name="Currency 2 2 2 3 2 7 2 12 2" xfId="22268"/>
    <cellStyle name="Currency 2 2 2 3 2 7 2 13" xfId="22269"/>
    <cellStyle name="Currency 2 2 2 3 2 7 2 14" xfId="22270"/>
    <cellStyle name="Currency 2 2 2 3 2 7 2 2" xfId="22271"/>
    <cellStyle name="Currency 2 2 2 3 2 7 2 2 2" xfId="22272"/>
    <cellStyle name="Currency 2 2 2 3 2 7 2 3" xfId="22273"/>
    <cellStyle name="Currency 2 2 2 3 2 7 2 3 2" xfId="22274"/>
    <cellStyle name="Currency 2 2 2 3 2 7 2 4" xfId="22275"/>
    <cellStyle name="Currency 2 2 2 3 2 7 2 4 2" xfId="22276"/>
    <cellStyle name="Currency 2 2 2 3 2 7 2 5" xfId="22277"/>
    <cellStyle name="Currency 2 2 2 3 2 7 2 5 2" xfId="22278"/>
    <cellStyle name="Currency 2 2 2 3 2 7 2 6" xfId="22279"/>
    <cellStyle name="Currency 2 2 2 3 2 7 2 6 2" xfId="22280"/>
    <cellStyle name="Currency 2 2 2 3 2 7 2 7" xfId="22281"/>
    <cellStyle name="Currency 2 2 2 3 2 7 2 7 2" xfId="22282"/>
    <cellStyle name="Currency 2 2 2 3 2 7 2 8" xfId="22283"/>
    <cellStyle name="Currency 2 2 2 3 2 7 2 8 2" xfId="22284"/>
    <cellStyle name="Currency 2 2 2 3 2 7 2 9" xfId="22285"/>
    <cellStyle name="Currency 2 2 2 3 2 7 2 9 2" xfId="22286"/>
    <cellStyle name="Currency 2 2 2 3 2 7 3" xfId="22287"/>
    <cellStyle name="Currency 2 2 2 3 2 7 3 10" xfId="22288"/>
    <cellStyle name="Currency 2 2 2 3 2 7 3 10 2" xfId="22289"/>
    <cellStyle name="Currency 2 2 2 3 2 7 3 11" xfId="22290"/>
    <cellStyle name="Currency 2 2 2 3 2 7 3 11 2" xfId="22291"/>
    <cellStyle name="Currency 2 2 2 3 2 7 3 12" xfId="22292"/>
    <cellStyle name="Currency 2 2 2 3 2 7 3 12 2" xfId="22293"/>
    <cellStyle name="Currency 2 2 2 3 2 7 3 13" xfId="22294"/>
    <cellStyle name="Currency 2 2 2 3 2 7 3 14" xfId="22295"/>
    <cellStyle name="Currency 2 2 2 3 2 7 3 2" xfId="22296"/>
    <cellStyle name="Currency 2 2 2 3 2 7 3 2 2" xfId="22297"/>
    <cellStyle name="Currency 2 2 2 3 2 7 3 3" xfId="22298"/>
    <cellStyle name="Currency 2 2 2 3 2 7 3 3 2" xfId="22299"/>
    <cellStyle name="Currency 2 2 2 3 2 7 3 4" xfId="22300"/>
    <cellStyle name="Currency 2 2 2 3 2 7 3 4 2" xfId="22301"/>
    <cellStyle name="Currency 2 2 2 3 2 7 3 5" xfId="22302"/>
    <cellStyle name="Currency 2 2 2 3 2 7 3 5 2" xfId="22303"/>
    <cellStyle name="Currency 2 2 2 3 2 7 3 6" xfId="22304"/>
    <cellStyle name="Currency 2 2 2 3 2 7 3 6 2" xfId="22305"/>
    <cellStyle name="Currency 2 2 2 3 2 7 3 7" xfId="22306"/>
    <cellStyle name="Currency 2 2 2 3 2 7 3 7 2" xfId="22307"/>
    <cellStyle name="Currency 2 2 2 3 2 7 3 8" xfId="22308"/>
    <cellStyle name="Currency 2 2 2 3 2 7 3 8 2" xfId="22309"/>
    <cellStyle name="Currency 2 2 2 3 2 7 3 9" xfId="22310"/>
    <cellStyle name="Currency 2 2 2 3 2 7 3 9 2" xfId="22311"/>
    <cellStyle name="Currency 2 2 2 3 2 7 4" xfId="22312"/>
    <cellStyle name="Currency 2 2 2 3 2 7 4 2" xfId="22313"/>
    <cellStyle name="Currency 2 2 2 3 2 7 5" xfId="22314"/>
    <cellStyle name="Currency 2 2 2 3 2 7 5 2" xfId="22315"/>
    <cellStyle name="Currency 2 2 2 3 2 7 6" xfId="22316"/>
    <cellStyle name="Currency 2 2 2 3 2 7 6 2" xfId="22317"/>
    <cellStyle name="Currency 2 2 2 3 2 7 7" xfId="22318"/>
    <cellStyle name="Currency 2 2 2 3 2 7 7 2" xfId="22319"/>
    <cellStyle name="Currency 2 2 2 3 2 7 8" xfId="22320"/>
    <cellStyle name="Currency 2 2 2 3 2 7 8 2" xfId="22321"/>
    <cellStyle name="Currency 2 2 2 3 2 7 9" xfId="22322"/>
    <cellStyle name="Currency 2 2 2 3 2 7 9 2" xfId="22323"/>
    <cellStyle name="Currency 2 2 2 3 2 8" xfId="22324"/>
    <cellStyle name="Currency 2 2 2 3 2 8 10" xfId="22325"/>
    <cellStyle name="Currency 2 2 2 3 2 8 10 2" xfId="22326"/>
    <cellStyle name="Currency 2 2 2 3 2 8 11" xfId="22327"/>
    <cellStyle name="Currency 2 2 2 3 2 8 11 2" xfId="22328"/>
    <cellStyle name="Currency 2 2 2 3 2 8 12" xfId="22329"/>
    <cellStyle name="Currency 2 2 2 3 2 8 12 2" xfId="22330"/>
    <cellStyle name="Currency 2 2 2 3 2 8 13" xfId="22331"/>
    <cellStyle name="Currency 2 2 2 3 2 8 13 2" xfId="22332"/>
    <cellStyle name="Currency 2 2 2 3 2 8 14" xfId="22333"/>
    <cellStyle name="Currency 2 2 2 3 2 8 14 2" xfId="22334"/>
    <cellStyle name="Currency 2 2 2 3 2 8 15" xfId="22335"/>
    <cellStyle name="Currency 2 2 2 3 2 8 16" xfId="22336"/>
    <cellStyle name="Currency 2 2 2 3 2 8 2" xfId="22337"/>
    <cellStyle name="Currency 2 2 2 3 2 8 2 10" xfId="22338"/>
    <cellStyle name="Currency 2 2 2 3 2 8 2 10 2" xfId="22339"/>
    <cellStyle name="Currency 2 2 2 3 2 8 2 11" xfId="22340"/>
    <cellStyle name="Currency 2 2 2 3 2 8 2 11 2" xfId="22341"/>
    <cellStyle name="Currency 2 2 2 3 2 8 2 12" xfId="22342"/>
    <cellStyle name="Currency 2 2 2 3 2 8 2 12 2" xfId="22343"/>
    <cellStyle name="Currency 2 2 2 3 2 8 2 13" xfId="22344"/>
    <cellStyle name="Currency 2 2 2 3 2 8 2 14" xfId="22345"/>
    <cellStyle name="Currency 2 2 2 3 2 8 2 2" xfId="22346"/>
    <cellStyle name="Currency 2 2 2 3 2 8 2 2 2" xfId="22347"/>
    <cellStyle name="Currency 2 2 2 3 2 8 2 3" xfId="22348"/>
    <cellStyle name="Currency 2 2 2 3 2 8 2 3 2" xfId="22349"/>
    <cellStyle name="Currency 2 2 2 3 2 8 2 4" xfId="22350"/>
    <cellStyle name="Currency 2 2 2 3 2 8 2 4 2" xfId="22351"/>
    <cellStyle name="Currency 2 2 2 3 2 8 2 5" xfId="22352"/>
    <cellStyle name="Currency 2 2 2 3 2 8 2 5 2" xfId="22353"/>
    <cellStyle name="Currency 2 2 2 3 2 8 2 6" xfId="22354"/>
    <cellStyle name="Currency 2 2 2 3 2 8 2 6 2" xfId="22355"/>
    <cellStyle name="Currency 2 2 2 3 2 8 2 7" xfId="22356"/>
    <cellStyle name="Currency 2 2 2 3 2 8 2 7 2" xfId="22357"/>
    <cellStyle name="Currency 2 2 2 3 2 8 2 8" xfId="22358"/>
    <cellStyle name="Currency 2 2 2 3 2 8 2 8 2" xfId="22359"/>
    <cellStyle name="Currency 2 2 2 3 2 8 2 9" xfId="22360"/>
    <cellStyle name="Currency 2 2 2 3 2 8 2 9 2" xfId="22361"/>
    <cellStyle name="Currency 2 2 2 3 2 8 3" xfId="22362"/>
    <cellStyle name="Currency 2 2 2 3 2 8 3 10" xfId="22363"/>
    <cellStyle name="Currency 2 2 2 3 2 8 3 10 2" xfId="22364"/>
    <cellStyle name="Currency 2 2 2 3 2 8 3 11" xfId="22365"/>
    <cellStyle name="Currency 2 2 2 3 2 8 3 11 2" xfId="22366"/>
    <cellStyle name="Currency 2 2 2 3 2 8 3 12" xfId="22367"/>
    <cellStyle name="Currency 2 2 2 3 2 8 3 12 2" xfId="22368"/>
    <cellStyle name="Currency 2 2 2 3 2 8 3 13" xfId="22369"/>
    <cellStyle name="Currency 2 2 2 3 2 8 3 14" xfId="22370"/>
    <cellStyle name="Currency 2 2 2 3 2 8 3 2" xfId="22371"/>
    <cellStyle name="Currency 2 2 2 3 2 8 3 2 2" xfId="22372"/>
    <cellStyle name="Currency 2 2 2 3 2 8 3 3" xfId="22373"/>
    <cellStyle name="Currency 2 2 2 3 2 8 3 3 2" xfId="22374"/>
    <cellStyle name="Currency 2 2 2 3 2 8 3 4" xfId="22375"/>
    <cellStyle name="Currency 2 2 2 3 2 8 3 4 2" xfId="22376"/>
    <cellStyle name="Currency 2 2 2 3 2 8 3 5" xfId="22377"/>
    <cellStyle name="Currency 2 2 2 3 2 8 3 5 2" xfId="22378"/>
    <cellStyle name="Currency 2 2 2 3 2 8 3 6" xfId="22379"/>
    <cellStyle name="Currency 2 2 2 3 2 8 3 6 2" xfId="22380"/>
    <cellStyle name="Currency 2 2 2 3 2 8 3 7" xfId="22381"/>
    <cellStyle name="Currency 2 2 2 3 2 8 3 7 2" xfId="22382"/>
    <cellStyle name="Currency 2 2 2 3 2 8 3 8" xfId="22383"/>
    <cellStyle name="Currency 2 2 2 3 2 8 3 8 2" xfId="22384"/>
    <cellStyle name="Currency 2 2 2 3 2 8 3 9" xfId="22385"/>
    <cellStyle name="Currency 2 2 2 3 2 8 3 9 2" xfId="22386"/>
    <cellStyle name="Currency 2 2 2 3 2 8 4" xfId="22387"/>
    <cellStyle name="Currency 2 2 2 3 2 8 4 2" xfId="22388"/>
    <cellStyle name="Currency 2 2 2 3 2 8 5" xfId="22389"/>
    <cellStyle name="Currency 2 2 2 3 2 8 5 2" xfId="22390"/>
    <cellStyle name="Currency 2 2 2 3 2 8 6" xfId="22391"/>
    <cellStyle name="Currency 2 2 2 3 2 8 6 2" xfId="22392"/>
    <cellStyle name="Currency 2 2 2 3 2 8 7" xfId="22393"/>
    <cellStyle name="Currency 2 2 2 3 2 8 7 2" xfId="22394"/>
    <cellStyle name="Currency 2 2 2 3 2 8 8" xfId="22395"/>
    <cellStyle name="Currency 2 2 2 3 2 8 8 2" xfId="22396"/>
    <cellStyle name="Currency 2 2 2 3 2 8 9" xfId="22397"/>
    <cellStyle name="Currency 2 2 2 3 2 8 9 2" xfId="22398"/>
    <cellStyle name="Currency 2 2 2 3 2 9" xfId="22399"/>
    <cellStyle name="Currency 2 2 2 3 2 9 10" xfId="22400"/>
    <cellStyle name="Currency 2 2 2 3 2 9 10 2" xfId="22401"/>
    <cellStyle name="Currency 2 2 2 3 2 9 11" xfId="22402"/>
    <cellStyle name="Currency 2 2 2 3 2 9 11 2" xfId="22403"/>
    <cellStyle name="Currency 2 2 2 3 2 9 12" xfId="22404"/>
    <cellStyle name="Currency 2 2 2 3 2 9 12 2" xfId="22405"/>
    <cellStyle name="Currency 2 2 2 3 2 9 13" xfId="22406"/>
    <cellStyle name="Currency 2 2 2 3 2 9 13 2" xfId="22407"/>
    <cellStyle name="Currency 2 2 2 3 2 9 14" xfId="22408"/>
    <cellStyle name="Currency 2 2 2 3 2 9 14 2" xfId="22409"/>
    <cellStyle name="Currency 2 2 2 3 2 9 15" xfId="22410"/>
    <cellStyle name="Currency 2 2 2 3 2 9 16" xfId="22411"/>
    <cellStyle name="Currency 2 2 2 3 2 9 2" xfId="22412"/>
    <cellStyle name="Currency 2 2 2 3 2 9 2 10" xfId="22413"/>
    <cellStyle name="Currency 2 2 2 3 2 9 2 10 2" xfId="22414"/>
    <cellStyle name="Currency 2 2 2 3 2 9 2 11" xfId="22415"/>
    <cellStyle name="Currency 2 2 2 3 2 9 2 11 2" xfId="22416"/>
    <cellStyle name="Currency 2 2 2 3 2 9 2 12" xfId="22417"/>
    <cellStyle name="Currency 2 2 2 3 2 9 2 12 2" xfId="22418"/>
    <cellStyle name="Currency 2 2 2 3 2 9 2 13" xfId="22419"/>
    <cellStyle name="Currency 2 2 2 3 2 9 2 14" xfId="22420"/>
    <cellStyle name="Currency 2 2 2 3 2 9 2 2" xfId="22421"/>
    <cellStyle name="Currency 2 2 2 3 2 9 2 2 2" xfId="22422"/>
    <cellStyle name="Currency 2 2 2 3 2 9 2 3" xfId="22423"/>
    <cellStyle name="Currency 2 2 2 3 2 9 2 3 2" xfId="22424"/>
    <cellStyle name="Currency 2 2 2 3 2 9 2 4" xfId="22425"/>
    <cellStyle name="Currency 2 2 2 3 2 9 2 4 2" xfId="22426"/>
    <cellStyle name="Currency 2 2 2 3 2 9 2 5" xfId="22427"/>
    <cellStyle name="Currency 2 2 2 3 2 9 2 5 2" xfId="22428"/>
    <cellStyle name="Currency 2 2 2 3 2 9 2 6" xfId="22429"/>
    <cellStyle name="Currency 2 2 2 3 2 9 2 6 2" xfId="22430"/>
    <cellStyle name="Currency 2 2 2 3 2 9 2 7" xfId="22431"/>
    <cellStyle name="Currency 2 2 2 3 2 9 2 7 2" xfId="22432"/>
    <cellStyle name="Currency 2 2 2 3 2 9 2 8" xfId="22433"/>
    <cellStyle name="Currency 2 2 2 3 2 9 2 8 2" xfId="22434"/>
    <cellStyle name="Currency 2 2 2 3 2 9 2 9" xfId="22435"/>
    <cellStyle name="Currency 2 2 2 3 2 9 2 9 2" xfId="22436"/>
    <cellStyle name="Currency 2 2 2 3 2 9 3" xfId="22437"/>
    <cellStyle name="Currency 2 2 2 3 2 9 3 10" xfId="22438"/>
    <cellStyle name="Currency 2 2 2 3 2 9 3 10 2" xfId="22439"/>
    <cellStyle name="Currency 2 2 2 3 2 9 3 11" xfId="22440"/>
    <cellStyle name="Currency 2 2 2 3 2 9 3 11 2" xfId="22441"/>
    <cellStyle name="Currency 2 2 2 3 2 9 3 12" xfId="22442"/>
    <cellStyle name="Currency 2 2 2 3 2 9 3 12 2" xfId="22443"/>
    <cellStyle name="Currency 2 2 2 3 2 9 3 13" xfId="22444"/>
    <cellStyle name="Currency 2 2 2 3 2 9 3 14" xfId="22445"/>
    <cellStyle name="Currency 2 2 2 3 2 9 3 2" xfId="22446"/>
    <cellStyle name="Currency 2 2 2 3 2 9 3 2 2" xfId="22447"/>
    <cellStyle name="Currency 2 2 2 3 2 9 3 3" xfId="22448"/>
    <cellStyle name="Currency 2 2 2 3 2 9 3 3 2" xfId="22449"/>
    <cellStyle name="Currency 2 2 2 3 2 9 3 4" xfId="22450"/>
    <cellStyle name="Currency 2 2 2 3 2 9 3 4 2" xfId="22451"/>
    <cellStyle name="Currency 2 2 2 3 2 9 3 5" xfId="22452"/>
    <cellStyle name="Currency 2 2 2 3 2 9 3 5 2" xfId="22453"/>
    <cellStyle name="Currency 2 2 2 3 2 9 3 6" xfId="22454"/>
    <cellStyle name="Currency 2 2 2 3 2 9 3 6 2" xfId="22455"/>
    <cellStyle name="Currency 2 2 2 3 2 9 3 7" xfId="22456"/>
    <cellStyle name="Currency 2 2 2 3 2 9 3 7 2" xfId="22457"/>
    <cellStyle name="Currency 2 2 2 3 2 9 3 8" xfId="22458"/>
    <cellStyle name="Currency 2 2 2 3 2 9 3 8 2" xfId="22459"/>
    <cellStyle name="Currency 2 2 2 3 2 9 3 9" xfId="22460"/>
    <cellStyle name="Currency 2 2 2 3 2 9 3 9 2" xfId="22461"/>
    <cellStyle name="Currency 2 2 2 3 2 9 4" xfId="22462"/>
    <cellStyle name="Currency 2 2 2 3 2 9 4 2" xfId="22463"/>
    <cellStyle name="Currency 2 2 2 3 2 9 5" xfId="22464"/>
    <cellStyle name="Currency 2 2 2 3 2 9 5 2" xfId="22465"/>
    <cellStyle name="Currency 2 2 2 3 2 9 6" xfId="22466"/>
    <cellStyle name="Currency 2 2 2 3 2 9 6 2" xfId="22467"/>
    <cellStyle name="Currency 2 2 2 3 2 9 7" xfId="22468"/>
    <cellStyle name="Currency 2 2 2 3 2 9 7 2" xfId="22469"/>
    <cellStyle name="Currency 2 2 2 3 2 9 8" xfId="22470"/>
    <cellStyle name="Currency 2 2 2 3 2 9 8 2" xfId="22471"/>
    <cellStyle name="Currency 2 2 2 3 2 9 9" xfId="22472"/>
    <cellStyle name="Currency 2 2 2 3 2 9 9 2" xfId="22473"/>
    <cellStyle name="Currency 2 2 2 30" xfId="22474"/>
    <cellStyle name="Currency 2 2 2 30 2" xfId="22475"/>
    <cellStyle name="Currency 2 2 2 31" xfId="22476"/>
    <cellStyle name="Currency 2 2 2 31 2" xfId="22477"/>
    <cellStyle name="Currency 2 2 2 32" xfId="22478"/>
    <cellStyle name="Currency 2 2 2 32 2" xfId="22479"/>
    <cellStyle name="Currency 2 2 2 33" xfId="22480"/>
    <cellStyle name="Currency 2 2 2 33 2" xfId="22481"/>
    <cellStyle name="Currency 2 2 2 34" xfId="22482"/>
    <cellStyle name="Currency 2 2 2 34 2" xfId="22483"/>
    <cellStyle name="Currency 2 2 2 35" xfId="22484"/>
    <cellStyle name="Currency 2 2 2 35 2" xfId="22485"/>
    <cellStyle name="Currency 2 2 2 36" xfId="22486"/>
    <cellStyle name="Currency 2 2 2 36 2" xfId="22487"/>
    <cellStyle name="Currency 2 2 2 37" xfId="22488"/>
    <cellStyle name="Currency 2 2 2 37 2" xfId="22489"/>
    <cellStyle name="Currency 2 2 2 38" xfId="22490"/>
    <cellStyle name="Currency 2 2 2 4" xfId="22491"/>
    <cellStyle name="Currency 2 2 2 5" xfId="22492"/>
    <cellStyle name="Currency 2 2 2 5 10" xfId="22493"/>
    <cellStyle name="Currency 2 2 2 5 10 2" xfId="22494"/>
    <cellStyle name="Currency 2 2 2 5 11" xfId="22495"/>
    <cellStyle name="Currency 2 2 2 5 11 2" xfId="22496"/>
    <cellStyle name="Currency 2 2 2 5 12" xfId="22497"/>
    <cellStyle name="Currency 2 2 2 5 12 2" xfId="22498"/>
    <cellStyle name="Currency 2 2 2 5 13" xfId="22499"/>
    <cellStyle name="Currency 2 2 2 5 13 2" xfId="22500"/>
    <cellStyle name="Currency 2 2 2 5 14" xfId="22501"/>
    <cellStyle name="Currency 2 2 2 5 14 2" xfId="22502"/>
    <cellStyle name="Currency 2 2 2 5 15" xfId="22503"/>
    <cellStyle name="Currency 2 2 2 5 16" xfId="22504"/>
    <cellStyle name="Currency 2 2 2 5 2" xfId="22505"/>
    <cellStyle name="Currency 2 2 2 5 2 10" xfId="22506"/>
    <cellStyle name="Currency 2 2 2 5 2 10 2" xfId="22507"/>
    <cellStyle name="Currency 2 2 2 5 2 11" xfId="22508"/>
    <cellStyle name="Currency 2 2 2 5 2 11 2" xfId="22509"/>
    <cellStyle name="Currency 2 2 2 5 2 12" xfId="22510"/>
    <cellStyle name="Currency 2 2 2 5 2 12 2" xfId="22511"/>
    <cellStyle name="Currency 2 2 2 5 2 13" xfId="22512"/>
    <cellStyle name="Currency 2 2 2 5 2 14" xfId="22513"/>
    <cellStyle name="Currency 2 2 2 5 2 2" xfId="22514"/>
    <cellStyle name="Currency 2 2 2 5 2 2 2" xfId="22515"/>
    <cellStyle name="Currency 2 2 2 5 2 3" xfId="22516"/>
    <cellStyle name="Currency 2 2 2 5 2 3 2" xfId="22517"/>
    <cellStyle name="Currency 2 2 2 5 2 4" xfId="22518"/>
    <cellStyle name="Currency 2 2 2 5 2 4 2" xfId="22519"/>
    <cellStyle name="Currency 2 2 2 5 2 5" xfId="22520"/>
    <cellStyle name="Currency 2 2 2 5 2 5 2" xfId="22521"/>
    <cellStyle name="Currency 2 2 2 5 2 6" xfId="22522"/>
    <cellStyle name="Currency 2 2 2 5 2 6 2" xfId="22523"/>
    <cellStyle name="Currency 2 2 2 5 2 7" xfId="22524"/>
    <cellStyle name="Currency 2 2 2 5 2 7 2" xfId="22525"/>
    <cellStyle name="Currency 2 2 2 5 2 8" xfId="22526"/>
    <cellStyle name="Currency 2 2 2 5 2 8 2" xfId="22527"/>
    <cellStyle name="Currency 2 2 2 5 2 9" xfId="22528"/>
    <cellStyle name="Currency 2 2 2 5 2 9 2" xfId="22529"/>
    <cellStyle name="Currency 2 2 2 5 3" xfId="22530"/>
    <cellStyle name="Currency 2 2 2 5 3 10" xfId="22531"/>
    <cellStyle name="Currency 2 2 2 5 3 10 2" xfId="22532"/>
    <cellStyle name="Currency 2 2 2 5 3 11" xfId="22533"/>
    <cellStyle name="Currency 2 2 2 5 3 11 2" xfId="22534"/>
    <cellStyle name="Currency 2 2 2 5 3 12" xfId="22535"/>
    <cellStyle name="Currency 2 2 2 5 3 12 2" xfId="22536"/>
    <cellStyle name="Currency 2 2 2 5 3 13" xfId="22537"/>
    <cellStyle name="Currency 2 2 2 5 3 14" xfId="22538"/>
    <cellStyle name="Currency 2 2 2 5 3 2" xfId="22539"/>
    <cellStyle name="Currency 2 2 2 5 3 2 2" xfId="22540"/>
    <cellStyle name="Currency 2 2 2 5 3 3" xfId="22541"/>
    <cellStyle name="Currency 2 2 2 5 3 3 2" xfId="22542"/>
    <cellStyle name="Currency 2 2 2 5 3 4" xfId="22543"/>
    <cellStyle name="Currency 2 2 2 5 3 4 2" xfId="22544"/>
    <cellStyle name="Currency 2 2 2 5 3 5" xfId="22545"/>
    <cellStyle name="Currency 2 2 2 5 3 5 2" xfId="22546"/>
    <cellStyle name="Currency 2 2 2 5 3 6" xfId="22547"/>
    <cellStyle name="Currency 2 2 2 5 3 6 2" xfId="22548"/>
    <cellStyle name="Currency 2 2 2 5 3 7" xfId="22549"/>
    <cellStyle name="Currency 2 2 2 5 3 7 2" xfId="22550"/>
    <cellStyle name="Currency 2 2 2 5 3 8" xfId="22551"/>
    <cellStyle name="Currency 2 2 2 5 3 8 2" xfId="22552"/>
    <cellStyle name="Currency 2 2 2 5 3 9" xfId="22553"/>
    <cellStyle name="Currency 2 2 2 5 3 9 2" xfId="22554"/>
    <cellStyle name="Currency 2 2 2 5 4" xfId="22555"/>
    <cellStyle name="Currency 2 2 2 5 4 2" xfId="22556"/>
    <cellStyle name="Currency 2 2 2 5 5" xfId="22557"/>
    <cellStyle name="Currency 2 2 2 5 5 2" xfId="22558"/>
    <cellStyle name="Currency 2 2 2 5 6" xfId="22559"/>
    <cellStyle name="Currency 2 2 2 5 6 2" xfId="22560"/>
    <cellStyle name="Currency 2 2 2 5 7" xfId="22561"/>
    <cellStyle name="Currency 2 2 2 5 7 2" xfId="22562"/>
    <cellStyle name="Currency 2 2 2 5 8" xfId="22563"/>
    <cellStyle name="Currency 2 2 2 5 8 2" xfId="22564"/>
    <cellStyle name="Currency 2 2 2 5 9" xfId="22565"/>
    <cellStyle name="Currency 2 2 2 5 9 2" xfId="22566"/>
    <cellStyle name="Currency 2 2 2 6" xfId="22567"/>
    <cellStyle name="Currency 2 2 2 6 10" xfId="22568"/>
    <cellStyle name="Currency 2 2 2 6 10 2" xfId="22569"/>
    <cellStyle name="Currency 2 2 2 6 11" xfId="22570"/>
    <cellStyle name="Currency 2 2 2 6 11 2" xfId="22571"/>
    <cellStyle name="Currency 2 2 2 6 12" xfId="22572"/>
    <cellStyle name="Currency 2 2 2 6 12 2" xfId="22573"/>
    <cellStyle name="Currency 2 2 2 6 13" xfId="22574"/>
    <cellStyle name="Currency 2 2 2 6 13 2" xfId="22575"/>
    <cellStyle name="Currency 2 2 2 6 14" xfId="22576"/>
    <cellStyle name="Currency 2 2 2 6 14 2" xfId="22577"/>
    <cellStyle name="Currency 2 2 2 6 15" xfId="22578"/>
    <cellStyle name="Currency 2 2 2 6 16" xfId="22579"/>
    <cellStyle name="Currency 2 2 2 6 2" xfId="22580"/>
    <cellStyle name="Currency 2 2 2 6 2 10" xfId="22581"/>
    <cellStyle name="Currency 2 2 2 6 2 10 2" xfId="22582"/>
    <cellStyle name="Currency 2 2 2 6 2 11" xfId="22583"/>
    <cellStyle name="Currency 2 2 2 6 2 11 2" xfId="22584"/>
    <cellStyle name="Currency 2 2 2 6 2 12" xfId="22585"/>
    <cellStyle name="Currency 2 2 2 6 2 12 2" xfId="22586"/>
    <cellStyle name="Currency 2 2 2 6 2 13" xfId="22587"/>
    <cellStyle name="Currency 2 2 2 6 2 14" xfId="22588"/>
    <cellStyle name="Currency 2 2 2 6 2 2" xfId="22589"/>
    <cellStyle name="Currency 2 2 2 6 2 2 2" xfId="22590"/>
    <cellStyle name="Currency 2 2 2 6 2 3" xfId="22591"/>
    <cellStyle name="Currency 2 2 2 6 2 3 2" xfId="22592"/>
    <cellStyle name="Currency 2 2 2 6 2 4" xfId="22593"/>
    <cellStyle name="Currency 2 2 2 6 2 4 2" xfId="22594"/>
    <cellStyle name="Currency 2 2 2 6 2 5" xfId="22595"/>
    <cellStyle name="Currency 2 2 2 6 2 5 2" xfId="22596"/>
    <cellStyle name="Currency 2 2 2 6 2 6" xfId="22597"/>
    <cellStyle name="Currency 2 2 2 6 2 6 2" xfId="22598"/>
    <cellStyle name="Currency 2 2 2 6 2 7" xfId="22599"/>
    <cellStyle name="Currency 2 2 2 6 2 7 2" xfId="22600"/>
    <cellStyle name="Currency 2 2 2 6 2 8" xfId="22601"/>
    <cellStyle name="Currency 2 2 2 6 2 8 2" xfId="22602"/>
    <cellStyle name="Currency 2 2 2 6 2 9" xfId="22603"/>
    <cellStyle name="Currency 2 2 2 6 2 9 2" xfId="22604"/>
    <cellStyle name="Currency 2 2 2 6 3" xfId="22605"/>
    <cellStyle name="Currency 2 2 2 6 3 10" xfId="22606"/>
    <cellStyle name="Currency 2 2 2 6 3 10 2" xfId="22607"/>
    <cellStyle name="Currency 2 2 2 6 3 11" xfId="22608"/>
    <cellStyle name="Currency 2 2 2 6 3 11 2" xfId="22609"/>
    <cellStyle name="Currency 2 2 2 6 3 12" xfId="22610"/>
    <cellStyle name="Currency 2 2 2 6 3 12 2" xfId="22611"/>
    <cellStyle name="Currency 2 2 2 6 3 13" xfId="22612"/>
    <cellStyle name="Currency 2 2 2 6 3 14" xfId="22613"/>
    <cellStyle name="Currency 2 2 2 6 3 2" xfId="22614"/>
    <cellStyle name="Currency 2 2 2 6 3 2 2" xfId="22615"/>
    <cellStyle name="Currency 2 2 2 6 3 3" xfId="22616"/>
    <cellStyle name="Currency 2 2 2 6 3 3 2" xfId="22617"/>
    <cellStyle name="Currency 2 2 2 6 3 4" xfId="22618"/>
    <cellStyle name="Currency 2 2 2 6 3 4 2" xfId="22619"/>
    <cellStyle name="Currency 2 2 2 6 3 5" xfId="22620"/>
    <cellStyle name="Currency 2 2 2 6 3 5 2" xfId="22621"/>
    <cellStyle name="Currency 2 2 2 6 3 6" xfId="22622"/>
    <cellStyle name="Currency 2 2 2 6 3 6 2" xfId="22623"/>
    <cellStyle name="Currency 2 2 2 6 3 7" xfId="22624"/>
    <cellStyle name="Currency 2 2 2 6 3 7 2" xfId="22625"/>
    <cellStyle name="Currency 2 2 2 6 3 8" xfId="22626"/>
    <cellStyle name="Currency 2 2 2 6 3 8 2" xfId="22627"/>
    <cellStyle name="Currency 2 2 2 6 3 9" xfId="22628"/>
    <cellStyle name="Currency 2 2 2 6 3 9 2" xfId="22629"/>
    <cellStyle name="Currency 2 2 2 6 4" xfId="22630"/>
    <cellStyle name="Currency 2 2 2 6 4 2" xfId="22631"/>
    <cellStyle name="Currency 2 2 2 6 5" xfId="22632"/>
    <cellStyle name="Currency 2 2 2 6 5 2" xfId="22633"/>
    <cellStyle name="Currency 2 2 2 6 6" xfId="22634"/>
    <cellStyle name="Currency 2 2 2 6 6 2" xfId="22635"/>
    <cellStyle name="Currency 2 2 2 6 7" xfId="22636"/>
    <cellStyle name="Currency 2 2 2 6 7 2" xfId="22637"/>
    <cellStyle name="Currency 2 2 2 6 8" xfId="22638"/>
    <cellStyle name="Currency 2 2 2 6 8 2" xfId="22639"/>
    <cellStyle name="Currency 2 2 2 6 9" xfId="22640"/>
    <cellStyle name="Currency 2 2 2 6 9 2" xfId="22641"/>
    <cellStyle name="Currency 2 2 2 7" xfId="22642"/>
    <cellStyle name="Currency 2 2 2 7 10" xfId="22643"/>
    <cellStyle name="Currency 2 2 2 7 10 2" xfId="22644"/>
    <cellStyle name="Currency 2 2 2 7 11" xfId="22645"/>
    <cellStyle name="Currency 2 2 2 7 11 2" xfId="22646"/>
    <cellStyle name="Currency 2 2 2 7 12" xfId="22647"/>
    <cellStyle name="Currency 2 2 2 7 12 2" xfId="22648"/>
    <cellStyle name="Currency 2 2 2 7 13" xfId="22649"/>
    <cellStyle name="Currency 2 2 2 7 13 2" xfId="22650"/>
    <cellStyle name="Currency 2 2 2 7 14" xfId="22651"/>
    <cellStyle name="Currency 2 2 2 7 14 2" xfId="22652"/>
    <cellStyle name="Currency 2 2 2 7 15" xfId="22653"/>
    <cellStyle name="Currency 2 2 2 7 16" xfId="22654"/>
    <cellStyle name="Currency 2 2 2 7 2" xfId="22655"/>
    <cellStyle name="Currency 2 2 2 7 2 10" xfId="22656"/>
    <cellStyle name="Currency 2 2 2 7 2 10 2" xfId="22657"/>
    <cellStyle name="Currency 2 2 2 7 2 11" xfId="22658"/>
    <cellStyle name="Currency 2 2 2 7 2 11 2" xfId="22659"/>
    <cellStyle name="Currency 2 2 2 7 2 12" xfId="22660"/>
    <cellStyle name="Currency 2 2 2 7 2 12 2" xfId="22661"/>
    <cellStyle name="Currency 2 2 2 7 2 13" xfId="22662"/>
    <cellStyle name="Currency 2 2 2 7 2 14" xfId="22663"/>
    <cellStyle name="Currency 2 2 2 7 2 2" xfId="22664"/>
    <cellStyle name="Currency 2 2 2 7 2 2 2" xfId="22665"/>
    <cellStyle name="Currency 2 2 2 7 2 3" xfId="22666"/>
    <cellStyle name="Currency 2 2 2 7 2 3 2" xfId="22667"/>
    <cellStyle name="Currency 2 2 2 7 2 4" xfId="22668"/>
    <cellStyle name="Currency 2 2 2 7 2 4 2" xfId="22669"/>
    <cellStyle name="Currency 2 2 2 7 2 5" xfId="22670"/>
    <cellStyle name="Currency 2 2 2 7 2 5 2" xfId="22671"/>
    <cellStyle name="Currency 2 2 2 7 2 6" xfId="22672"/>
    <cellStyle name="Currency 2 2 2 7 2 6 2" xfId="22673"/>
    <cellStyle name="Currency 2 2 2 7 2 7" xfId="22674"/>
    <cellStyle name="Currency 2 2 2 7 2 7 2" xfId="22675"/>
    <cellStyle name="Currency 2 2 2 7 2 8" xfId="22676"/>
    <cellStyle name="Currency 2 2 2 7 2 8 2" xfId="22677"/>
    <cellStyle name="Currency 2 2 2 7 2 9" xfId="22678"/>
    <cellStyle name="Currency 2 2 2 7 2 9 2" xfId="22679"/>
    <cellStyle name="Currency 2 2 2 7 3" xfId="22680"/>
    <cellStyle name="Currency 2 2 2 7 3 10" xfId="22681"/>
    <cellStyle name="Currency 2 2 2 7 3 10 2" xfId="22682"/>
    <cellStyle name="Currency 2 2 2 7 3 11" xfId="22683"/>
    <cellStyle name="Currency 2 2 2 7 3 11 2" xfId="22684"/>
    <cellStyle name="Currency 2 2 2 7 3 12" xfId="22685"/>
    <cellStyle name="Currency 2 2 2 7 3 12 2" xfId="22686"/>
    <cellStyle name="Currency 2 2 2 7 3 13" xfId="22687"/>
    <cellStyle name="Currency 2 2 2 7 3 14" xfId="22688"/>
    <cellStyle name="Currency 2 2 2 7 3 2" xfId="22689"/>
    <cellStyle name="Currency 2 2 2 7 3 2 2" xfId="22690"/>
    <cellStyle name="Currency 2 2 2 7 3 3" xfId="22691"/>
    <cellStyle name="Currency 2 2 2 7 3 3 2" xfId="22692"/>
    <cellStyle name="Currency 2 2 2 7 3 4" xfId="22693"/>
    <cellStyle name="Currency 2 2 2 7 3 4 2" xfId="22694"/>
    <cellStyle name="Currency 2 2 2 7 3 5" xfId="22695"/>
    <cellStyle name="Currency 2 2 2 7 3 5 2" xfId="22696"/>
    <cellStyle name="Currency 2 2 2 7 3 6" xfId="22697"/>
    <cellStyle name="Currency 2 2 2 7 3 6 2" xfId="22698"/>
    <cellStyle name="Currency 2 2 2 7 3 7" xfId="22699"/>
    <cellStyle name="Currency 2 2 2 7 3 7 2" xfId="22700"/>
    <cellStyle name="Currency 2 2 2 7 3 8" xfId="22701"/>
    <cellStyle name="Currency 2 2 2 7 3 8 2" xfId="22702"/>
    <cellStyle name="Currency 2 2 2 7 3 9" xfId="22703"/>
    <cellStyle name="Currency 2 2 2 7 3 9 2" xfId="22704"/>
    <cellStyle name="Currency 2 2 2 7 4" xfId="22705"/>
    <cellStyle name="Currency 2 2 2 7 4 2" xfId="22706"/>
    <cellStyle name="Currency 2 2 2 7 5" xfId="22707"/>
    <cellStyle name="Currency 2 2 2 7 5 2" xfId="22708"/>
    <cellStyle name="Currency 2 2 2 7 6" xfId="22709"/>
    <cellStyle name="Currency 2 2 2 7 6 2" xfId="22710"/>
    <cellStyle name="Currency 2 2 2 7 7" xfId="22711"/>
    <cellStyle name="Currency 2 2 2 7 7 2" xfId="22712"/>
    <cellStyle name="Currency 2 2 2 7 8" xfId="22713"/>
    <cellStyle name="Currency 2 2 2 7 8 2" xfId="22714"/>
    <cellStyle name="Currency 2 2 2 7 9" xfId="22715"/>
    <cellStyle name="Currency 2 2 2 7 9 2" xfId="22716"/>
    <cellStyle name="Currency 2 2 2 8" xfId="22717"/>
    <cellStyle name="Currency 2 2 2 8 10" xfId="22718"/>
    <cellStyle name="Currency 2 2 2 8 10 2" xfId="22719"/>
    <cellStyle name="Currency 2 2 2 8 11" xfId="22720"/>
    <cellStyle name="Currency 2 2 2 8 11 2" xfId="22721"/>
    <cellStyle name="Currency 2 2 2 8 12" xfId="22722"/>
    <cellStyle name="Currency 2 2 2 8 12 2" xfId="22723"/>
    <cellStyle name="Currency 2 2 2 8 13" xfId="22724"/>
    <cellStyle name="Currency 2 2 2 8 13 2" xfId="22725"/>
    <cellStyle name="Currency 2 2 2 8 14" xfId="22726"/>
    <cellStyle name="Currency 2 2 2 8 14 2" xfId="22727"/>
    <cellStyle name="Currency 2 2 2 8 15" xfId="22728"/>
    <cellStyle name="Currency 2 2 2 8 16" xfId="22729"/>
    <cellStyle name="Currency 2 2 2 8 2" xfId="22730"/>
    <cellStyle name="Currency 2 2 2 8 2 10" xfId="22731"/>
    <cellStyle name="Currency 2 2 2 8 2 10 2" xfId="22732"/>
    <cellStyle name="Currency 2 2 2 8 2 11" xfId="22733"/>
    <cellStyle name="Currency 2 2 2 8 2 11 2" xfId="22734"/>
    <cellStyle name="Currency 2 2 2 8 2 12" xfId="22735"/>
    <cellStyle name="Currency 2 2 2 8 2 12 2" xfId="22736"/>
    <cellStyle name="Currency 2 2 2 8 2 13" xfId="22737"/>
    <cellStyle name="Currency 2 2 2 8 2 14" xfId="22738"/>
    <cellStyle name="Currency 2 2 2 8 2 2" xfId="22739"/>
    <cellStyle name="Currency 2 2 2 8 2 2 2" xfId="22740"/>
    <cellStyle name="Currency 2 2 2 8 2 3" xfId="22741"/>
    <cellStyle name="Currency 2 2 2 8 2 3 2" xfId="22742"/>
    <cellStyle name="Currency 2 2 2 8 2 4" xfId="22743"/>
    <cellStyle name="Currency 2 2 2 8 2 4 2" xfId="22744"/>
    <cellStyle name="Currency 2 2 2 8 2 5" xfId="22745"/>
    <cellStyle name="Currency 2 2 2 8 2 5 2" xfId="22746"/>
    <cellStyle name="Currency 2 2 2 8 2 6" xfId="22747"/>
    <cellStyle name="Currency 2 2 2 8 2 6 2" xfId="22748"/>
    <cellStyle name="Currency 2 2 2 8 2 7" xfId="22749"/>
    <cellStyle name="Currency 2 2 2 8 2 7 2" xfId="22750"/>
    <cellStyle name="Currency 2 2 2 8 2 8" xfId="22751"/>
    <cellStyle name="Currency 2 2 2 8 2 8 2" xfId="22752"/>
    <cellStyle name="Currency 2 2 2 8 2 9" xfId="22753"/>
    <cellStyle name="Currency 2 2 2 8 2 9 2" xfId="22754"/>
    <cellStyle name="Currency 2 2 2 8 3" xfId="22755"/>
    <cellStyle name="Currency 2 2 2 8 3 10" xfId="22756"/>
    <cellStyle name="Currency 2 2 2 8 3 10 2" xfId="22757"/>
    <cellStyle name="Currency 2 2 2 8 3 11" xfId="22758"/>
    <cellStyle name="Currency 2 2 2 8 3 11 2" xfId="22759"/>
    <cellStyle name="Currency 2 2 2 8 3 12" xfId="22760"/>
    <cellStyle name="Currency 2 2 2 8 3 12 2" xfId="22761"/>
    <cellStyle name="Currency 2 2 2 8 3 13" xfId="22762"/>
    <cellStyle name="Currency 2 2 2 8 3 14" xfId="22763"/>
    <cellStyle name="Currency 2 2 2 8 3 2" xfId="22764"/>
    <cellStyle name="Currency 2 2 2 8 3 2 2" xfId="22765"/>
    <cellStyle name="Currency 2 2 2 8 3 3" xfId="22766"/>
    <cellStyle name="Currency 2 2 2 8 3 3 2" xfId="22767"/>
    <cellStyle name="Currency 2 2 2 8 3 4" xfId="22768"/>
    <cellStyle name="Currency 2 2 2 8 3 4 2" xfId="22769"/>
    <cellStyle name="Currency 2 2 2 8 3 5" xfId="22770"/>
    <cellStyle name="Currency 2 2 2 8 3 5 2" xfId="22771"/>
    <cellStyle name="Currency 2 2 2 8 3 6" xfId="22772"/>
    <cellStyle name="Currency 2 2 2 8 3 6 2" xfId="22773"/>
    <cellStyle name="Currency 2 2 2 8 3 7" xfId="22774"/>
    <cellStyle name="Currency 2 2 2 8 3 7 2" xfId="22775"/>
    <cellStyle name="Currency 2 2 2 8 3 8" xfId="22776"/>
    <cellStyle name="Currency 2 2 2 8 3 8 2" xfId="22777"/>
    <cellStyle name="Currency 2 2 2 8 3 9" xfId="22778"/>
    <cellStyle name="Currency 2 2 2 8 3 9 2" xfId="22779"/>
    <cellStyle name="Currency 2 2 2 8 4" xfId="22780"/>
    <cellStyle name="Currency 2 2 2 8 4 2" xfId="22781"/>
    <cellStyle name="Currency 2 2 2 8 5" xfId="22782"/>
    <cellStyle name="Currency 2 2 2 8 5 2" xfId="22783"/>
    <cellStyle name="Currency 2 2 2 8 6" xfId="22784"/>
    <cellStyle name="Currency 2 2 2 8 6 2" xfId="22785"/>
    <cellStyle name="Currency 2 2 2 8 7" xfId="22786"/>
    <cellStyle name="Currency 2 2 2 8 7 2" xfId="22787"/>
    <cellStyle name="Currency 2 2 2 8 8" xfId="22788"/>
    <cellStyle name="Currency 2 2 2 8 8 2" xfId="22789"/>
    <cellStyle name="Currency 2 2 2 8 9" xfId="22790"/>
    <cellStyle name="Currency 2 2 2 8 9 2" xfId="22791"/>
    <cellStyle name="Currency 2 2 2 9" xfId="22792"/>
    <cellStyle name="Currency 2 2 2 9 10" xfId="22793"/>
    <cellStyle name="Currency 2 2 2 9 10 2" xfId="22794"/>
    <cellStyle name="Currency 2 2 2 9 11" xfId="22795"/>
    <cellStyle name="Currency 2 2 2 9 11 2" xfId="22796"/>
    <cellStyle name="Currency 2 2 2 9 12" xfId="22797"/>
    <cellStyle name="Currency 2 2 2 9 12 2" xfId="22798"/>
    <cellStyle name="Currency 2 2 2 9 13" xfId="22799"/>
    <cellStyle name="Currency 2 2 2 9 13 2" xfId="22800"/>
    <cellStyle name="Currency 2 2 2 9 14" xfId="22801"/>
    <cellStyle name="Currency 2 2 2 9 14 2" xfId="22802"/>
    <cellStyle name="Currency 2 2 2 9 15" xfId="22803"/>
    <cellStyle name="Currency 2 2 2 9 16" xfId="22804"/>
    <cellStyle name="Currency 2 2 2 9 2" xfId="22805"/>
    <cellStyle name="Currency 2 2 2 9 2 10" xfId="22806"/>
    <cellStyle name="Currency 2 2 2 9 2 10 2" xfId="22807"/>
    <cellStyle name="Currency 2 2 2 9 2 11" xfId="22808"/>
    <cellStyle name="Currency 2 2 2 9 2 11 2" xfId="22809"/>
    <cellStyle name="Currency 2 2 2 9 2 12" xfId="22810"/>
    <cellStyle name="Currency 2 2 2 9 2 12 2" xfId="22811"/>
    <cellStyle name="Currency 2 2 2 9 2 13" xfId="22812"/>
    <cellStyle name="Currency 2 2 2 9 2 14" xfId="22813"/>
    <cellStyle name="Currency 2 2 2 9 2 2" xfId="22814"/>
    <cellStyle name="Currency 2 2 2 9 2 2 2" xfId="22815"/>
    <cellStyle name="Currency 2 2 2 9 2 3" xfId="22816"/>
    <cellStyle name="Currency 2 2 2 9 2 3 2" xfId="22817"/>
    <cellStyle name="Currency 2 2 2 9 2 4" xfId="22818"/>
    <cellStyle name="Currency 2 2 2 9 2 4 2" xfId="22819"/>
    <cellStyle name="Currency 2 2 2 9 2 5" xfId="22820"/>
    <cellStyle name="Currency 2 2 2 9 2 5 2" xfId="22821"/>
    <cellStyle name="Currency 2 2 2 9 2 6" xfId="22822"/>
    <cellStyle name="Currency 2 2 2 9 2 6 2" xfId="22823"/>
    <cellStyle name="Currency 2 2 2 9 2 7" xfId="22824"/>
    <cellStyle name="Currency 2 2 2 9 2 7 2" xfId="22825"/>
    <cellStyle name="Currency 2 2 2 9 2 8" xfId="22826"/>
    <cellStyle name="Currency 2 2 2 9 2 8 2" xfId="22827"/>
    <cellStyle name="Currency 2 2 2 9 2 9" xfId="22828"/>
    <cellStyle name="Currency 2 2 2 9 2 9 2" xfId="22829"/>
    <cellStyle name="Currency 2 2 2 9 3" xfId="22830"/>
    <cellStyle name="Currency 2 2 2 9 3 10" xfId="22831"/>
    <cellStyle name="Currency 2 2 2 9 3 10 2" xfId="22832"/>
    <cellStyle name="Currency 2 2 2 9 3 11" xfId="22833"/>
    <cellStyle name="Currency 2 2 2 9 3 11 2" xfId="22834"/>
    <cellStyle name="Currency 2 2 2 9 3 12" xfId="22835"/>
    <cellStyle name="Currency 2 2 2 9 3 12 2" xfId="22836"/>
    <cellStyle name="Currency 2 2 2 9 3 13" xfId="22837"/>
    <cellStyle name="Currency 2 2 2 9 3 14" xfId="22838"/>
    <cellStyle name="Currency 2 2 2 9 3 2" xfId="22839"/>
    <cellStyle name="Currency 2 2 2 9 3 2 2" xfId="22840"/>
    <cellStyle name="Currency 2 2 2 9 3 3" xfId="22841"/>
    <cellStyle name="Currency 2 2 2 9 3 3 2" xfId="22842"/>
    <cellStyle name="Currency 2 2 2 9 3 4" xfId="22843"/>
    <cellStyle name="Currency 2 2 2 9 3 4 2" xfId="22844"/>
    <cellStyle name="Currency 2 2 2 9 3 5" xfId="22845"/>
    <cellStyle name="Currency 2 2 2 9 3 5 2" xfId="22846"/>
    <cellStyle name="Currency 2 2 2 9 3 6" xfId="22847"/>
    <cellStyle name="Currency 2 2 2 9 3 6 2" xfId="22848"/>
    <cellStyle name="Currency 2 2 2 9 3 7" xfId="22849"/>
    <cellStyle name="Currency 2 2 2 9 3 7 2" xfId="22850"/>
    <cellStyle name="Currency 2 2 2 9 3 8" xfId="22851"/>
    <cellStyle name="Currency 2 2 2 9 3 8 2" xfId="22852"/>
    <cellStyle name="Currency 2 2 2 9 3 9" xfId="22853"/>
    <cellStyle name="Currency 2 2 2 9 3 9 2" xfId="22854"/>
    <cellStyle name="Currency 2 2 2 9 4" xfId="22855"/>
    <cellStyle name="Currency 2 2 2 9 4 2" xfId="22856"/>
    <cellStyle name="Currency 2 2 2 9 5" xfId="22857"/>
    <cellStyle name="Currency 2 2 2 9 5 2" xfId="22858"/>
    <cellStyle name="Currency 2 2 2 9 6" xfId="22859"/>
    <cellStyle name="Currency 2 2 2 9 6 2" xfId="22860"/>
    <cellStyle name="Currency 2 2 2 9 7" xfId="22861"/>
    <cellStyle name="Currency 2 2 2 9 7 2" xfId="22862"/>
    <cellStyle name="Currency 2 2 2 9 8" xfId="22863"/>
    <cellStyle name="Currency 2 2 2 9 8 2" xfId="22864"/>
    <cellStyle name="Currency 2 2 2 9 9" xfId="22865"/>
    <cellStyle name="Currency 2 2 2 9 9 2" xfId="22866"/>
    <cellStyle name="Currency 2 2 20" xfId="22867"/>
    <cellStyle name="Currency 2 2 21" xfId="22868"/>
    <cellStyle name="Currency 2 2 22" xfId="22869"/>
    <cellStyle name="Currency 2 2 23" xfId="22870"/>
    <cellStyle name="Currency 2 2 24" xfId="22871"/>
    <cellStyle name="Currency 2 2 25" xfId="22872"/>
    <cellStyle name="Currency 2 2 26" xfId="22873"/>
    <cellStyle name="Currency 2 2 27" xfId="22874"/>
    <cellStyle name="Currency 2 2 28" xfId="22875"/>
    <cellStyle name="Currency 2 2 29" xfId="22876"/>
    <cellStyle name="Currency 2 2 3" xfId="22877"/>
    <cellStyle name="Currency 2 2 3 10" xfId="22878"/>
    <cellStyle name="Currency 2 2 3 10 10" xfId="22879"/>
    <cellStyle name="Currency 2 2 3 10 10 2" xfId="22880"/>
    <cellStyle name="Currency 2 2 3 10 11" xfId="22881"/>
    <cellStyle name="Currency 2 2 3 10 11 2" xfId="22882"/>
    <cellStyle name="Currency 2 2 3 10 12" xfId="22883"/>
    <cellStyle name="Currency 2 2 3 10 12 2" xfId="22884"/>
    <cellStyle name="Currency 2 2 3 10 13" xfId="22885"/>
    <cellStyle name="Currency 2 2 3 10 13 2" xfId="22886"/>
    <cellStyle name="Currency 2 2 3 10 14" xfId="22887"/>
    <cellStyle name="Currency 2 2 3 10 14 2" xfId="22888"/>
    <cellStyle name="Currency 2 2 3 10 15" xfId="22889"/>
    <cellStyle name="Currency 2 2 3 10 16" xfId="22890"/>
    <cellStyle name="Currency 2 2 3 10 2" xfId="22891"/>
    <cellStyle name="Currency 2 2 3 10 2 10" xfId="22892"/>
    <cellStyle name="Currency 2 2 3 10 2 10 2" xfId="22893"/>
    <cellStyle name="Currency 2 2 3 10 2 11" xfId="22894"/>
    <cellStyle name="Currency 2 2 3 10 2 11 2" xfId="22895"/>
    <cellStyle name="Currency 2 2 3 10 2 12" xfId="22896"/>
    <cellStyle name="Currency 2 2 3 10 2 12 2" xfId="22897"/>
    <cellStyle name="Currency 2 2 3 10 2 13" xfId="22898"/>
    <cellStyle name="Currency 2 2 3 10 2 14" xfId="22899"/>
    <cellStyle name="Currency 2 2 3 10 2 2" xfId="22900"/>
    <cellStyle name="Currency 2 2 3 10 2 2 2" xfId="22901"/>
    <cellStyle name="Currency 2 2 3 10 2 3" xfId="22902"/>
    <cellStyle name="Currency 2 2 3 10 2 3 2" xfId="22903"/>
    <cellStyle name="Currency 2 2 3 10 2 4" xfId="22904"/>
    <cellStyle name="Currency 2 2 3 10 2 4 2" xfId="22905"/>
    <cellStyle name="Currency 2 2 3 10 2 5" xfId="22906"/>
    <cellStyle name="Currency 2 2 3 10 2 5 2" xfId="22907"/>
    <cellStyle name="Currency 2 2 3 10 2 6" xfId="22908"/>
    <cellStyle name="Currency 2 2 3 10 2 6 2" xfId="22909"/>
    <cellStyle name="Currency 2 2 3 10 2 7" xfId="22910"/>
    <cellStyle name="Currency 2 2 3 10 2 7 2" xfId="22911"/>
    <cellStyle name="Currency 2 2 3 10 2 8" xfId="22912"/>
    <cellStyle name="Currency 2 2 3 10 2 8 2" xfId="22913"/>
    <cellStyle name="Currency 2 2 3 10 2 9" xfId="22914"/>
    <cellStyle name="Currency 2 2 3 10 2 9 2" xfId="22915"/>
    <cellStyle name="Currency 2 2 3 10 3" xfId="22916"/>
    <cellStyle name="Currency 2 2 3 10 3 10" xfId="22917"/>
    <cellStyle name="Currency 2 2 3 10 3 10 2" xfId="22918"/>
    <cellStyle name="Currency 2 2 3 10 3 11" xfId="22919"/>
    <cellStyle name="Currency 2 2 3 10 3 11 2" xfId="22920"/>
    <cellStyle name="Currency 2 2 3 10 3 12" xfId="22921"/>
    <cellStyle name="Currency 2 2 3 10 3 12 2" xfId="22922"/>
    <cellStyle name="Currency 2 2 3 10 3 13" xfId="22923"/>
    <cellStyle name="Currency 2 2 3 10 3 14" xfId="22924"/>
    <cellStyle name="Currency 2 2 3 10 3 2" xfId="22925"/>
    <cellStyle name="Currency 2 2 3 10 3 2 2" xfId="22926"/>
    <cellStyle name="Currency 2 2 3 10 3 3" xfId="22927"/>
    <cellStyle name="Currency 2 2 3 10 3 3 2" xfId="22928"/>
    <cellStyle name="Currency 2 2 3 10 3 4" xfId="22929"/>
    <cellStyle name="Currency 2 2 3 10 3 4 2" xfId="22930"/>
    <cellStyle name="Currency 2 2 3 10 3 5" xfId="22931"/>
    <cellStyle name="Currency 2 2 3 10 3 5 2" xfId="22932"/>
    <cellStyle name="Currency 2 2 3 10 3 6" xfId="22933"/>
    <cellStyle name="Currency 2 2 3 10 3 6 2" xfId="22934"/>
    <cellStyle name="Currency 2 2 3 10 3 7" xfId="22935"/>
    <cellStyle name="Currency 2 2 3 10 3 7 2" xfId="22936"/>
    <cellStyle name="Currency 2 2 3 10 3 8" xfId="22937"/>
    <cellStyle name="Currency 2 2 3 10 3 8 2" xfId="22938"/>
    <cellStyle name="Currency 2 2 3 10 3 9" xfId="22939"/>
    <cellStyle name="Currency 2 2 3 10 3 9 2" xfId="22940"/>
    <cellStyle name="Currency 2 2 3 10 4" xfId="22941"/>
    <cellStyle name="Currency 2 2 3 10 4 2" xfId="22942"/>
    <cellStyle name="Currency 2 2 3 10 5" xfId="22943"/>
    <cellStyle name="Currency 2 2 3 10 5 2" xfId="22944"/>
    <cellStyle name="Currency 2 2 3 10 6" xfId="22945"/>
    <cellStyle name="Currency 2 2 3 10 6 2" xfId="22946"/>
    <cellStyle name="Currency 2 2 3 10 7" xfId="22947"/>
    <cellStyle name="Currency 2 2 3 10 7 2" xfId="22948"/>
    <cellStyle name="Currency 2 2 3 10 8" xfId="22949"/>
    <cellStyle name="Currency 2 2 3 10 8 2" xfId="22950"/>
    <cellStyle name="Currency 2 2 3 10 9" xfId="22951"/>
    <cellStyle name="Currency 2 2 3 10 9 2" xfId="22952"/>
    <cellStyle name="Currency 2 2 3 11" xfId="22953"/>
    <cellStyle name="Currency 2 2 3 11 10" xfId="22954"/>
    <cellStyle name="Currency 2 2 3 11 10 2" xfId="22955"/>
    <cellStyle name="Currency 2 2 3 11 11" xfId="22956"/>
    <cellStyle name="Currency 2 2 3 11 11 2" xfId="22957"/>
    <cellStyle name="Currency 2 2 3 11 12" xfId="22958"/>
    <cellStyle name="Currency 2 2 3 11 12 2" xfId="22959"/>
    <cellStyle name="Currency 2 2 3 11 13" xfId="22960"/>
    <cellStyle name="Currency 2 2 3 11 13 2" xfId="22961"/>
    <cellStyle name="Currency 2 2 3 11 14" xfId="22962"/>
    <cellStyle name="Currency 2 2 3 11 14 2" xfId="22963"/>
    <cellStyle name="Currency 2 2 3 11 15" xfId="22964"/>
    <cellStyle name="Currency 2 2 3 11 16" xfId="22965"/>
    <cellStyle name="Currency 2 2 3 11 2" xfId="22966"/>
    <cellStyle name="Currency 2 2 3 11 2 10" xfId="22967"/>
    <cellStyle name="Currency 2 2 3 11 2 10 2" xfId="22968"/>
    <cellStyle name="Currency 2 2 3 11 2 11" xfId="22969"/>
    <cellStyle name="Currency 2 2 3 11 2 11 2" xfId="22970"/>
    <cellStyle name="Currency 2 2 3 11 2 12" xfId="22971"/>
    <cellStyle name="Currency 2 2 3 11 2 12 2" xfId="22972"/>
    <cellStyle name="Currency 2 2 3 11 2 13" xfId="22973"/>
    <cellStyle name="Currency 2 2 3 11 2 14" xfId="22974"/>
    <cellStyle name="Currency 2 2 3 11 2 2" xfId="22975"/>
    <cellStyle name="Currency 2 2 3 11 2 2 2" xfId="22976"/>
    <cellStyle name="Currency 2 2 3 11 2 3" xfId="22977"/>
    <cellStyle name="Currency 2 2 3 11 2 3 2" xfId="22978"/>
    <cellStyle name="Currency 2 2 3 11 2 4" xfId="22979"/>
    <cellStyle name="Currency 2 2 3 11 2 4 2" xfId="22980"/>
    <cellStyle name="Currency 2 2 3 11 2 5" xfId="22981"/>
    <cellStyle name="Currency 2 2 3 11 2 5 2" xfId="22982"/>
    <cellStyle name="Currency 2 2 3 11 2 6" xfId="22983"/>
    <cellStyle name="Currency 2 2 3 11 2 6 2" xfId="22984"/>
    <cellStyle name="Currency 2 2 3 11 2 7" xfId="22985"/>
    <cellStyle name="Currency 2 2 3 11 2 7 2" xfId="22986"/>
    <cellStyle name="Currency 2 2 3 11 2 8" xfId="22987"/>
    <cellStyle name="Currency 2 2 3 11 2 8 2" xfId="22988"/>
    <cellStyle name="Currency 2 2 3 11 2 9" xfId="22989"/>
    <cellStyle name="Currency 2 2 3 11 2 9 2" xfId="22990"/>
    <cellStyle name="Currency 2 2 3 11 3" xfId="22991"/>
    <cellStyle name="Currency 2 2 3 11 3 10" xfId="22992"/>
    <cellStyle name="Currency 2 2 3 11 3 10 2" xfId="22993"/>
    <cellStyle name="Currency 2 2 3 11 3 11" xfId="22994"/>
    <cellStyle name="Currency 2 2 3 11 3 11 2" xfId="22995"/>
    <cellStyle name="Currency 2 2 3 11 3 12" xfId="22996"/>
    <cellStyle name="Currency 2 2 3 11 3 12 2" xfId="22997"/>
    <cellStyle name="Currency 2 2 3 11 3 13" xfId="22998"/>
    <cellStyle name="Currency 2 2 3 11 3 14" xfId="22999"/>
    <cellStyle name="Currency 2 2 3 11 3 2" xfId="23000"/>
    <cellStyle name="Currency 2 2 3 11 3 2 2" xfId="23001"/>
    <cellStyle name="Currency 2 2 3 11 3 3" xfId="23002"/>
    <cellStyle name="Currency 2 2 3 11 3 3 2" xfId="23003"/>
    <cellStyle name="Currency 2 2 3 11 3 4" xfId="23004"/>
    <cellStyle name="Currency 2 2 3 11 3 4 2" xfId="23005"/>
    <cellStyle name="Currency 2 2 3 11 3 5" xfId="23006"/>
    <cellStyle name="Currency 2 2 3 11 3 5 2" xfId="23007"/>
    <cellStyle name="Currency 2 2 3 11 3 6" xfId="23008"/>
    <cellStyle name="Currency 2 2 3 11 3 6 2" xfId="23009"/>
    <cellStyle name="Currency 2 2 3 11 3 7" xfId="23010"/>
    <cellStyle name="Currency 2 2 3 11 3 7 2" xfId="23011"/>
    <cellStyle name="Currency 2 2 3 11 3 8" xfId="23012"/>
    <cellStyle name="Currency 2 2 3 11 3 8 2" xfId="23013"/>
    <cellStyle name="Currency 2 2 3 11 3 9" xfId="23014"/>
    <cellStyle name="Currency 2 2 3 11 3 9 2" xfId="23015"/>
    <cellStyle name="Currency 2 2 3 11 4" xfId="23016"/>
    <cellStyle name="Currency 2 2 3 11 4 2" xfId="23017"/>
    <cellStyle name="Currency 2 2 3 11 5" xfId="23018"/>
    <cellStyle name="Currency 2 2 3 11 5 2" xfId="23019"/>
    <cellStyle name="Currency 2 2 3 11 6" xfId="23020"/>
    <cellStyle name="Currency 2 2 3 11 6 2" xfId="23021"/>
    <cellStyle name="Currency 2 2 3 11 7" xfId="23022"/>
    <cellStyle name="Currency 2 2 3 11 7 2" xfId="23023"/>
    <cellStyle name="Currency 2 2 3 11 8" xfId="23024"/>
    <cellStyle name="Currency 2 2 3 11 8 2" xfId="23025"/>
    <cellStyle name="Currency 2 2 3 11 9" xfId="23026"/>
    <cellStyle name="Currency 2 2 3 11 9 2" xfId="23027"/>
    <cellStyle name="Currency 2 2 3 12" xfId="23028"/>
    <cellStyle name="Currency 2 2 3 12 10" xfId="23029"/>
    <cellStyle name="Currency 2 2 3 12 10 2" xfId="23030"/>
    <cellStyle name="Currency 2 2 3 12 11" xfId="23031"/>
    <cellStyle name="Currency 2 2 3 12 11 2" xfId="23032"/>
    <cellStyle name="Currency 2 2 3 12 12" xfId="23033"/>
    <cellStyle name="Currency 2 2 3 12 12 2" xfId="23034"/>
    <cellStyle name="Currency 2 2 3 12 13" xfId="23035"/>
    <cellStyle name="Currency 2 2 3 12 13 2" xfId="23036"/>
    <cellStyle name="Currency 2 2 3 12 14" xfId="23037"/>
    <cellStyle name="Currency 2 2 3 12 14 2" xfId="23038"/>
    <cellStyle name="Currency 2 2 3 12 15" xfId="23039"/>
    <cellStyle name="Currency 2 2 3 12 16" xfId="23040"/>
    <cellStyle name="Currency 2 2 3 12 2" xfId="23041"/>
    <cellStyle name="Currency 2 2 3 12 2 10" xfId="23042"/>
    <cellStyle name="Currency 2 2 3 12 2 10 2" xfId="23043"/>
    <cellStyle name="Currency 2 2 3 12 2 11" xfId="23044"/>
    <cellStyle name="Currency 2 2 3 12 2 11 2" xfId="23045"/>
    <cellStyle name="Currency 2 2 3 12 2 12" xfId="23046"/>
    <cellStyle name="Currency 2 2 3 12 2 12 2" xfId="23047"/>
    <cellStyle name="Currency 2 2 3 12 2 13" xfId="23048"/>
    <cellStyle name="Currency 2 2 3 12 2 14" xfId="23049"/>
    <cellStyle name="Currency 2 2 3 12 2 2" xfId="23050"/>
    <cellStyle name="Currency 2 2 3 12 2 2 2" xfId="23051"/>
    <cellStyle name="Currency 2 2 3 12 2 3" xfId="23052"/>
    <cellStyle name="Currency 2 2 3 12 2 3 2" xfId="23053"/>
    <cellStyle name="Currency 2 2 3 12 2 4" xfId="23054"/>
    <cellStyle name="Currency 2 2 3 12 2 4 2" xfId="23055"/>
    <cellStyle name="Currency 2 2 3 12 2 5" xfId="23056"/>
    <cellStyle name="Currency 2 2 3 12 2 5 2" xfId="23057"/>
    <cellStyle name="Currency 2 2 3 12 2 6" xfId="23058"/>
    <cellStyle name="Currency 2 2 3 12 2 6 2" xfId="23059"/>
    <cellStyle name="Currency 2 2 3 12 2 7" xfId="23060"/>
    <cellStyle name="Currency 2 2 3 12 2 7 2" xfId="23061"/>
    <cellStyle name="Currency 2 2 3 12 2 8" xfId="23062"/>
    <cellStyle name="Currency 2 2 3 12 2 8 2" xfId="23063"/>
    <cellStyle name="Currency 2 2 3 12 2 9" xfId="23064"/>
    <cellStyle name="Currency 2 2 3 12 2 9 2" xfId="23065"/>
    <cellStyle name="Currency 2 2 3 12 3" xfId="23066"/>
    <cellStyle name="Currency 2 2 3 12 3 10" xfId="23067"/>
    <cellStyle name="Currency 2 2 3 12 3 10 2" xfId="23068"/>
    <cellStyle name="Currency 2 2 3 12 3 11" xfId="23069"/>
    <cellStyle name="Currency 2 2 3 12 3 11 2" xfId="23070"/>
    <cellStyle name="Currency 2 2 3 12 3 12" xfId="23071"/>
    <cellStyle name="Currency 2 2 3 12 3 12 2" xfId="23072"/>
    <cellStyle name="Currency 2 2 3 12 3 13" xfId="23073"/>
    <cellStyle name="Currency 2 2 3 12 3 14" xfId="23074"/>
    <cellStyle name="Currency 2 2 3 12 3 2" xfId="23075"/>
    <cellStyle name="Currency 2 2 3 12 3 2 2" xfId="23076"/>
    <cellStyle name="Currency 2 2 3 12 3 3" xfId="23077"/>
    <cellStyle name="Currency 2 2 3 12 3 3 2" xfId="23078"/>
    <cellStyle name="Currency 2 2 3 12 3 4" xfId="23079"/>
    <cellStyle name="Currency 2 2 3 12 3 4 2" xfId="23080"/>
    <cellStyle name="Currency 2 2 3 12 3 5" xfId="23081"/>
    <cellStyle name="Currency 2 2 3 12 3 5 2" xfId="23082"/>
    <cellStyle name="Currency 2 2 3 12 3 6" xfId="23083"/>
    <cellStyle name="Currency 2 2 3 12 3 6 2" xfId="23084"/>
    <cellStyle name="Currency 2 2 3 12 3 7" xfId="23085"/>
    <cellStyle name="Currency 2 2 3 12 3 7 2" xfId="23086"/>
    <cellStyle name="Currency 2 2 3 12 3 8" xfId="23087"/>
    <cellStyle name="Currency 2 2 3 12 3 8 2" xfId="23088"/>
    <cellStyle name="Currency 2 2 3 12 3 9" xfId="23089"/>
    <cellStyle name="Currency 2 2 3 12 3 9 2" xfId="23090"/>
    <cellStyle name="Currency 2 2 3 12 4" xfId="23091"/>
    <cellStyle name="Currency 2 2 3 12 4 2" xfId="23092"/>
    <cellStyle name="Currency 2 2 3 12 5" xfId="23093"/>
    <cellStyle name="Currency 2 2 3 12 5 2" xfId="23094"/>
    <cellStyle name="Currency 2 2 3 12 6" xfId="23095"/>
    <cellStyle name="Currency 2 2 3 12 6 2" xfId="23096"/>
    <cellStyle name="Currency 2 2 3 12 7" xfId="23097"/>
    <cellStyle name="Currency 2 2 3 12 7 2" xfId="23098"/>
    <cellStyle name="Currency 2 2 3 12 8" xfId="23099"/>
    <cellStyle name="Currency 2 2 3 12 8 2" xfId="23100"/>
    <cellStyle name="Currency 2 2 3 12 9" xfId="23101"/>
    <cellStyle name="Currency 2 2 3 12 9 2" xfId="23102"/>
    <cellStyle name="Currency 2 2 3 13" xfId="23103"/>
    <cellStyle name="Currency 2 2 3 13 10" xfId="23104"/>
    <cellStyle name="Currency 2 2 3 13 10 2" xfId="23105"/>
    <cellStyle name="Currency 2 2 3 13 11" xfId="23106"/>
    <cellStyle name="Currency 2 2 3 13 11 2" xfId="23107"/>
    <cellStyle name="Currency 2 2 3 13 12" xfId="23108"/>
    <cellStyle name="Currency 2 2 3 13 12 2" xfId="23109"/>
    <cellStyle name="Currency 2 2 3 13 13" xfId="23110"/>
    <cellStyle name="Currency 2 2 3 13 13 2" xfId="23111"/>
    <cellStyle name="Currency 2 2 3 13 14" xfId="23112"/>
    <cellStyle name="Currency 2 2 3 13 14 2" xfId="23113"/>
    <cellStyle name="Currency 2 2 3 13 15" xfId="23114"/>
    <cellStyle name="Currency 2 2 3 13 16" xfId="23115"/>
    <cellStyle name="Currency 2 2 3 13 2" xfId="23116"/>
    <cellStyle name="Currency 2 2 3 13 2 10" xfId="23117"/>
    <cellStyle name="Currency 2 2 3 13 2 10 2" xfId="23118"/>
    <cellStyle name="Currency 2 2 3 13 2 11" xfId="23119"/>
    <cellStyle name="Currency 2 2 3 13 2 11 2" xfId="23120"/>
    <cellStyle name="Currency 2 2 3 13 2 12" xfId="23121"/>
    <cellStyle name="Currency 2 2 3 13 2 12 2" xfId="23122"/>
    <cellStyle name="Currency 2 2 3 13 2 13" xfId="23123"/>
    <cellStyle name="Currency 2 2 3 13 2 14" xfId="23124"/>
    <cellStyle name="Currency 2 2 3 13 2 2" xfId="23125"/>
    <cellStyle name="Currency 2 2 3 13 2 2 2" xfId="23126"/>
    <cellStyle name="Currency 2 2 3 13 2 3" xfId="23127"/>
    <cellStyle name="Currency 2 2 3 13 2 3 2" xfId="23128"/>
    <cellStyle name="Currency 2 2 3 13 2 4" xfId="23129"/>
    <cellStyle name="Currency 2 2 3 13 2 4 2" xfId="23130"/>
    <cellStyle name="Currency 2 2 3 13 2 5" xfId="23131"/>
    <cellStyle name="Currency 2 2 3 13 2 5 2" xfId="23132"/>
    <cellStyle name="Currency 2 2 3 13 2 6" xfId="23133"/>
    <cellStyle name="Currency 2 2 3 13 2 6 2" xfId="23134"/>
    <cellStyle name="Currency 2 2 3 13 2 7" xfId="23135"/>
    <cellStyle name="Currency 2 2 3 13 2 7 2" xfId="23136"/>
    <cellStyle name="Currency 2 2 3 13 2 8" xfId="23137"/>
    <cellStyle name="Currency 2 2 3 13 2 8 2" xfId="23138"/>
    <cellStyle name="Currency 2 2 3 13 2 9" xfId="23139"/>
    <cellStyle name="Currency 2 2 3 13 2 9 2" xfId="23140"/>
    <cellStyle name="Currency 2 2 3 13 3" xfId="23141"/>
    <cellStyle name="Currency 2 2 3 13 3 10" xfId="23142"/>
    <cellStyle name="Currency 2 2 3 13 3 10 2" xfId="23143"/>
    <cellStyle name="Currency 2 2 3 13 3 11" xfId="23144"/>
    <cellStyle name="Currency 2 2 3 13 3 11 2" xfId="23145"/>
    <cellStyle name="Currency 2 2 3 13 3 12" xfId="23146"/>
    <cellStyle name="Currency 2 2 3 13 3 12 2" xfId="23147"/>
    <cellStyle name="Currency 2 2 3 13 3 13" xfId="23148"/>
    <cellStyle name="Currency 2 2 3 13 3 14" xfId="23149"/>
    <cellStyle name="Currency 2 2 3 13 3 2" xfId="23150"/>
    <cellStyle name="Currency 2 2 3 13 3 2 2" xfId="23151"/>
    <cellStyle name="Currency 2 2 3 13 3 3" xfId="23152"/>
    <cellStyle name="Currency 2 2 3 13 3 3 2" xfId="23153"/>
    <cellStyle name="Currency 2 2 3 13 3 4" xfId="23154"/>
    <cellStyle name="Currency 2 2 3 13 3 4 2" xfId="23155"/>
    <cellStyle name="Currency 2 2 3 13 3 5" xfId="23156"/>
    <cellStyle name="Currency 2 2 3 13 3 5 2" xfId="23157"/>
    <cellStyle name="Currency 2 2 3 13 3 6" xfId="23158"/>
    <cellStyle name="Currency 2 2 3 13 3 6 2" xfId="23159"/>
    <cellStyle name="Currency 2 2 3 13 3 7" xfId="23160"/>
    <cellStyle name="Currency 2 2 3 13 3 7 2" xfId="23161"/>
    <cellStyle name="Currency 2 2 3 13 3 8" xfId="23162"/>
    <cellStyle name="Currency 2 2 3 13 3 8 2" xfId="23163"/>
    <cellStyle name="Currency 2 2 3 13 3 9" xfId="23164"/>
    <cellStyle name="Currency 2 2 3 13 3 9 2" xfId="23165"/>
    <cellStyle name="Currency 2 2 3 13 4" xfId="23166"/>
    <cellStyle name="Currency 2 2 3 13 4 2" xfId="23167"/>
    <cellStyle name="Currency 2 2 3 13 5" xfId="23168"/>
    <cellStyle name="Currency 2 2 3 13 5 2" xfId="23169"/>
    <cellStyle name="Currency 2 2 3 13 6" xfId="23170"/>
    <cellStyle name="Currency 2 2 3 13 6 2" xfId="23171"/>
    <cellStyle name="Currency 2 2 3 13 7" xfId="23172"/>
    <cellStyle name="Currency 2 2 3 13 7 2" xfId="23173"/>
    <cellStyle name="Currency 2 2 3 13 8" xfId="23174"/>
    <cellStyle name="Currency 2 2 3 13 8 2" xfId="23175"/>
    <cellStyle name="Currency 2 2 3 13 9" xfId="23176"/>
    <cellStyle name="Currency 2 2 3 13 9 2" xfId="23177"/>
    <cellStyle name="Currency 2 2 3 14" xfId="23178"/>
    <cellStyle name="Currency 2 2 3 14 10" xfId="23179"/>
    <cellStyle name="Currency 2 2 3 14 10 2" xfId="23180"/>
    <cellStyle name="Currency 2 2 3 14 11" xfId="23181"/>
    <cellStyle name="Currency 2 2 3 14 11 2" xfId="23182"/>
    <cellStyle name="Currency 2 2 3 14 12" xfId="23183"/>
    <cellStyle name="Currency 2 2 3 14 12 2" xfId="23184"/>
    <cellStyle name="Currency 2 2 3 14 13" xfId="23185"/>
    <cellStyle name="Currency 2 2 3 14 13 2" xfId="23186"/>
    <cellStyle name="Currency 2 2 3 14 14" xfId="23187"/>
    <cellStyle name="Currency 2 2 3 14 14 2" xfId="23188"/>
    <cellStyle name="Currency 2 2 3 14 15" xfId="23189"/>
    <cellStyle name="Currency 2 2 3 14 16" xfId="23190"/>
    <cellStyle name="Currency 2 2 3 14 2" xfId="23191"/>
    <cellStyle name="Currency 2 2 3 14 2 10" xfId="23192"/>
    <cellStyle name="Currency 2 2 3 14 2 10 2" xfId="23193"/>
    <cellStyle name="Currency 2 2 3 14 2 11" xfId="23194"/>
    <cellStyle name="Currency 2 2 3 14 2 11 2" xfId="23195"/>
    <cellStyle name="Currency 2 2 3 14 2 12" xfId="23196"/>
    <cellStyle name="Currency 2 2 3 14 2 12 2" xfId="23197"/>
    <cellStyle name="Currency 2 2 3 14 2 13" xfId="23198"/>
    <cellStyle name="Currency 2 2 3 14 2 14" xfId="23199"/>
    <cellStyle name="Currency 2 2 3 14 2 2" xfId="23200"/>
    <cellStyle name="Currency 2 2 3 14 2 2 2" xfId="23201"/>
    <cellStyle name="Currency 2 2 3 14 2 3" xfId="23202"/>
    <cellStyle name="Currency 2 2 3 14 2 3 2" xfId="23203"/>
    <cellStyle name="Currency 2 2 3 14 2 4" xfId="23204"/>
    <cellStyle name="Currency 2 2 3 14 2 4 2" xfId="23205"/>
    <cellStyle name="Currency 2 2 3 14 2 5" xfId="23206"/>
    <cellStyle name="Currency 2 2 3 14 2 5 2" xfId="23207"/>
    <cellStyle name="Currency 2 2 3 14 2 6" xfId="23208"/>
    <cellStyle name="Currency 2 2 3 14 2 6 2" xfId="23209"/>
    <cellStyle name="Currency 2 2 3 14 2 7" xfId="23210"/>
    <cellStyle name="Currency 2 2 3 14 2 7 2" xfId="23211"/>
    <cellStyle name="Currency 2 2 3 14 2 8" xfId="23212"/>
    <cellStyle name="Currency 2 2 3 14 2 8 2" xfId="23213"/>
    <cellStyle name="Currency 2 2 3 14 2 9" xfId="23214"/>
    <cellStyle name="Currency 2 2 3 14 2 9 2" xfId="23215"/>
    <cellStyle name="Currency 2 2 3 14 3" xfId="23216"/>
    <cellStyle name="Currency 2 2 3 14 3 10" xfId="23217"/>
    <cellStyle name="Currency 2 2 3 14 3 10 2" xfId="23218"/>
    <cellStyle name="Currency 2 2 3 14 3 11" xfId="23219"/>
    <cellStyle name="Currency 2 2 3 14 3 11 2" xfId="23220"/>
    <cellStyle name="Currency 2 2 3 14 3 12" xfId="23221"/>
    <cellStyle name="Currency 2 2 3 14 3 12 2" xfId="23222"/>
    <cellStyle name="Currency 2 2 3 14 3 13" xfId="23223"/>
    <cellStyle name="Currency 2 2 3 14 3 14" xfId="23224"/>
    <cellStyle name="Currency 2 2 3 14 3 2" xfId="23225"/>
    <cellStyle name="Currency 2 2 3 14 3 2 2" xfId="23226"/>
    <cellStyle name="Currency 2 2 3 14 3 3" xfId="23227"/>
    <cellStyle name="Currency 2 2 3 14 3 3 2" xfId="23228"/>
    <cellStyle name="Currency 2 2 3 14 3 4" xfId="23229"/>
    <cellStyle name="Currency 2 2 3 14 3 4 2" xfId="23230"/>
    <cellStyle name="Currency 2 2 3 14 3 5" xfId="23231"/>
    <cellStyle name="Currency 2 2 3 14 3 5 2" xfId="23232"/>
    <cellStyle name="Currency 2 2 3 14 3 6" xfId="23233"/>
    <cellStyle name="Currency 2 2 3 14 3 6 2" xfId="23234"/>
    <cellStyle name="Currency 2 2 3 14 3 7" xfId="23235"/>
    <cellStyle name="Currency 2 2 3 14 3 7 2" xfId="23236"/>
    <cellStyle name="Currency 2 2 3 14 3 8" xfId="23237"/>
    <cellStyle name="Currency 2 2 3 14 3 8 2" xfId="23238"/>
    <cellStyle name="Currency 2 2 3 14 3 9" xfId="23239"/>
    <cellStyle name="Currency 2 2 3 14 3 9 2" xfId="23240"/>
    <cellStyle name="Currency 2 2 3 14 4" xfId="23241"/>
    <cellStyle name="Currency 2 2 3 14 4 2" xfId="23242"/>
    <cellStyle name="Currency 2 2 3 14 5" xfId="23243"/>
    <cellStyle name="Currency 2 2 3 14 5 2" xfId="23244"/>
    <cellStyle name="Currency 2 2 3 14 6" xfId="23245"/>
    <cellStyle name="Currency 2 2 3 14 6 2" xfId="23246"/>
    <cellStyle name="Currency 2 2 3 14 7" xfId="23247"/>
    <cellStyle name="Currency 2 2 3 14 7 2" xfId="23248"/>
    <cellStyle name="Currency 2 2 3 14 8" xfId="23249"/>
    <cellStyle name="Currency 2 2 3 14 8 2" xfId="23250"/>
    <cellStyle name="Currency 2 2 3 14 9" xfId="23251"/>
    <cellStyle name="Currency 2 2 3 14 9 2" xfId="23252"/>
    <cellStyle name="Currency 2 2 3 15" xfId="23253"/>
    <cellStyle name="Currency 2 2 3 15 10" xfId="23254"/>
    <cellStyle name="Currency 2 2 3 15 10 2" xfId="23255"/>
    <cellStyle name="Currency 2 2 3 15 11" xfId="23256"/>
    <cellStyle name="Currency 2 2 3 15 11 2" xfId="23257"/>
    <cellStyle name="Currency 2 2 3 15 12" xfId="23258"/>
    <cellStyle name="Currency 2 2 3 15 12 2" xfId="23259"/>
    <cellStyle name="Currency 2 2 3 15 13" xfId="23260"/>
    <cellStyle name="Currency 2 2 3 15 13 2" xfId="23261"/>
    <cellStyle name="Currency 2 2 3 15 14" xfId="23262"/>
    <cellStyle name="Currency 2 2 3 15 14 2" xfId="23263"/>
    <cellStyle name="Currency 2 2 3 15 15" xfId="23264"/>
    <cellStyle name="Currency 2 2 3 15 16" xfId="23265"/>
    <cellStyle name="Currency 2 2 3 15 2" xfId="23266"/>
    <cellStyle name="Currency 2 2 3 15 2 10" xfId="23267"/>
    <cellStyle name="Currency 2 2 3 15 2 10 2" xfId="23268"/>
    <cellStyle name="Currency 2 2 3 15 2 11" xfId="23269"/>
    <cellStyle name="Currency 2 2 3 15 2 11 2" xfId="23270"/>
    <cellStyle name="Currency 2 2 3 15 2 12" xfId="23271"/>
    <cellStyle name="Currency 2 2 3 15 2 12 2" xfId="23272"/>
    <cellStyle name="Currency 2 2 3 15 2 13" xfId="23273"/>
    <cellStyle name="Currency 2 2 3 15 2 14" xfId="23274"/>
    <cellStyle name="Currency 2 2 3 15 2 2" xfId="23275"/>
    <cellStyle name="Currency 2 2 3 15 2 2 2" xfId="23276"/>
    <cellStyle name="Currency 2 2 3 15 2 3" xfId="23277"/>
    <cellStyle name="Currency 2 2 3 15 2 3 2" xfId="23278"/>
    <cellStyle name="Currency 2 2 3 15 2 4" xfId="23279"/>
    <cellStyle name="Currency 2 2 3 15 2 4 2" xfId="23280"/>
    <cellStyle name="Currency 2 2 3 15 2 5" xfId="23281"/>
    <cellStyle name="Currency 2 2 3 15 2 5 2" xfId="23282"/>
    <cellStyle name="Currency 2 2 3 15 2 6" xfId="23283"/>
    <cellStyle name="Currency 2 2 3 15 2 6 2" xfId="23284"/>
    <cellStyle name="Currency 2 2 3 15 2 7" xfId="23285"/>
    <cellStyle name="Currency 2 2 3 15 2 7 2" xfId="23286"/>
    <cellStyle name="Currency 2 2 3 15 2 8" xfId="23287"/>
    <cellStyle name="Currency 2 2 3 15 2 8 2" xfId="23288"/>
    <cellStyle name="Currency 2 2 3 15 2 9" xfId="23289"/>
    <cellStyle name="Currency 2 2 3 15 2 9 2" xfId="23290"/>
    <cellStyle name="Currency 2 2 3 15 3" xfId="23291"/>
    <cellStyle name="Currency 2 2 3 15 3 10" xfId="23292"/>
    <cellStyle name="Currency 2 2 3 15 3 10 2" xfId="23293"/>
    <cellStyle name="Currency 2 2 3 15 3 11" xfId="23294"/>
    <cellStyle name="Currency 2 2 3 15 3 11 2" xfId="23295"/>
    <cellStyle name="Currency 2 2 3 15 3 12" xfId="23296"/>
    <cellStyle name="Currency 2 2 3 15 3 12 2" xfId="23297"/>
    <cellStyle name="Currency 2 2 3 15 3 13" xfId="23298"/>
    <cellStyle name="Currency 2 2 3 15 3 14" xfId="23299"/>
    <cellStyle name="Currency 2 2 3 15 3 2" xfId="23300"/>
    <cellStyle name="Currency 2 2 3 15 3 2 2" xfId="23301"/>
    <cellStyle name="Currency 2 2 3 15 3 3" xfId="23302"/>
    <cellStyle name="Currency 2 2 3 15 3 3 2" xfId="23303"/>
    <cellStyle name="Currency 2 2 3 15 3 4" xfId="23304"/>
    <cellStyle name="Currency 2 2 3 15 3 4 2" xfId="23305"/>
    <cellStyle name="Currency 2 2 3 15 3 5" xfId="23306"/>
    <cellStyle name="Currency 2 2 3 15 3 5 2" xfId="23307"/>
    <cellStyle name="Currency 2 2 3 15 3 6" xfId="23308"/>
    <cellStyle name="Currency 2 2 3 15 3 6 2" xfId="23309"/>
    <cellStyle name="Currency 2 2 3 15 3 7" xfId="23310"/>
    <cellStyle name="Currency 2 2 3 15 3 7 2" xfId="23311"/>
    <cellStyle name="Currency 2 2 3 15 3 8" xfId="23312"/>
    <cellStyle name="Currency 2 2 3 15 3 8 2" xfId="23313"/>
    <cellStyle name="Currency 2 2 3 15 3 9" xfId="23314"/>
    <cellStyle name="Currency 2 2 3 15 3 9 2" xfId="23315"/>
    <cellStyle name="Currency 2 2 3 15 4" xfId="23316"/>
    <cellStyle name="Currency 2 2 3 15 4 2" xfId="23317"/>
    <cellStyle name="Currency 2 2 3 15 5" xfId="23318"/>
    <cellStyle name="Currency 2 2 3 15 5 2" xfId="23319"/>
    <cellStyle name="Currency 2 2 3 15 6" xfId="23320"/>
    <cellStyle name="Currency 2 2 3 15 6 2" xfId="23321"/>
    <cellStyle name="Currency 2 2 3 15 7" xfId="23322"/>
    <cellStyle name="Currency 2 2 3 15 7 2" xfId="23323"/>
    <cellStyle name="Currency 2 2 3 15 8" xfId="23324"/>
    <cellStyle name="Currency 2 2 3 15 8 2" xfId="23325"/>
    <cellStyle name="Currency 2 2 3 15 9" xfId="23326"/>
    <cellStyle name="Currency 2 2 3 15 9 2" xfId="23327"/>
    <cellStyle name="Currency 2 2 3 16" xfId="23328"/>
    <cellStyle name="Currency 2 2 3 16 10" xfId="23329"/>
    <cellStyle name="Currency 2 2 3 16 10 2" xfId="23330"/>
    <cellStyle name="Currency 2 2 3 16 11" xfId="23331"/>
    <cellStyle name="Currency 2 2 3 16 11 2" xfId="23332"/>
    <cellStyle name="Currency 2 2 3 16 12" xfId="23333"/>
    <cellStyle name="Currency 2 2 3 16 12 2" xfId="23334"/>
    <cellStyle name="Currency 2 2 3 16 13" xfId="23335"/>
    <cellStyle name="Currency 2 2 3 16 13 2" xfId="23336"/>
    <cellStyle name="Currency 2 2 3 16 14" xfId="23337"/>
    <cellStyle name="Currency 2 2 3 16 14 2" xfId="23338"/>
    <cellStyle name="Currency 2 2 3 16 15" xfId="23339"/>
    <cellStyle name="Currency 2 2 3 16 16" xfId="23340"/>
    <cellStyle name="Currency 2 2 3 16 2" xfId="23341"/>
    <cellStyle name="Currency 2 2 3 16 2 10" xfId="23342"/>
    <cellStyle name="Currency 2 2 3 16 2 10 2" xfId="23343"/>
    <cellStyle name="Currency 2 2 3 16 2 11" xfId="23344"/>
    <cellStyle name="Currency 2 2 3 16 2 11 2" xfId="23345"/>
    <cellStyle name="Currency 2 2 3 16 2 12" xfId="23346"/>
    <cellStyle name="Currency 2 2 3 16 2 12 2" xfId="23347"/>
    <cellStyle name="Currency 2 2 3 16 2 13" xfId="23348"/>
    <cellStyle name="Currency 2 2 3 16 2 14" xfId="23349"/>
    <cellStyle name="Currency 2 2 3 16 2 2" xfId="23350"/>
    <cellStyle name="Currency 2 2 3 16 2 2 2" xfId="23351"/>
    <cellStyle name="Currency 2 2 3 16 2 3" xfId="23352"/>
    <cellStyle name="Currency 2 2 3 16 2 3 2" xfId="23353"/>
    <cellStyle name="Currency 2 2 3 16 2 4" xfId="23354"/>
    <cellStyle name="Currency 2 2 3 16 2 4 2" xfId="23355"/>
    <cellStyle name="Currency 2 2 3 16 2 5" xfId="23356"/>
    <cellStyle name="Currency 2 2 3 16 2 5 2" xfId="23357"/>
    <cellStyle name="Currency 2 2 3 16 2 6" xfId="23358"/>
    <cellStyle name="Currency 2 2 3 16 2 6 2" xfId="23359"/>
    <cellStyle name="Currency 2 2 3 16 2 7" xfId="23360"/>
    <cellStyle name="Currency 2 2 3 16 2 7 2" xfId="23361"/>
    <cellStyle name="Currency 2 2 3 16 2 8" xfId="23362"/>
    <cellStyle name="Currency 2 2 3 16 2 8 2" xfId="23363"/>
    <cellStyle name="Currency 2 2 3 16 2 9" xfId="23364"/>
    <cellStyle name="Currency 2 2 3 16 2 9 2" xfId="23365"/>
    <cellStyle name="Currency 2 2 3 16 3" xfId="23366"/>
    <cellStyle name="Currency 2 2 3 16 3 10" xfId="23367"/>
    <cellStyle name="Currency 2 2 3 16 3 10 2" xfId="23368"/>
    <cellStyle name="Currency 2 2 3 16 3 11" xfId="23369"/>
    <cellStyle name="Currency 2 2 3 16 3 11 2" xfId="23370"/>
    <cellStyle name="Currency 2 2 3 16 3 12" xfId="23371"/>
    <cellStyle name="Currency 2 2 3 16 3 12 2" xfId="23372"/>
    <cellStyle name="Currency 2 2 3 16 3 13" xfId="23373"/>
    <cellStyle name="Currency 2 2 3 16 3 14" xfId="23374"/>
    <cellStyle name="Currency 2 2 3 16 3 2" xfId="23375"/>
    <cellStyle name="Currency 2 2 3 16 3 2 2" xfId="23376"/>
    <cellStyle name="Currency 2 2 3 16 3 3" xfId="23377"/>
    <cellStyle name="Currency 2 2 3 16 3 3 2" xfId="23378"/>
    <cellStyle name="Currency 2 2 3 16 3 4" xfId="23379"/>
    <cellStyle name="Currency 2 2 3 16 3 4 2" xfId="23380"/>
    <cellStyle name="Currency 2 2 3 16 3 5" xfId="23381"/>
    <cellStyle name="Currency 2 2 3 16 3 5 2" xfId="23382"/>
    <cellStyle name="Currency 2 2 3 16 3 6" xfId="23383"/>
    <cellStyle name="Currency 2 2 3 16 3 6 2" xfId="23384"/>
    <cellStyle name="Currency 2 2 3 16 3 7" xfId="23385"/>
    <cellStyle name="Currency 2 2 3 16 3 7 2" xfId="23386"/>
    <cellStyle name="Currency 2 2 3 16 3 8" xfId="23387"/>
    <cellStyle name="Currency 2 2 3 16 3 8 2" xfId="23388"/>
    <cellStyle name="Currency 2 2 3 16 3 9" xfId="23389"/>
    <cellStyle name="Currency 2 2 3 16 3 9 2" xfId="23390"/>
    <cellStyle name="Currency 2 2 3 16 4" xfId="23391"/>
    <cellStyle name="Currency 2 2 3 16 4 2" xfId="23392"/>
    <cellStyle name="Currency 2 2 3 16 5" xfId="23393"/>
    <cellStyle name="Currency 2 2 3 16 5 2" xfId="23394"/>
    <cellStyle name="Currency 2 2 3 16 6" xfId="23395"/>
    <cellStyle name="Currency 2 2 3 16 6 2" xfId="23396"/>
    <cellStyle name="Currency 2 2 3 16 7" xfId="23397"/>
    <cellStyle name="Currency 2 2 3 16 7 2" xfId="23398"/>
    <cellStyle name="Currency 2 2 3 16 8" xfId="23399"/>
    <cellStyle name="Currency 2 2 3 16 8 2" xfId="23400"/>
    <cellStyle name="Currency 2 2 3 16 9" xfId="23401"/>
    <cellStyle name="Currency 2 2 3 16 9 2" xfId="23402"/>
    <cellStyle name="Currency 2 2 3 17" xfId="23403"/>
    <cellStyle name="Currency 2 2 3 17 10" xfId="23404"/>
    <cellStyle name="Currency 2 2 3 17 10 2" xfId="23405"/>
    <cellStyle name="Currency 2 2 3 17 11" xfId="23406"/>
    <cellStyle name="Currency 2 2 3 17 11 2" xfId="23407"/>
    <cellStyle name="Currency 2 2 3 17 12" xfId="23408"/>
    <cellStyle name="Currency 2 2 3 17 12 2" xfId="23409"/>
    <cellStyle name="Currency 2 2 3 17 13" xfId="23410"/>
    <cellStyle name="Currency 2 2 3 17 13 2" xfId="23411"/>
    <cellStyle name="Currency 2 2 3 17 14" xfId="23412"/>
    <cellStyle name="Currency 2 2 3 17 14 2" xfId="23413"/>
    <cellStyle name="Currency 2 2 3 17 15" xfId="23414"/>
    <cellStyle name="Currency 2 2 3 17 16" xfId="23415"/>
    <cellStyle name="Currency 2 2 3 17 2" xfId="23416"/>
    <cellStyle name="Currency 2 2 3 17 2 10" xfId="23417"/>
    <cellStyle name="Currency 2 2 3 17 2 10 2" xfId="23418"/>
    <cellStyle name="Currency 2 2 3 17 2 11" xfId="23419"/>
    <cellStyle name="Currency 2 2 3 17 2 11 2" xfId="23420"/>
    <cellStyle name="Currency 2 2 3 17 2 12" xfId="23421"/>
    <cellStyle name="Currency 2 2 3 17 2 12 2" xfId="23422"/>
    <cellStyle name="Currency 2 2 3 17 2 13" xfId="23423"/>
    <cellStyle name="Currency 2 2 3 17 2 14" xfId="23424"/>
    <cellStyle name="Currency 2 2 3 17 2 2" xfId="23425"/>
    <cellStyle name="Currency 2 2 3 17 2 2 2" xfId="23426"/>
    <cellStyle name="Currency 2 2 3 17 2 3" xfId="23427"/>
    <cellStyle name="Currency 2 2 3 17 2 3 2" xfId="23428"/>
    <cellStyle name="Currency 2 2 3 17 2 4" xfId="23429"/>
    <cellStyle name="Currency 2 2 3 17 2 4 2" xfId="23430"/>
    <cellStyle name="Currency 2 2 3 17 2 5" xfId="23431"/>
    <cellStyle name="Currency 2 2 3 17 2 5 2" xfId="23432"/>
    <cellStyle name="Currency 2 2 3 17 2 6" xfId="23433"/>
    <cellStyle name="Currency 2 2 3 17 2 6 2" xfId="23434"/>
    <cellStyle name="Currency 2 2 3 17 2 7" xfId="23435"/>
    <cellStyle name="Currency 2 2 3 17 2 7 2" xfId="23436"/>
    <cellStyle name="Currency 2 2 3 17 2 8" xfId="23437"/>
    <cellStyle name="Currency 2 2 3 17 2 8 2" xfId="23438"/>
    <cellStyle name="Currency 2 2 3 17 2 9" xfId="23439"/>
    <cellStyle name="Currency 2 2 3 17 2 9 2" xfId="23440"/>
    <cellStyle name="Currency 2 2 3 17 3" xfId="23441"/>
    <cellStyle name="Currency 2 2 3 17 3 10" xfId="23442"/>
    <cellStyle name="Currency 2 2 3 17 3 10 2" xfId="23443"/>
    <cellStyle name="Currency 2 2 3 17 3 11" xfId="23444"/>
    <cellStyle name="Currency 2 2 3 17 3 11 2" xfId="23445"/>
    <cellStyle name="Currency 2 2 3 17 3 12" xfId="23446"/>
    <cellStyle name="Currency 2 2 3 17 3 12 2" xfId="23447"/>
    <cellStyle name="Currency 2 2 3 17 3 13" xfId="23448"/>
    <cellStyle name="Currency 2 2 3 17 3 14" xfId="23449"/>
    <cellStyle name="Currency 2 2 3 17 3 2" xfId="23450"/>
    <cellStyle name="Currency 2 2 3 17 3 2 2" xfId="23451"/>
    <cellStyle name="Currency 2 2 3 17 3 3" xfId="23452"/>
    <cellStyle name="Currency 2 2 3 17 3 3 2" xfId="23453"/>
    <cellStyle name="Currency 2 2 3 17 3 4" xfId="23454"/>
    <cellStyle name="Currency 2 2 3 17 3 4 2" xfId="23455"/>
    <cellStyle name="Currency 2 2 3 17 3 5" xfId="23456"/>
    <cellStyle name="Currency 2 2 3 17 3 5 2" xfId="23457"/>
    <cellStyle name="Currency 2 2 3 17 3 6" xfId="23458"/>
    <cellStyle name="Currency 2 2 3 17 3 6 2" xfId="23459"/>
    <cellStyle name="Currency 2 2 3 17 3 7" xfId="23460"/>
    <cellStyle name="Currency 2 2 3 17 3 7 2" xfId="23461"/>
    <cellStyle name="Currency 2 2 3 17 3 8" xfId="23462"/>
    <cellStyle name="Currency 2 2 3 17 3 8 2" xfId="23463"/>
    <cellStyle name="Currency 2 2 3 17 3 9" xfId="23464"/>
    <cellStyle name="Currency 2 2 3 17 3 9 2" xfId="23465"/>
    <cellStyle name="Currency 2 2 3 17 4" xfId="23466"/>
    <cellStyle name="Currency 2 2 3 17 4 2" xfId="23467"/>
    <cellStyle name="Currency 2 2 3 17 5" xfId="23468"/>
    <cellStyle name="Currency 2 2 3 17 5 2" xfId="23469"/>
    <cellStyle name="Currency 2 2 3 17 6" xfId="23470"/>
    <cellStyle name="Currency 2 2 3 17 6 2" xfId="23471"/>
    <cellStyle name="Currency 2 2 3 17 7" xfId="23472"/>
    <cellStyle name="Currency 2 2 3 17 7 2" xfId="23473"/>
    <cellStyle name="Currency 2 2 3 17 8" xfId="23474"/>
    <cellStyle name="Currency 2 2 3 17 8 2" xfId="23475"/>
    <cellStyle name="Currency 2 2 3 17 9" xfId="23476"/>
    <cellStyle name="Currency 2 2 3 17 9 2" xfId="23477"/>
    <cellStyle name="Currency 2 2 3 18" xfId="23478"/>
    <cellStyle name="Currency 2 2 3 18 10" xfId="23479"/>
    <cellStyle name="Currency 2 2 3 18 10 2" xfId="23480"/>
    <cellStyle name="Currency 2 2 3 18 11" xfId="23481"/>
    <cellStyle name="Currency 2 2 3 18 11 2" xfId="23482"/>
    <cellStyle name="Currency 2 2 3 18 12" xfId="23483"/>
    <cellStyle name="Currency 2 2 3 18 12 2" xfId="23484"/>
    <cellStyle name="Currency 2 2 3 18 13" xfId="23485"/>
    <cellStyle name="Currency 2 2 3 18 13 2" xfId="23486"/>
    <cellStyle name="Currency 2 2 3 18 14" xfId="23487"/>
    <cellStyle name="Currency 2 2 3 18 14 2" xfId="23488"/>
    <cellStyle name="Currency 2 2 3 18 15" xfId="23489"/>
    <cellStyle name="Currency 2 2 3 18 16" xfId="23490"/>
    <cellStyle name="Currency 2 2 3 18 2" xfId="23491"/>
    <cellStyle name="Currency 2 2 3 18 2 10" xfId="23492"/>
    <cellStyle name="Currency 2 2 3 18 2 10 2" xfId="23493"/>
    <cellStyle name="Currency 2 2 3 18 2 11" xfId="23494"/>
    <cellStyle name="Currency 2 2 3 18 2 11 2" xfId="23495"/>
    <cellStyle name="Currency 2 2 3 18 2 12" xfId="23496"/>
    <cellStyle name="Currency 2 2 3 18 2 12 2" xfId="23497"/>
    <cellStyle name="Currency 2 2 3 18 2 13" xfId="23498"/>
    <cellStyle name="Currency 2 2 3 18 2 14" xfId="23499"/>
    <cellStyle name="Currency 2 2 3 18 2 2" xfId="23500"/>
    <cellStyle name="Currency 2 2 3 18 2 2 2" xfId="23501"/>
    <cellStyle name="Currency 2 2 3 18 2 3" xfId="23502"/>
    <cellStyle name="Currency 2 2 3 18 2 3 2" xfId="23503"/>
    <cellStyle name="Currency 2 2 3 18 2 4" xfId="23504"/>
    <cellStyle name="Currency 2 2 3 18 2 4 2" xfId="23505"/>
    <cellStyle name="Currency 2 2 3 18 2 5" xfId="23506"/>
    <cellStyle name="Currency 2 2 3 18 2 5 2" xfId="23507"/>
    <cellStyle name="Currency 2 2 3 18 2 6" xfId="23508"/>
    <cellStyle name="Currency 2 2 3 18 2 6 2" xfId="23509"/>
    <cellStyle name="Currency 2 2 3 18 2 7" xfId="23510"/>
    <cellStyle name="Currency 2 2 3 18 2 7 2" xfId="23511"/>
    <cellStyle name="Currency 2 2 3 18 2 8" xfId="23512"/>
    <cellStyle name="Currency 2 2 3 18 2 8 2" xfId="23513"/>
    <cellStyle name="Currency 2 2 3 18 2 9" xfId="23514"/>
    <cellStyle name="Currency 2 2 3 18 2 9 2" xfId="23515"/>
    <cellStyle name="Currency 2 2 3 18 3" xfId="23516"/>
    <cellStyle name="Currency 2 2 3 18 3 10" xfId="23517"/>
    <cellStyle name="Currency 2 2 3 18 3 10 2" xfId="23518"/>
    <cellStyle name="Currency 2 2 3 18 3 11" xfId="23519"/>
    <cellStyle name="Currency 2 2 3 18 3 11 2" xfId="23520"/>
    <cellStyle name="Currency 2 2 3 18 3 12" xfId="23521"/>
    <cellStyle name="Currency 2 2 3 18 3 12 2" xfId="23522"/>
    <cellStyle name="Currency 2 2 3 18 3 13" xfId="23523"/>
    <cellStyle name="Currency 2 2 3 18 3 14" xfId="23524"/>
    <cellStyle name="Currency 2 2 3 18 3 2" xfId="23525"/>
    <cellStyle name="Currency 2 2 3 18 3 2 2" xfId="23526"/>
    <cellStyle name="Currency 2 2 3 18 3 3" xfId="23527"/>
    <cellStyle name="Currency 2 2 3 18 3 3 2" xfId="23528"/>
    <cellStyle name="Currency 2 2 3 18 3 4" xfId="23529"/>
    <cellStyle name="Currency 2 2 3 18 3 4 2" xfId="23530"/>
    <cellStyle name="Currency 2 2 3 18 3 5" xfId="23531"/>
    <cellStyle name="Currency 2 2 3 18 3 5 2" xfId="23532"/>
    <cellStyle name="Currency 2 2 3 18 3 6" xfId="23533"/>
    <cellStyle name="Currency 2 2 3 18 3 6 2" xfId="23534"/>
    <cellStyle name="Currency 2 2 3 18 3 7" xfId="23535"/>
    <cellStyle name="Currency 2 2 3 18 3 7 2" xfId="23536"/>
    <cellStyle name="Currency 2 2 3 18 3 8" xfId="23537"/>
    <cellStyle name="Currency 2 2 3 18 3 8 2" xfId="23538"/>
    <cellStyle name="Currency 2 2 3 18 3 9" xfId="23539"/>
    <cellStyle name="Currency 2 2 3 18 3 9 2" xfId="23540"/>
    <cellStyle name="Currency 2 2 3 18 4" xfId="23541"/>
    <cellStyle name="Currency 2 2 3 18 4 2" xfId="23542"/>
    <cellStyle name="Currency 2 2 3 18 5" xfId="23543"/>
    <cellStyle name="Currency 2 2 3 18 5 2" xfId="23544"/>
    <cellStyle name="Currency 2 2 3 18 6" xfId="23545"/>
    <cellStyle name="Currency 2 2 3 18 6 2" xfId="23546"/>
    <cellStyle name="Currency 2 2 3 18 7" xfId="23547"/>
    <cellStyle name="Currency 2 2 3 18 7 2" xfId="23548"/>
    <cellStyle name="Currency 2 2 3 18 8" xfId="23549"/>
    <cellStyle name="Currency 2 2 3 18 8 2" xfId="23550"/>
    <cellStyle name="Currency 2 2 3 18 9" xfId="23551"/>
    <cellStyle name="Currency 2 2 3 18 9 2" xfId="23552"/>
    <cellStyle name="Currency 2 2 3 19" xfId="23553"/>
    <cellStyle name="Currency 2 2 3 19 10" xfId="23554"/>
    <cellStyle name="Currency 2 2 3 19 10 2" xfId="23555"/>
    <cellStyle name="Currency 2 2 3 19 11" xfId="23556"/>
    <cellStyle name="Currency 2 2 3 19 11 2" xfId="23557"/>
    <cellStyle name="Currency 2 2 3 19 12" xfId="23558"/>
    <cellStyle name="Currency 2 2 3 19 12 2" xfId="23559"/>
    <cellStyle name="Currency 2 2 3 19 13" xfId="23560"/>
    <cellStyle name="Currency 2 2 3 19 13 2" xfId="23561"/>
    <cellStyle name="Currency 2 2 3 19 14" xfId="23562"/>
    <cellStyle name="Currency 2 2 3 19 14 2" xfId="23563"/>
    <cellStyle name="Currency 2 2 3 19 15" xfId="23564"/>
    <cellStyle name="Currency 2 2 3 19 16" xfId="23565"/>
    <cellStyle name="Currency 2 2 3 19 2" xfId="23566"/>
    <cellStyle name="Currency 2 2 3 19 2 10" xfId="23567"/>
    <cellStyle name="Currency 2 2 3 19 2 10 2" xfId="23568"/>
    <cellStyle name="Currency 2 2 3 19 2 11" xfId="23569"/>
    <cellStyle name="Currency 2 2 3 19 2 11 2" xfId="23570"/>
    <cellStyle name="Currency 2 2 3 19 2 12" xfId="23571"/>
    <cellStyle name="Currency 2 2 3 19 2 12 2" xfId="23572"/>
    <cellStyle name="Currency 2 2 3 19 2 13" xfId="23573"/>
    <cellStyle name="Currency 2 2 3 19 2 14" xfId="23574"/>
    <cellStyle name="Currency 2 2 3 19 2 2" xfId="23575"/>
    <cellStyle name="Currency 2 2 3 19 2 2 2" xfId="23576"/>
    <cellStyle name="Currency 2 2 3 19 2 3" xfId="23577"/>
    <cellStyle name="Currency 2 2 3 19 2 3 2" xfId="23578"/>
    <cellStyle name="Currency 2 2 3 19 2 4" xfId="23579"/>
    <cellStyle name="Currency 2 2 3 19 2 4 2" xfId="23580"/>
    <cellStyle name="Currency 2 2 3 19 2 5" xfId="23581"/>
    <cellStyle name="Currency 2 2 3 19 2 5 2" xfId="23582"/>
    <cellStyle name="Currency 2 2 3 19 2 6" xfId="23583"/>
    <cellStyle name="Currency 2 2 3 19 2 6 2" xfId="23584"/>
    <cellStyle name="Currency 2 2 3 19 2 7" xfId="23585"/>
    <cellStyle name="Currency 2 2 3 19 2 7 2" xfId="23586"/>
    <cellStyle name="Currency 2 2 3 19 2 8" xfId="23587"/>
    <cellStyle name="Currency 2 2 3 19 2 8 2" xfId="23588"/>
    <cellStyle name="Currency 2 2 3 19 2 9" xfId="23589"/>
    <cellStyle name="Currency 2 2 3 19 2 9 2" xfId="23590"/>
    <cellStyle name="Currency 2 2 3 19 3" xfId="23591"/>
    <cellStyle name="Currency 2 2 3 19 3 10" xfId="23592"/>
    <cellStyle name="Currency 2 2 3 19 3 10 2" xfId="23593"/>
    <cellStyle name="Currency 2 2 3 19 3 11" xfId="23594"/>
    <cellStyle name="Currency 2 2 3 19 3 11 2" xfId="23595"/>
    <cellStyle name="Currency 2 2 3 19 3 12" xfId="23596"/>
    <cellStyle name="Currency 2 2 3 19 3 12 2" xfId="23597"/>
    <cellStyle name="Currency 2 2 3 19 3 13" xfId="23598"/>
    <cellStyle name="Currency 2 2 3 19 3 14" xfId="23599"/>
    <cellStyle name="Currency 2 2 3 19 3 2" xfId="23600"/>
    <cellStyle name="Currency 2 2 3 19 3 2 2" xfId="23601"/>
    <cellStyle name="Currency 2 2 3 19 3 3" xfId="23602"/>
    <cellStyle name="Currency 2 2 3 19 3 3 2" xfId="23603"/>
    <cellStyle name="Currency 2 2 3 19 3 4" xfId="23604"/>
    <cellStyle name="Currency 2 2 3 19 3 4 2" xfId="23605"/>
    <cellStyle name="Currency 2 2 3 19 3 5" xfId="23606"/>
    <cellStyle name="Currency 2 2 3 19 3 5 2" xfId="23607"/>
    <cellStyle name="Currency 2 2 3 19 3 6" xfId="23608"/>
    <cellStyle name="Currency 2 2 3 19 3 6 2" xfId="23609"/>
    <cellStyle name="Currency 2 2 3 19 3 7" xfId="23610"/>
    <cellStyle name="Currency 2 2 3 19 3 7 2" xfId="23611"/>
    <cellStyle name="Currency 2 2 3 19 3 8" xfId="23612"/>
    <cellStyle name="Currency 2 2 3 19 3 8 2" xfId="23613"/>
    <cellStyle name="Currency 2 2 3 19 3 9" xfId="23614"/>
    <cellStyle name="Currency 2 2 3 19 3 9 2" xfId="23615"/>
    <cellStyle name="Currency 2 2 3 19 4" xfId="23616"/>
    <cellStyle name="Currency 2 2 3 19 4 2" xfId="23617"/>
    <cellStyle name="Currency 2 2 3 19 5" xfId="23618"/>
    <cellStyle name="Currency 2 2 3 19 5 2" xfId="23619"/>
    <cellStyle name="Currency 2 2 3 19 6" xfId="23620"/>
    <cellStyle name="Currency 2 2 3 19 6 2" xfId="23621"/>
    <cellStyle name="Currency 2 2 3 19 7" xfId="23622"/>
    <cellStyle name="Currency 2 2 3 19 7 2" xfId="23623"/>
    <cellStyle name="Currency 2 2 3 19 8" xfId="23624"/>
    <cellStyle name="Currency 2 2 3 19 8 2" xfId="23625"/>
    <cellStyle name="Currency 2 2 3 19 9" xfId="23626"/>
    <cellStyle name="Currency 2 2 3 19 9 2" xfId="23627"/>
    <cellStyle name="Currency 2 2 3 2" xfId="23628"/>
    <cellStyle name="Currency 2 2 3 2 2" xfId="23629"/>
    <cellStyle name="Currency 2 2 3 2 2 10" xfId="23630"/>
    <cellStyle name="Currency 2 2 3 2 2 10 10" xfId="23631"/>
    <cellStyle name="Currency 2 2 3 2 2 10 10 2" xfId="23632"/>
    <cellStyle name="Currency 2 2 3 2 2 10 11" xfId="23633"/>
    <cellStyle name="Currency 2 2 3 2 2 10 11 2" xfId="23634"/>
    <cellStyle name="Currency 2 2 3 2 2 10 12" xfId="23635"/>
    <cellStyle name="Currency 2 2 3 2 2 10 12 2" xfId="23636"/>
    <cellStyle name="Currency 2 2 3 2 2 10 13" xfId="23637"/>
    <cellStyle name="Currency 2 2 3 2 2 10 13 2" xfId="23638"/>
    <cellStyle name="Currency 2 2 3 2 2 10 14" xfId="23639"/>
    <cellStyle name="Currency 2 2 3 2 2 10 14 2" xfId="23640"/>
    <cellStyle name="Currency 2 2 3 2 2 10 15" xfId="23641"/>
    <cellStyle name="Currency 2 2 3 2 2 10 16" xfId="23642"/>
    <cellStyle name="Currency 2 2 3 2 2 10 2" xfId="23643"/>
    <cellStyle name="Currency 2 2 3 2 2 10 2 10" xfId="23644"/>
    <cellStyle name="Currency 2 2 3 2 2 10 2 10 2" xfId="23645"/>
    <cellStyle name="Currency 2 2 3 2 2 10 2 11" xfId="23646"/>
    <cellStyle name="Currency 2 2 3 2 2 10 2 11 2" xfId="23647"/>
    <cellStyle name="Currency 2 2 3 2 2 10 2 12" xfId="23648"/>
    <cellStyle name="Currency 2 2 3 2 2 10 2 12 2" xfId="23649"/>
    <cellStyle name="Currency 2 2 3 2 2 10 2 13" xfId="23650"/>
    <cellStyle name="Currency 2 2 3 2 2 10 2 14" xfId="23651"/>
    <cellStyle name="Currency 2 2 3 2 2 10 2 2" xfId="23652"/>
    <cellStyle name="Currency 2 2 3 2 2 10 2 2 2" xfId="23653"/>
    <cellStyle name="Currency 2 2 3 2 2 10 2 3" xfId="23654"/>
    <cellStyle name="Currency 2 2 3 2 2 10 2 3 2" xfId="23655"/>
    <cellStyle name="Currency 2 2 3 2 2 10 2 4" xfId="23656"/>
    <cellStyle name="Currency 2 2 3 2 2 10 2 4 2" xfId="23657"/>
    <cellStyle name="Currency 2 2 3 2 2 10 2 5" xfId="23658"/>
    <cellStyle name="Currency 2 2 3 2 2 10 2 5 2" xfId="23659"/>
    <cellStyle name="Currency 2 2 3 2 2 10 2 6" xfId="23660"/>
    <cellStyle name="Currency 2 2 3 2 2 10 2 6 2" xfId="23661"/>
    <cellStyle name="Currency 2 2 3 2 2 10 2 7" xfId="23662"/>
    <cellStyle name="Currency 2 2 3 2 2 10 2 7 2" xfId="23663"/>
    <cellStyle name="Currency 2 2 3 2 2 10 2 8" xfId="23664"/>
    <cellStyle name="Currency 2 2 3 2 2 10 2 8 2" xfId="23665"/>
    <cellStyle name="Currency 2 2 3 2 2 10 2 9" xfId="23666"/>
    <cellStyle name="Currency 2 2 3 2 2 10 2 9 2" xfId="23667"/>
    <cellStyle name="Currency 2 2 3 2 2 10 3" xfId="23668"/>
    <cellStyle name="Currency 2 2 3 2 2 10 3 10" xfId="23669"/>
    <cellStyle name="Currency 2 2 3 2 2 10 3 10 2" xfId="23670"/>
    <cellStyle name="Currency 2 2 3 2 2 10 3 11" xfId="23671"/>
    <cellStyle name="Currency 2 2 3 2 2 10 3 11 2" xfId="23672"/>
    <cellStyle name="Currency 2 2 3 2 2 10 3 12" xfId="23673"/>
    <cellStyle name="Currency 2 2 3 2 2 10 3 12 2" xfId="23674"/>
    <cellStyle name="Currency 2 2 3 2 2 10 3 13" xfId="23675"/>
    <cellStyle name="Currency 2 2 3 2 2 10 3 14" xfId="23676"/>
    <cellStyle name="Currency 2 2 3 2 2 10 3 2" xfId="23677"/>
    <cellStyle name="Currency 2 2 3 2 2 10 3 2 2" xfId="23678"/>
    <cellStyle name="Currency 2 2 3 2 2 10 3 3" xfId="23679"/>
    <cellStyle name="Currency 2 2 3 2 2 10 3 3 2" xfId="23680"/>
    <cellStyle name="Currency 2 2 3 2 2 10 3 4" xfId="23681"/>
    <cellStyle name="Currency 2 2 3 2 2 10 3 4 2" xfId="23682"/>
    <cellStyle name="Currency 2 2 3 2 2 10 3 5" xfId="23683"/>
    <cellStyle name="Currency 2 2 3 2 2 10 3 5 2" xfId="23684"/>
    <cellStyle name="Currency 2 2 3 2 2 10 3 6" xfId="23685"/>
    <cellStyle name="Currency 2 2 3 2 2 10 3 6 2" xfId="23686"/>
    <cellStyle name="Currency 2 2 3 2 2 10 3 7" xfId="23687"/>
    <cellStyle name="Currency 2 2 3 2 2 10 3 7 2" xfId="23688"/>
    <cellStyle name="Currency 2 2 3 2 2 10 3 8" xfId="23689"/>
    <cellStyle name="Currency 2 2 3 2 2 10 3 8 2" xfId="23690"/>
    <cellStyle name="Currency 2 2 3 2 2 10 3 9" xfId="23691"/>
    <cellStyle name="Currency 2 2 3 2 2 10 3 9 2" xfId="23692"/>
    <cellStyle name="Currency 2 2 3 2 2 10 4" xfId="23693"/>
    <cellStyle name="Currency 2 2 3 2 2 10 4 2" xfId="23694"/>
    <cellStyle name="Currency 2 2 3 2 2 10 5" xfId="23695"/>
    <cellStyle name="Currency 2 2 3 2 2 10 5 2" xfId="23696"/>
    <cellStyle name="Currency 2 2 3 2 2 10 6" xfId="23697"/>
    <cellStyle name="Currency 2 2 3 2 2 10 6 2" xfId="23698"/>
    <cellStyle name="Currency 2 2 3 2 2 10 7" xfId="23699"/>
    <cellStyle name="Currency 2 2 3 2 2 10 7 2" xfId="23700"/>
    <cellStyle name="Currency 2 2 3 2 2 10 8" xfId="23701"/>
    <cellStyle name="Currency 2 2 3 2 2 10 8 2" xfId="23702"/>
    <cellStyle name="Currency 2 2 3 2 2 10 9" xfId="23703"/>
    <cellStyle name="Currency 2 2 3 2 2 10 9 2" xfId="23704"/>
    <cellStyle name="Currency 2 2 3 2 2 11" xfId="23705"/>
    <cellStyle name="Currency 2 2 3 2 2 11 10" xfId="23706"/>
    <cellStyle name="Currency 2 2 3 2 2 11 10 2" xfId="23707"/>
    <cellStyle name="Currency 2 2 3 2 2 11 11" xfId="23708"/>
    <cellStyle name="Currency 2 2 3 2 2 11 11 2" xfId="23709"/>
    <cellStyle name="Currency 2 2 3 2 2 11 12" xfId="23710"/>
    <cellStyle name="Currency 2 2 3 2 2 11 12 2" xfId="23711"/>
    <cellStyle name="Currency 2 2 3 2 2 11 13" xfId="23712"/>
    <cellStyle name="Currency 2 2 3 2 2 11 13 2" xfId="23713"/>
    <cellStyle name="Currency 2 2 3 2 2 11 14" xfId="23714"/>
    <cellStyle name="Currency 2 2 3 2 2 11 14 2" xfId="23715"/>
    <cellStyle name="Currency 2 2 3 2 2 11 15" xfId="23716"/>
    <cellStyle name="Currency 2 2 3 2 2 11 16" xfId="23717"/>
    <cellStyle name="Currency 2 2 3 2 2 11 2" xfId="23718"/>
    <cellStyle name="Currency 2 2 3 2 2 11 2 10" xfId="23719"/>
    <cellStyle name="Currency 2 2 3 2 2 11 2 10 2" xfId="23720"/>
    <cellStyle name="Currency 2 2 3 2 2 11 2 11" xfId="23721"/>
    <cellStyle name="Currency 2 2 3 2 2 11 2 11 2" xfId="23722"/>
    <cellStyle name="Currency 2 2 3 2 2 11 2 12" xfId="23723"/>
    <cellStyle name="Currency 2 2 3 2 2 11 2 12 2" xfId="23724"/>
    <cellStyle name="Currency 2 2 3 2 2 11 2 13" xfId="23725"/>
    <cellStyle name="Currency 2 2 3 2 2 11 2 14" xfId="23726"/>
    <cellStyle name="Currency 2 2 3 2 2 11 2 2" xfId="23727"/>
    <cellStyle name="Currency 2 2 3 2 2 11 2 2 2" xfId="23728"/>
    <cellStyle name="Currency 2 2 3 2 2 11 2 3" xfId="23729"/>
    <cellStyle name="Currency 2 2 3 2 2 11 2 3 2" xfId="23730"/>
    <cellStyle name="Currency 2 2 3 2 2 11 2 4" xfId="23731"/>
    <cellStyle name="Currency 2 2 3 2 2 11 2 4 2" xfId="23732"/>
    <cellStyle name="Currency 2 2 3 2 2 11 2 5" xfId="23733"/>
    <cellStyle name="Currency 2 2 3 2 2 11 2 5 2" xfId="23734"/>
    <cellStyle name="Currency 2 2 3 2 2 11 2 6" xfId="23735"/>
    <cellStyle name="Currency 2 2 3 2 2 11 2 6 2" xfId="23736"/>
    <cellStyle name="Currency 2 2 3 2 2 11 2 7" xfId="23737"/>
    <cellStyle name="Currency 2 2 3 2 2 11 2 7 2" xfId="23738"/>
    <cellStyle name="Currency 2 2 3 2 2 11 2 8" xfId="23739"/>
    <cellStyle name="Currency 2 2 3 2 2 11 2 8 2" xfId="23740"/>
    <cellStyle name="Currency 2 2 3 2 2 11 2 9" xfId="23741"/>
    <cellStyle name="Currency 2 2 3 2 2 11 2 9 2" xfId="23742"/>
    <cellStyle name="Currency 2 2 3 2 2 11 3" xfId="23743"/>
    <cellStyle name="Currency 2 2 3 2 2 11 3 10" xfId="23744"/>
    <cellStyle name="Currency 2 2 3 2 2 11 3 10 2" xfId="23745"/>
    <cellStyle name="Currency 2 2 3 2 2 11 3 11" xfId="23746"/>
    <cellStyle name="Currency 2 2 3 2 2 11 3 11 2" xfId="23747"/>
    <cellStyle name="Currency 2 2 3 2 2 11 3 12" xfId="23748"/>
    <cellStyle name="Currency 2 2 3 2 2 11 3 12 2" xfId="23749"/>
    <cellStyle name="Currency 2 2 3 2 2 11 3 13" xfId="23750"/>
    <cellStyle name="Currency 2 2 3 2 2 11 3 14" xfId="23751"/>
    <cellStyle name="Currency 2 2 3 2 2 11 3 2" xfId="23752"/>
    <cellStyle name="Currency 2 2 3 2 2 11 3 2 2" xfId="23753"/>
    <cellStyle name="Currency 2 2 3 2 2 11 3 3" xfId="23754"/>
    <cellStyle name="Currency 2 2 3 2 2 11 3 3 2" xfId="23755"/>
    <cellStyle name="Currency 2 2 3 2 2 11 3 4" xfId="23756"/>
    <cellStyle name="Currency 2 2 3 2 2 11 3 4 2" xfId="23757"/>
    <cellStyle name="Currency 2 2 3 2 2 11 3 5" xfId="23758"/>
    <cellStyle name="Currency 2 2 3 2 2 11 3 5 2" xfId="23759"/>
    <cellStyle name="Currency 2 2 3 2 2 11 3 6" xfId="23760"/>
    <cellStyle name="Currency 2 2 3 2 2 11 3 6 2" xfId="23761"/>
    <cellStyle name="Currency 2 2 3 2 2 11 3 7" xfId="23762"/>
    <cellStyle name="Currency 2 2 3 2 2 11 3 7 2" xfId="23763"/>
    <cellStyle name="Currency 2 2 3 2 2 11 3 8" xfId="23764"/>
    <cellStyle name="Currency 2 2 3 2 2 11 3 8 2" xfId="23765"/>
    <cellStyle name="Currency 2 2 3 2 2 11 3 9" xfId="23766"/>
    <cellStyle name="Currency 2 2 3 2 2 11 3 9 2" xfId="23767"/>
    <cellStyle name="Currency 2 2 3 2 2 11 4" xfId="23768"/>
    <cellStyle name="Currency 2 2 3 2 2 11 4 2" xfId="23769"/>
    <cellStyle name="Currency 2 2 3 2 2 11 5" xfId="23770"/>
    <cellStyle name="Currency 2 2 3 2 2 11 5 2" xfId="23771"/>
    <cellStyle name="Currency 2 2 3 2 2 11 6" xfId="23772"/>
    <cellStyle name="Currency 2 2 3 2 2 11 6 2" xfId="23773"/>
    <cellStyle name="Currency 2 2 3 2 2 11 7" xfId="23774"/>
    <cellStyle name="Currency 2 2 3 2 2 11 7 2" xfId="23775"/>
    <cellStyle name="Currency 2 2 3 2 2 11 8" xfId="23776"/>
    <cellStyle name="Currency 2 2 3 2 2 11 8 2" xfId="23777"/>
    <cellStyle name="Currency 2 2 3 2 2 11 9" xfId="23778"/>
    <cellStyle name="Currency 2 2 3 2 2 11 9 2" xfId="23779"/>
    <cellStyle name="Currency 2 2 3 2 2 12" xfId="23780"/>
    <cellStyle name="Currency 2 2 3 2 2 12 10" xfId="23781"/>
    <cellStyle name="Currency 2 2 3 2 2 12 10 2" xfId="23782"/>
    <cellStyle name="Currency 2 2 3 2 2 12 11" xfId="23783"/>
    <cellStyle name="Currency 2 2 3 2 2 12 11 2" xfId="23784"/>
    <cellStyle name="Currency 2 2 3 2 2 12 12" xfId="23785"/>
    <cellStyle name="Currency 2 2 3 2 2 12 12 2" xfId="23786"/>
    <cellStyle name="Currency 2 2 3 2 2 12 13" xfId="23787"/>
    <cellStyle name="Currency 2 2 3 2 2 12 13 2" xfId="23788"/>
    <cellStyle name="Currency 2 2 3 2 2 12 14" xfId="23789"/>
    <cellStyle name="Currency 2 2 3 2 2 12 14 2" xfId="23790"/>
    <cellStyle name="Currency 2 2 3 2 2 12 15" xfId="23791"/>
    <cellStyle name="Currency 2 2 3 2 2 12 16" xfId="23792"/>
    <cellStyle name="Currency 2 2 3 2 2 12 2" xfId="23793"/>
    <cellStyle name="Currency 2 2 3 2 2 12 2 10" xfId="23794"/>
    <cellStyle name="Currency 2 2 3 2 2 12 2 10 2" xfId="23795"/>
    <cellStyle name="Currency 2 2 3 2 2 12 2 11" xfId="23796"/>
    <cellStyle name="Currency 2 2 3 2 2 12 2 11 2" xfId="23797"/>
    <cellStyle name="Currency 2 2 3 2 2 12 2 12" xfId="23798"/>
    <cellStyle name="Currency 2 2 3 2 2 12 2 12 2" xfId="23799"/>
    <cellStyle name="Currency 2 2 3 2 2 12 2 13" xfId="23800"/>
    <cellStyle name="Currency 2 2 3 2 2 12 2 14" xfId="23801"/>
    <cellStyle name="Currency 2 2 3 2 2 12 2 2" xfId="23802"/>
    <cellStyle name="Currency 2 2 3 2 2 12 2 2 2" xfId="23803"/>
    <cellStyle name="Currency 2 2 3 2 2 12 2 3" xfId="23804"/>
    <cellStyle name="Currency 2 2 3 2 2 12 2 3 2" xfId="23805"/>
    <cellStyle name="Currency 2 2 3 2 2 12 2 4" xfId="23806"/>
    <cellStyle name="Currency 2 2 3 2 2 12 2 4 2" xfId="23807"/>
    <cellStyle name="Currency 2 2 3 2 2 12 2 5" xfId="23808"/>
    <cellStyle name="Currency 2 2 3 2 2 12 2 5 2" xfId="23809"/>
    <cellStyle name="Currency 2 2 3 2 2 12 2 6" xfId="23810"/>
    <cellStyle name="Currency 2 2 3 2 2 12 2 6 2" xfId="23811"/>
    <cellStyle name="Currency 2 2 3 2 2 12 2 7" xfId="23812"/>
    <cellStyle name="Currency 2 2 3 2 2 12 2 7 2" xfId="23813"/>
    <cellStyle name="Currency 2 2 3 2 2 12 2 8" xfId="23814"/>
    <cellStyle name="Currency 2 2 3 2 2 12 2 8 2" xfId="23815"/>
    <cellStyle name="Currency 2 2 3 2 2 12 2 9" xfId="23816"/>
    <cellStyle name="Currency 2 2 3 2 2 12 2 9 2" xfId="23817"/>
    <cellStyle name="Currency 2 2 3 2 2 12 3" xfId="23818"/>
    <cellStyle name="Currency 2 2 3 2 2 12 3 10" xfId="23819"/>
    <cellStyle name="Currency 2 2 3 2 2 12 3 10 2" xfId="23820"/>
    <cellStyle name="Currency 2 2 3 2 2 12 3 11" xfId="23821"/>
    <cellStyle name="Currency 2 2 3 2 2 12 3 11 2" xfId="23822"/>
    <cellStyle name="Currency 2 2 3 2 2 12 3 12" xfId="23823"/>
    <cellStyle name="Currency 2 2 3 2 2 12 3 12 2" xfId="23824"/>
    <cellStyle name="Currency 2 2 3 2 2 12 3 13" xfId="23825"/>
    <cellStyle name="Currency 2 2 3 2 2 12 3 14" xfId="23826"/>
    <cellStyle name="Currency 2 2 3 2 2 12 3 2" xfId="23827"/>
    <cellStyle name="Currency 2 2 3 2 2 12 3 2 2" xfId="23828"/>
    <cellStyle name="Currency 2 2 3 2 2 12 3 3" xfId="23829"/>
    <cellStyle name="Currency 2 2 3 2 2 12 3 3 2" xfId="23830"/>
    <cellStyle name="Currency 2 2 3 2 2 12 3 4" xfId="23831"/>
    <cellStyle name="Currency 2 2 3 2 2 12 3 4 2" xfId="23832"/>
    <cellStyle name="Currency 2 2 3 2 2 12 3 5" xfId="23833"/>
    <cellStyle name="Currency 2 2 3 2 2 12 3 5 2" xfId="23834"/>
    <cellStyle name="Currency 2 2 3 2 2 12 3 6" xfId="23835"/>
    <cellStyle name="Currency 2 2 3 2 2 12 3 6 2" xfId="23836"/>
    <cellStyle name="Currency 2 2 3 2 2 12 3 7" xfId="23837"/>
    <cellStyle name="Currency 2 2 3 2 2 12 3 7 2" xfId="23838"/>
    <cellStyle name="Currency 2 2 3 2 2 12 3 8" xfId="23839"/>
    <cellStyle name="Currency 2 2 3 2 2 12 3 8 2" xfId="23840"/>
    <cellStyle name="Currency 2 2 3 2 2 12 3 9" xfId="23841"/>
    <cellStyle name="Currency 2 2 3 2 2 12 3 9 2" xfId="23842"/>
    <cellStyle name="Currency 2 2 3 2 2 12 4" xfId="23843"/>
    <cellStyle name="Currency 2 2 3 2 2 12 4 2" xfId="23844"/>
    <cellStyle name="Currency 2 2 3 2 2 12 5" xfId="23845"/>
    <cellStyle name="Currency 2 2 3 2 2 12 5 2" xfId="23846"/>
    <cellStyle name="Currency 2 2 3 2 2 12 6" xfId="23847"/>
    <cellStyle name="Currency 2 2 3 2 2 12 6 2" xfId="23848"/>
    <cellStyle name="Currency 2 2 3 2 2 12 7" xfId="23849"/>
    <cellStyle name="Currency 2 2 3 2 2 12 7 2" xfId="23850"/>
    <cellStyle name="Currency 2 2 3 2 2 12 8" xfId="23851"/>
    <cellStyle name="Currency 2 2 3 2 2 12 8 2" xfId="23852"/>
    <cellStyle name="Currency 2 2 3 2 2 12 9" xfId="23853"/>
    <cellStyle name="Currency 2 2 3 2 2 12 9 2" xfId="23854"/>
    <cellStyle name="Currency 2 2 3 2 2 13" xfId="23855"/>
    <cellStyle name="Currency 2 2 3 2 2 13 10" xfId="23856"/>
    <cellStyle name="Currency 2 2 3 2 2 13 10 2" xfId="23857"/>
    <cellStyle name="Currency 2 2 3 2 2 13 11" xfId="23858"/>
    <cellStyle name="Currency 2 2 3 2 2 13 11 2" xfId="23859"/>
    <cellStyle name="Currency 2 2 3 2 2 13 12" xfId="23860"/>
    <cellStyle name="Currency 2 2 3 2 2 13 12 2" xfId="23861"/>
    <cellStyle name="Currency 2 2 3 2 2 13 13" xfId="23862"/>
    <cellStyle name="Currency 2 2 3 2 2 13 13 2" xfId="23863"/>
    <cellStyle name="Currency 2 2 3 2 2 13 14" xfId="23864"/>
    <cellStyle name="Currency 2 2 3 2 2 13 14 2" xfId="23865"/>
    <cellStyle name="Currency 2 2 3 2 2 13 15" xfId="23866"/>
    <cellStyle name="Currency 2 2 3 2 2 13 16" xfId="23867"/>
    <cellStyle name="Currency 2 2 3 2 2 13 2" xfId="23868"/>
    <cellStyle name="Currency 2 2 3 2 2 13 2 10" xfId="23869"/>
    <cellStyle name="Currency 2 2 3 2 2 13 2 10 2" xfId="23870"/>
    <cellStyle name="Currency 2 2 3 2 2 13 2 11" xfId="23871"/>
    <cellStyle name="Currency 2 2 3 2 2 13 2 11 2" xfId="23872"/>
    <cellStyle name="Currency 2 2 3 2 2 13 2 12" xfId="23873"/>
    <cellStyle name="Currency 2 2 3 2 2 13 2 12 2" xfId="23874"/>
    <cellStyle name="Currency 2 2 3 2 2 13 2 13" xfId="23875"/>
    <cellStyle name="Currency 2 2 3 2 2 13 2 14" xfId="23876"/>
    <cellStyle name="Currency 2 2 3 2 2 13 2 2" xfId="23877"/>
    <cellStyle name="Currency 2 2 3 2 2 13 2 2 2" xfId="23878"/>
    <cellStyle name="Currency 2 2 3 2 2 13 2 3" xfId="23879"/>
    <cellStyle name="Currency 2 2 3 2 2 13 2 3 2" xfId="23880"/>
    <cellStyle name="Currency 2 2 3 2 2 13 2 4" xfId="23881"/>
    <cellStyle name="Currency 2 2 3 2 2 13 2 4 2" xfId="23882"/>
    <cellStyle name="Currency 2 2 3 2 2 13 2 5" xfId="23883"/>
    <cellStyle name="Currency 2 2 3 2 2 13 2 5 2" xfId="23884"/>
    <cellStyle name="Currency 2 2 3 2 2 13 2 6" xfId="23885"/>
    <cellStyle name="Currency 2 2 3 2 2 13 2 6 2" xfId="23886"/>
    <cellStyle name="Currency 2 2 3 2 2 13 2 7" xfId="23887"/>
    <cellStyle name="Currency 2 2 3 2 2 13 2 7 2" xfId="23888"/>
    <cellStyle name="Currency 2 2 3 2 2 13 2 8" xfId="23889"/>
    <cellStyle name="Currency 2 2 3 2 2 13 2 8 2" xfId="23890"/>
    <cellStyle name="Currency 2 2 3 2 2 13 2 9" xfId="23891"/>
    <cellStyle name="Currency 2 2 3 2 2 13 2 9 2" xfId="23892"/>
    <cellStyle name="Currency 2 2 3 2 2 13 3" xfId="23893"/>
    <cellStyle name="Currency 2 2 3 2 2 13 3 10" xfId="23894"/>
    <cellStyle name="Currency 2 2 3 2 2 13 3 10 2" xfId="23895"/>
    <cellStyle name="Currency 2 2 3 2 2 13 3 11" xfId="23896"/>
    <cellStyle name="Currency 2 2 3 2 2 13 3 11 2" xfId="23897"/>
    <cellStyle name="Currency 2 2 3 2 2 13 3 12" xfId="23898"/>
    <cellStyle name="Currency 2 2 3 2 2 13 3 12 2" xfId="23899"/>
    <cellStyle name="Currency 2 2 3 2 2 13 3 13" xfId="23900"/>
    <cellStyle name="Currency 2 2 3 2 2 13 3 14" xfId="23901"/>
    <cellStyle name="Currency 2 2 3 2 2 13 3 2" xfId="23902"/>
    <cellStyle name="Currency 2 2 3 2 2 13 3 2 2" xfId="23903"/>
    <cellStyle name="Currency 2 2 3 2 2 13 3 3" xfId="23904"/>
    <cellStyle name="Currency 2 2 3 2 2 13 3 3 2" xfId="23905"/>
    <cellStyle name="Currency 2 2 3 2 2 13 3 4" xfId="23906"/>
    <cellStyle name="Currency 2 2 3 2 2 13 3 4 2" xfId="23907"/>
    <cellStyle name="Currency 2 2 3 2 2 13 3 5" xfId="23908"/>
    <cellStyle name="Currency 2 2 3 2 2 13 3 5 2" xfId="23909"/>
    <cellStyle name="Currency 2 2 3 2 2 13 3 6" xfId="23910"/>
    <cellStyle name="Currency 2 2 3 2 2 13 3 6 2" xfId="23911"/>
    <cellStyle name="Currency 2 2 3 2 2 13 3 7" xfId="23912"/>
    <cellStyle name="Currency 2 2 3 2 2 13 3 7 2" xfId="23913"/>
    <cellStyle name="Currency 2 2 3 2 2 13 3 8" xfId="23914"/>
    <cellStyle name="Currency 2 2 3 2 2 13 3 8 2" xfId="23915"/>
    <cellStyle name="Currency 2 2 3 2 2 13 3 9" xfId="23916"/>
    <cellStyle name="Currency 2 2 3 2 2 13 3 9 2" xfId="23917"/>
    <cellStyle name="Currency 2 2 3 2 2 13 4" xfId="23918"/>
    <cellStyle name="Currency 2 2 3 2 2 13 4 2" xfId="23919"/>
    <cellStyle name="Currency 2 2 3 2 2 13 5" xfId="23920"/>
    <cellStyle name="Currency 2 2 3 2 2 13 5 2" xfId="23921"/>
    <cellStyle name="Currency 2 2 3 2 2 13 6" xfId="23922"/>
    <cellStyle name="Currency 2 2 3 2 2 13 6 2" xfId="23923"/>
    <cellStyle name="Currency 2 2 3 2 2 13 7" xfId="23924"/>
    <cellStyle name="Currency 2 2 3 2 2 13 7 2" xfId="23925"/>
    <cellStyle name="Currency 2 2 3 2 2 13 8" xfId="23926"/>
    <cellStyle name="Currency 2 2 3 2 2 13 8 2" xfId="23927"/>
    <cellStyle name="Currency 2 2 3 2 2 13 9" xfId="23928"/>
    <cellStyle name="Currency 2 2 3 2 2 13 9 2" xfId="23929"/>
    <cellStyle name="Currency 2 2 3 2 2 14" xfId="23930"/>
    <cellStyle name="Currency 2 2 3 2 2 14 10" xfId="23931"/>
    <cellStyle name="Currency 2 2 3 2 2 14 10 2" xfId="23932"/>
    <cellStyle name="Currency 2 2 3 2 2 14 11" xfId="23933"/>
    <cellStyle name="Currency 2 2 3 2 2 14 11 2" xfId="23934"/>
    <cellStyle name="Currency 2 2 3 2 2 14 12" xfId="23935"/>
    <cellStyle name="Currency 2 2 3 2 2 14 12 2" xfId="23936"/>
    <cellStyle name="Currency 2 2 3 2 2 14 13" xfId="23937"/>
    <cellStyle name="Currency 2 2 3 2 2 14 13 2" xfId="23938"/>
    <cellStyle name="Currency 2 2 3 2 2 14 14" xfId="23939"/>
    <cellStyle name="Currency 2 2 3 2 2 14 14 2" xfId="23940"/>
    <cellStyle name="Currency 2 2 3 2 2 14 15" xfId="23941"/>
    <cellStyle name="Currency 2 2 3 2 2 14 16" xfId="23942"/>
    <cellStyle name="Currency 2 2 3 2 2 14 2" xfId="23943"/>
    <cellStyle name="Currency 2 2 3 2 2 14 2 10" xfId="23944"/>
    <cellStyle name="Currency 2 2 3 2 2 14 2 10 2" xfId="23945"/>
    <cellStyle name="Currency 2 2 3 2 2 14 2 11" xfId="23946"/>
    <cellStyle name="Currency 2 2 3 2 2 14 2 11 2" xfId="23947"/>
    <cellStyle name="Currency 2 2 3 2 2 14 2 12" xfId="23948"/>
    <cellStyle name="Currency 2 2 3 2 2 14 2 12 2" xfId="23949"/>
    <cellStyle name="Currency 2 2 3 2 2 14 2 13" xfId="23950"/>
    <cellStyle name="Currency 2 2 3 2 2 14 2 14" xfId="23951"/>
    <cellStyle name="Currency 2 2 3 2 2 14 2 2" xfId="23952"/>
    <cellStyle name="Currency 2 2 3 2 2 14 2 2 2" xfId="23953"/>
    <cellStyle name="Currency 2 2 3 2 2 14 2 3" xfId="23954"/>
    <cellStyle name="Currency 2 2 3 2 2 14 2 3 2" xfId="23955"/>
    <cellStyle name="Currency 2 2 3 2 2 14 2 4" xfId="23956"/>
    <cellStyle name="Currency 2 2 3 2 2 14 2 4 2" xfId="23957"/>
    <cellStyle name="Currency 2 2 3 2 2 14 2 5" xfId="23958"/>
    <cellStyle name="Currency 2 2 3 2 2 14 2 5 2" xfId="23959"/>
    <cellStyle name="Currency 2 2 3 2 2 14 2 6" xfId="23960"/>
    <cellStyle name="Currency 2 2 3 2 2 14 2 6 2" xfId="23961"/>
    <cellStyle name="Currency 2 2 3 2 2 14 2 7" xfId="23962"/>
    <cellStyle name="Currency 2 2 3 2 2 14 2 7 2" xfId="23963"/>
    <cellStyle name="Currency 2 2 3 2 2 14 2 8" xfId="23964"/>
    <cellStyle name="Currency 2 2 3 2 2 14 2 8 2" xfId="23965"/>
    <cellStyle name="Currency 2 2 3 2 2 14 2 9" xfId="23966"/>
    <cellStyle name="Currency 2 2 3 2 2 14 2 9 2" xfId="23967"/>
    <cellStyle name="Currency 2 2 3 2 2 14 3" xfId="23968"/>
    <cellStyle name="Currency 2 2 3 2 2 14 3 10" xfId="23969"/>
    <cellStyle name="Currency 2 2 3 2 2 14 3 10 2" xfId="23970"/>
    <cellStyle name="Currency 2 2 3 2 2 14 3 11" xfId="23971"/>
    <cellStyle name="Currency 2 2 3 2 2 14 3 11 2" xfId="23972"/>
    <cellStyle name="Currency 2 2 3 2 2 14 3 12" xfId="23973"/>
    <cellStyle name="Currency 2 2 3 2 2 14 3 12 2" xfId="23974"/>
    <cellStyle name="Currency 2 2 3 2 2 14 3 13" xfId="23975"/>
    <cellStyle name="Currency 2 2 3 2 2 14 3 14" xfId="23976"/>
    <cellStyle name="Currency 2 2 3 2 2 14 3 2" xfId="23977"/>
    <cellStyle name="Currency 2 2 3 2 2 14 3 2 2" xfId="23978"/>
    <cellStyle name="Currency 2 2 3 2 2 14 3 3" xfId="23979"/>
    <cellStyle name="Currency 2 2 3 2 2 14 3 3 2" xfId="23980"/>
    <cellStyle name="Currency 2 2 3 2 2 14 3 4" xfId="23981"/>
    <cellStyle name="Currency 2 2 3 2 2 14 3 4 2" xfId="23982"/>
    <cellStyle name="Currency 2 2 3 2 2 14 3 5" xfId="23983"/>
    <cellStyle name="Currency 2 2 3 2 2 14 3 5 2" xfId="23984"/>
    <cellStyle name="Currency 2 2 3 2 2 14 3 6" xfId="23985"/>
    <cellStyle name="Currency 2 2 3 2 2 14 3 6 2" xfId="23986"/>
    <cellStyle name="Currency 2 2 3 2 2 14 3 7" xfId="23987"/>
    <cellStyle name="Currency 2 2 3 2 2 14 3 7 2" xfId="23988"/>
    <cellStyle name="Currency 2 2 3 2 2 14 3 8" xfId="23989"/>
    <cellStyle name="Currency 2 2 3 2 2 14 3 8 2" xfId="23990"/>
    <cellStyle name="Currency 2 2 3 2 2 14 3 9" xfId="23991"/>
    <cellStyle name="Currency 2 2 3 2 2 14 3 9 2" xfId="23992"/>
    <cellStyle name="Currency 2 2 3 2 2 14 4" xfId="23993"/>
    <cellStyle name="Currency 2 2 3 2 2 14 4 2" xfId="23994"/>
    <cellStyle name="Currency 2 2 3 2 2 14 5" xfId="23995"/>
    <cellStyle name="Currency 2 2 3 2 2 14 5 2" xfId="23996"/>
    <cellStyle name="Currency 2 2 3 2 2 14 6" xfId="23997"/>
    <cellStyle name="Currency 2 2 3 2 2 14 6 2" xfId="23998"/>
    <cellStyle name="Currency 2 2 3 2 2 14 7" xfId="23999"/>
    <cellStyle name="Currency 2 2 3 2 2 14 7 2" xfId="24000"/>
    <cellStyle name="Currency 2 2 3 2 2 14 8" xfId="24001"/>
    <cellStyle name="Currency 2 2 3 2 2 14 8 2" xfId="24002"/>
    <cellStyle name="Currency 2 2 3 2 2 14 9" xfId="24003"/>
    <cellStyle name="Currency 2 2 3 2 2 14 9 2" xfId="24004"/>
    <cellStyle name="Currency 2 2 3 2 2 15" xfId="24005"/>
    <cellStyle name="Currency 2 2 3 2 2 15 10" xfId="24006"/>
    <cellStyle name="Currency 2 2 3 2 2 15 10 2" xfId="24007"/>
    <cellStyle name="Currency 2 2 3 2 2 15 11" xfId="24008"/>
    <cellStyle name="Currency 2 2 3 2 2 15 11 2" xfId="24009"/>
    <cellStyle name="Currency 2 2 3 2 2 15 12" xfId="24010"/>
    <cellStyle name="Currency 2 2 3 2 2 15 12 2" xfId="24011"/>
    <cellStyle name="Currency 2 2 3 2 2 15 13" xfId="24012"/>
    <cellStyle name="Currency 2 2 3 2 2 15 13 2" xfId="24013"/>
    <cellStyle name="Currency 2 2 3 2 2 15 14" xfId="24014"/>
    <cellStyle name="Currency 2 2 3 2 2 15 14 2" xfId="24015"/>
    <cellStyle name="Currency 2 2 3 2 2 15 15" xfId="24016"/>
    <cellStyle name="Currency 2 2 3 2 2 15 16" xfId="24017"/>
    <cellStyle name="Currency 2 2 3 2 2 15 2" xfId="24018"/>
    <cellStyle name="Currency 2 2 3 2 2 15 2 10" xfId="24019"/>
    <cellStyle name="Currency 2 2 3 2 2 15 2 10 2" xfId="24020"/>
    <cellStyle name="Currency 2 2 3 2 2 15 2 11" xfId="24021"/>
    <cellStyle name="Currency 2 2 3 2 2 15 2 11 2" xfId="24022"/>
    <cellStyle name="Currency 2 2 3 2 2 15 2 12" xfId="24023"/>
    <cellStyle name="Currency 2 2 3 2 2 15 2 12 2" xfId="24024"/>
    <cellStyle name="Currency 2 2 3 2 2 15 2 13" xfId="24025"/>
    <cellStyle name="Currency 2 2 3 2 2 15 2 14" xfId="24026"/>
    <cellStyle name="Currency 2 2 3 2 2 15 2 2" xfId="24027"/>
    <cellStyle name="Currency 2 2 3 2 2 15 2 2 2" xfId="24028"/>
    <cellStyle name="Currency 2 2 3 2 2 15 2 3" xfId="24029"/>
    <cellStyle name="Currency 2 2 3 2 2 15 2 3 2" xfId="24030"/>
    <cellStyle name="Currency 2 2 3 2 2 15 2 4" xfId="24031"/>
    <cellStyle name="Currency 2 2 3 2 2 15 2 4 2" xfId="24032"/>
    <cellStyle name="Currency 2 2 3 2 2 15 2 5" xfId="24033"/>
    <cellStyle name="Currency 2 2 3 2 2 15 2 5 2" xfId="24034"/>
    <cellStyle name="Currency 2 2 3 2 2 15 2 6" xfId="24035"/>
    <cellStyle name="Currency 2 2 3 2 2 15 2 6 2" xfId="24036"/>
    <cellStyle name="Currency 2 2 3 2 2 15 2 7" xfId="24037"/>
    <cellStyle name="Currency 2 2 3 2 2 15 2 7 2" xfId="24038"/>
    <cellStyle name="Currency 2 2 3 2 2 15 2 8" xfId="24039"/>
    <cellStyle name="Currency 2 2 3 2 2 15 2 8 2" xfId="24040"/>
    <cellStyle name="Currency 2 2 3 2 2 15 2 9" xfId="24041"/>
    <cellStyle name="Currency 2 2 3 2 2 15 2 9 2" xfId="24042"/>
    <cellStyle name="Currency 2 2 3 2 2 15 3" xfId="24043"/>
    <cellStyle name="Currency 2 2 3 2 2 15 3 10" xfId="24044"/>
    <cellStyle name="Currency 2 2 3 2 2 15 3 10 2" xfId="24045"/>
    <cellStyle name="Currency 2 2 3 2 2 15 3 11" xfId="24046"/>
    <cellStyle name="Currency 2 2 3 2 2 15 3 11 2" xfId="24047"/>
    <cellStyle name="Currency 2 2 3 2 2 15 3 12" xfId="24048"/>
    <cellStyle name="Currency 2 2 3 2 2 15 3 12 2" xfId="24049"/>
    <cellStyle name="Currency 2 2 3 2 2 15 3 13" xfId="24050"/>
    <cellStyle name="Currency 2 2 3 2 2 15 3 14" xfId="24051"/>
    <cellStyle name="Currency 2 2 3 2 2 15 3 2" xfId="24052"/>
    <cellStyle name="Currency 2 2 3 2 2 15 3 2 2" xfId="24053"/>
    <cellStyle name="Currency 2 2 3 2 2 15 3 3" xfId="24054"/>
    <cellStyle name="Currency 2 2 3 2 2 15 3 3 2" xfId="24055"/>
    <cellStyle name="Currency 2 2 3 2 2 15 3 4" xfId="24056"/>
    <cellStyle name="Currency 2 2 3 2 2 15 3 4 2" xfId="24057"/>
    <cellStyle name="Currency 2 2 3 2 2 15 3 5" xfId="24058"/>
    <cellStyle name="Currency 2 2 3 2 2 15 3 5 2" xfId="24059"/>
    <cellStyle name="Currency 2 2 3 2 2 15 3 6" xfId="24060"/>
    <cellStyle name="Currency 2 2 3 2 2 15 3 6 2" xfId="24061"/>
    <cellStyle name="Currency 2 2 3 2 2 15 3 7" xfId="24062"/>
    <cellStyle name="Currency 2 2 3 2 2 15 3 7 2" xfId="24063"/>
    <cellStyle name="Currency 2 2 3 2 2 15 3 8" xfId="24064"/>
    <cellStyle name="Currency 2 2 3 2 2 15 3 8 2" xfId="24065"/>
    <cellStyle name="Currency 2 2 3 2 2 15 3 9" xfId="24066"/>
    <cellStyle name="Currency 2 2 3 2 2 15 3 9 2" xfId="24067"/>
    <cellStyle name="Currency 2 2 3 2 2 15 4" xfId="24068"/>
    <cellStyle name="Currency 2 2 3 2 2 15 4 2" xfId="24069"/>
    <cellStyle name="Currency 2 2 3 2 2 15 5" xfId="24070"/>
    <cellStyle name="Currency 2 2 3 2 2 15 5 2" xfId="24071"/>
    <cellStyle name="Currency 2 2 3 2 2 15 6" xfId="24072"/>
    <cellStyle name="Currency 2 2 3 2 2 15 6 2" xfId="24073"/>
    <cellStyle name="Currency 2 2 3 2 2 15 7" xfId="24074"/>
    <cellStyle name="Currency 2 2 3 2 2 15 7 2" xfId="24075"/>
    <cellStyle name="Currency 2 2 3 2 2 15 8" xfId="24076"/>
    <cellStyle name="Currency 2 2 3 2 2 15 8 2" xfId="24077"/>
    <cellStyle name="Currency 2 2 3 2 2 15 9" xfId="24078"/>
    <cellStyle name="Currency 2 2 3 2 2 15 9 2" xfId="24079"/>
    <cellStyle name="Currency 2 2 3 2 2 16" xfId="24080"/>
    <cellStyle name="Currency 2 2 3 2 2 16 10" xfId="24081"/>
    <cellStyle name="Currency 2 2 3 2 2 16 10 2" xfId="24082"/>
    <cellStyle name="Currency 2 2 3 2 2 16 11" xfId="24083"/>
    <cellStyle name="Currency 2 2 3 2 2 16 11 2" xfId="24084"/>
    <cellStyle name="Currency 2 2 3 2 2 16 12" xfId="24085"/>
    <cellStyle name="Currency 2 2 3 2 2 16 12 2" xfId="24086"/>
    <cellStyle name="Currency 2 2 3 2 2 16 13" xfId="24087"/>
    <cellStyle name="Currency 2 2 3 2 2 16 13 2" xfId="24088"/>
    <cellStyle name="Currency 2 2 3 2 2 16 14" xfId="24089"/>
    <cellStyle name="Currency 2 2 3 2 2 16 14 2" xfId="24090"/>
    <cellStyle name="Currency 2 2 3 2 2 16 15" xfId="24091"/>
    <cellStyle name="Currency 2 2 3 2 2 16 16" xfId="24092"/>
    <cellStyle name="Currency 2 2 3 2 2 16 2" xfId="24093"/>
    <cellStyle name="Currency 2 2 3 2 2 16 2 10" xfId="24094"/>
    <cellStyle name="Currency 2 2 3 2 2 16 2 10 2" xfId="24095"/>
    <cellStyle name="Currency 2 2 3 2 2 16 2 11" xfId="24096"/>
    <cellStyle name="Currency 2 2 3 2 2 16 2 11 2" xfId="24097"/>
    <cellStyle name="Currency 2 2 3 2 2 16 2 12" xfId="24098"/>
    <cellStyle name="Currency 2 2 3 2 2 16 2 12 2" xfId="24099"/>
    <cellStyle name="Currency 2 2 3 2 2 16 2 13" xfId="24100"/>
    <cellStyle name="Currency 2 2 3 2 2 16 2 14" xfId="24101"/>
    <cellStyle name="Currency 2 2 3 2 2 16 2 2" xfId="24102"/>
    <cellStyle name="Currency 2 2 3 2 2 16 2 2 2" xfId="24103"/>
    <cellStyle name="Currency 2 2 3 2 2 16 2 3" xfId="24104"/>
    <cellStyle name="Currency 2 2 3 2 2 16 2 3 2" xfId="24105"/>
    <cellStyle name="Currency 2 2 3 2 2 16 2 4" xfId="24106"/>
    <cellStyle name="Currency 2 2 3 2 2 16 2 4 2" xfId="24107"/>
    <cellStyle name="Currency 2 2 3 2 2 16 2 5" xfId="24108"/>
    <cellStyle name="Currency 2 2 3 2 2 16 2 5 2" xfId="24109"/>
    <cellStyle name="Currency 2 2 3 2 2 16 2 6" xfId="24110"/>
    <cellStyle name="Currency 2 2 3 2 2 16 2 6 2" xfId="24111"/>
    <cellStyle name="Currency 2 2 3 2 2 16 2 7" xfId="24112"/>
    <cellStyle name="Currency 2 2 3 2 2 16 2 7 2" xfId="24113"/>
    <cellStyle name="Currency 2 2 3 2 2 16 2 8" xfId="24114"/>
    <cellStyle name="Currency 2 2 3 2 2 16 2 8 2" xfId="24115"/>
    <cellStyle name="Currency 2 2 3 2 2 16 2 9" xfId="24116"/>
    <cellStyle name="Currency 2 2 3 2 2 16 2 9 2" xfId="24117"/>
    <cellStyle name="Currency 2 2 3 2 2 16 3" xfId="24118"/>
    <cellStyle name="Currency 2 2 3 2 2 16 3 10" xfId="24119"/>
    <cellStyle name="Currency 2 2 3 2 2 16 3 10 2" xfId="24120"/>
    <cellStyle name="Currency 2 2 3 2 2 16 3 11" xfId="24121"/>
    <cellStyle name="Currency 2 2 3 2 2 16 3 11 2" xfId="24122"/>
    <cellStyle name="Currency 2 2 3 2 2 16 3 12" xfId="24123"/>
    <cellStyle name="Currency 2 2 3 2 2 16 3 12 2" xfId="24124"/>
    <cellStyle name="Currency 2 2 3 2 2 16 3 13" xfId="24125"/>
    <cellStyle name="Currency 2 2 3 2 2 16 3 14" xfId="24126"/>
    <cellStyle name="Currency 2 2 3 2 2 16 3 2" xfId="24127"/>
    <cellStyle name="Currency 2 2 3 2 2 16 3 2 2" xfId="24128"/>
    <cellStyle name="Currency 2 2 3 2 2 16 3 3" xfId="24129"/>
    <cellStyle name="Currency 2 2 3 2 2 16 3 3 2" xfId="24130"/>
    <cellStyle name="Currency 2 2 3 2 2 16 3 4" xfId="24131"/>
    <cellStyle name="Currency 2 2 3 2 2 16 3 4 2" xfId="24132"/>
    <cellStyle name="Currency 2 2 3 2 2 16 3 5" xfId="24133"/>
    <cellStyle name="Currency 2 2 3 2 2 16 3 5 2" xfId="24134"/>
    <cellStyle name="Currency 2 2 3 2 2 16 3 6" xfId="24135"/>
    <cellStyle name="Currency 2 2 3 2 2 16 3 6 2" xfId="24136"/>
    <cellStyle name="Currency 2 2 3 2 2 16 3 7" xfId="24137"/>
    <cellStyle name="Currency 2 2 3 2 2 16 3 7 2" xfId="24138"/>
    <cellStyle name="Currency 2 2 3 2 2 16 3 8" xfId="24139"/>
    <cellStyle name="Currency 2 2 3 2 2 16 3 8 2" xfId="24140"/>
    <cellStyle name="Currency 2 2 3 2 2 16 3 9" xfId="24141"/>
    <cellStyle name="Currency 2 2 3 2 2 16 3 9 2" xfId="24142"/>
    <cellStyle name="Currency 2 2 3 2 2 16 4" xfId="24143"/>
    <cellStyle name="Currency 2 2 3 2 2 16 4 2" xfId="24144"/>
    <cellStyle name="Currency 2 2 3 2 2 16 5" xfId="24145"/>
    <cellStyle name="Currency 2 2 3 2 2 16 5 2" xfId="24146"/>
    <cellStyle name="Currency 2 2 3 2 2 16 6" xfId="24147"/>
    <cellStyle name="Currency 2 2 3 2 2 16 6 2" xfId="24148"/>
    <cellStyle name="Currency 2 2 3 2 2 16 7" xfId="24149"/>
    <cellStyle name="Currency 2 2 3 2 2 16 7 2" xfId="24150"/>
    <cellStyle name="Currency 2 2 3 2 2 16 8" xfId="24151"/>
    <cellStyle name="Currency 2 2 3 2 2 16 8 2" xfId="24152"/>
    <cellStyle name="Currency 2 2 3 2 2 16 9" xfId="24153"/>
    <cellStyle name="Currency 2 2 3 2 2 16 9 2" xfId="24154"/>
    <cellStyle name="Currency 2 2 3 2 2 17" xfId="24155"/>
    <cellStyle name="Currency 2 2 3 2 2 17 10" xfId="24156"/>
    <cellStyle name="Currency 2 2 3 2 2 17 10 2" xfId="24157"/>
    <cellStyle name="Currency 2 2 3 2 2 17 11" xfId="24158"/>
    <cellStyle name="Currency 2 2 3 2 2 17 11 2" xfId="24159"/>
    <cellStyle name="Currency 2 2 3 2 2 17 12" xfId="24160"/>
    <cellStyle name="Currency 2 2 3 2 2 17 12 2" xfId="24161"/>
    <cellStyle name="Currency 2 2 3 2 2 17 13" xfId="24162"/>
    <cellStyle name="Currency 2 2 3 2 2 17 13 2" xfId="24163"/>
    <cellStyle name="Currency 2 2 3 2 2 17 14" xfId="24164"/>
    <cellStyle name="Currency 2 2 3 2 2 17 14 2" xfId="24165"/>
    <cellStyle name="Currency 2 2 3 2 2 17 15" xfId="24166"/>
    <cellStyle name="Currency 2 2 3 2 2 17 16" xfId="24167"/>
    <cellStyle name="Currency 2 2 3 2 2 17 2" xfId="24168"/>
    <cellStyle name="Currency 2 2 3 2 2 17 2 10" xfId="24169"/>
    <cellStyle name="Currency 2 2 3 2 2 17 2 10 2" xfId="24170"/>
    <cellStyle name="Currency 2 2 3 2 2 17 2 11" xfId="24171"/>
    <cellStyle name="Currency 2 2 3 2 2 17 2 11 2" xfId="24172"/>
    <cellStyle name="Currency 2 2 3 2 2 17 2 12" xfId="24173"/>
    <cellStyle name="Currency 2 2 3 2 2 17 2 12 2" xfId="24174"/>
    <cellStyle name="Currency 2 2 3 2 2 17 2 13" xfId="24175"/>
    <cellStyle name="Currency 2 2 3 2 2 17 2 14" xfId="24176"/>
    <cellStyle name="Currency 2 2 3 2 2 17 2 2" xfId="24177"/>
    <cellStyle name="Currency 2 2 3 2 2 17 2 2 2" xfId="24178"/>
    <cellStyle name="Currency 2 2 3 2 2 17 2 3" xfId="24179"/>
    <cellStyle name="Currency 2 2 3 2 2 17 2 3 2" xfId="24180"/>
    <cellStyle name="Currency 2 2 3 2 2 17 2 4" xfId="24181"/>
    <cellStyle name="Currency 2 2 3 2 2 17 2 4 2" xfId="24182"/>
    <cellStyle name="Currency 2 2 3 2 2 17 2 5" xfId="24183"/>
    <cellStyle name="Currency 2 2 3 2 2 17 2 5 2" xfId="24184"/>
    <cellStyle name="Currency 2 2 3 2 2 17 2 6" xfId="24185"/>
    <cellStyle name="Currency 2 2 3 2 2 17 2 6 2" xfId="24186"/>
    <cellStyle name="Currency 2 2 3 2 2 17 2 7" xfId="24187"/>
    <cellStyle name="Currency 2 2 3 2 2 17 2 7 2" xfId="24188"/>
    <cellStyle name="Currency 2 2 3 2 2 17 2 8" xfId="24189"/>
    <cellStyle name="Currency 2 2 3 2 2 17 2 8 2" xfId="24190"/>
    <cellStyle name="Currency 2 2 3 2 2 17 2 9" xfId="24191"/>
    <cellStyle name="Currency 2 2 3 2 2 17 2 9 2" xfId="24192"/>
    <cellStyle name="Currency 2 2 3 2 2 17 3" xfId="24193"/>
    <cellStyle name="Currency 2 2 3 2 2 17 3 10" xfId="24194"/>
    <cellStyle name="Currency 2 2 3 2 2 17 3 10 2" xfId="24195"/>
    <cellStyle name="Currency 2 2 3 2 2 17 3 11" xfId="24196"/>
    <cellStyle name="Currency 2 2 3 2 2 17 3 11 2" xfId="24197"/>
    <cellStyle name="Currency 2 2 3 2 2 17 3 12" xfId="24198"/>
    <cellStyle name="Currency 2 2 3 2 2 17 3 12 2" xfId="24199"/>
    <cellStyle name="Currency 2 2 3 2 2 17 3 13" xfId="24200"/>
    <cellStyle name="Currency 2 2 3 2 2 17 3 14" xfId="24201"/>
    <cellStyle name="Currency 2 2 3 2 2 17 3 2" xfId="24202"/>
    <cellStyle name="Currency 2 2 3 2 2 17 3 2 2" xfId="24203"/>
    <cellStyle name="Currency 2 2 3 2 2 17 3 3" xfId="24204"/>
    <cellStyle name="Currency 2 2 3 2 2 17 3 3 2" xfId="24205"/>
    <cellStyle name="Currency 2 2 3 2 2 17 3 4" xfId="24206"/>
    <cellStyle name="Currency 2 2 3 2 2 17 3 4 2" xfId="24207"/>
    <cellStyle name="Currency 2 2 3 2 2 17 3 5" xfId="24208"/>
    <cellStyle name="Currency 2 2 3 2 2 17 3 5 2" xfId="24209"/>
    <cellStyle name="Currency 2 2 3 2 2 17 3 6" xfId="24210"/>
    <cellStyle name="Currency 2 2 3 2 2 17 3 6 2" xfId="24211"/>
    <cellStyle name="Currency 2 2 3 2 2 17 3 7" xfId="24212"/>
    <cellStyle name="Currency 2 2 3 2 2 17 3 7 2" xfId="24213"/>
    <cellStyle name="Currency 2 2 3 2 2 17 3 8" xfId="24214"/>
    <cellStyle name="Currency 2 2 3 2 2 17 3 8 2" xfId="24215"/>
    <cellStyle name="Currency 2 2 3 2 2 17 3 9" xfId="24216"/>
    <cellStyle name="Currency 2 2 3 2 2 17 3 9 2" xfId="24217"/>
    <cellStyle name="Currency 2 2 3 2 2 17 4" xfId="24218"/>
    <cellStyle name="Currency 2 2 3 2 2 17 4 2" xfId="24219"/>
    <cellStyle name="Currency 2 2 3 2 2 17 5" xfId="24220"/>
    <cellStyle name="Currency 2 2 3 2 2 17 5 2" xfId="24221"/>
    <cellStyle name="Currency 2 2 3 2 2 17 6" xfId="24222"/>
    <cellStyle name="Currency 2 2 3 2 2 17 6 2" xfId="24223"/>
    <cellStyle name="Currency 2 2 3 2 2 17 7" xfId="24224"/>
    <cellStyle name="Currency 2 2 3 2 2 17 7 2" xfId="24225"/>
    <cellStyle name="Currency 2 2 3 2 2 17 8" xfId="24226"/>
    <cellStyle name="Currency 2 2 3 2 2 17 8 2" xfId="24227"/>
    <cellStyle name="Currency 2 2 3 2 2 17 9" xfId="24228"/>
    <cellStyle name="Currency 2 2 3 2 2 17 9 2" xfId="24229"/>
    <cellStyle name="Currency 2 2 3 2 2 18" xfId="24230"/>
    <cellStyle name="Currency 2 2 3 2 2 18 10" xfId="24231"/>
    <cellStyle name="Currency 2 2 3 2 2 18 10 2" xfId="24232"/>
    <cellStyle name="Currency 2 2 3 2 2 18 11" xfId="24233"/>
    <cellStyle name="Currency 2 2 3 2 2 18 11 2" xfId="24234"/>
    <cellStyle name="Currency 2 2 3 2 2 18 12" xfId="24235"/>
    <cellStyle name="Currency 2 2 3 2 2 18 12 2" xfId="24236"/>
    <cellStyle name="Currency 2 2 3 2 2 18 13" xfId="24237"/>
    <cellStyle name="Currency 2 2 3 2 2 18 13 2" xfId="24238"/>
    <cellStyle name="Currency 2 2 3 2 2 18 14" xfId="24239"/>
    <cellStyle name="Currency 2 2 3 2 2 18 14 2" xfId="24240"/>
    <cellStyle name="Currency 2 2 3 2 2 18 15" xfId="24241"/>
    <cellStyle name="Currency 2 2 3 2 2 18 16" xfId="24242"/>
    <cellStyle name="Currency 2 2 3 2 2 18 2" xfId="24243"/>
    <cellStyle name="Currency 2 2 3 2 2 18 2 10" xfId="24244"/>
    <cellStyle name="Currency 2 2 3 2 2 18 2 10 2" xfId="24245"/>
    <cellStyle name="Currency 2 2 3 2 2 18 2 11" xfId="24246"/>
    <cellStyle name="Currency 2 2 3 2 2 18 2 11 2" xfId="24247"/>
    <cellStyle name="Currency 2 2 3 2 2 18 2 12" xfId="24248"/>
    <cellStyle name="Currency 2 2 3 2 2 18 2 12 2" xfId="24249"/>
    <cellStyle name="Currency 2 2 3 2 2 18 2 13" xfId="24250"/>
    <cellStyle name="Currency 2 2 3 2 2 18 2 14" xfId="24251"/>
    <cellStyle name="Currency 2 2 3 2 2 18 2 2" xfId="24252"/>
    <cellStyle name="Currency 2 2 3 2 2 18 2 2 2" xfId="24253"/>
    <cellStyle name="Currency 2 2 3 2 2 18 2 3" xfId="24254"/>
    <cellStyle name="Currency 2 2 3 2 2 18 2 3 2" xfId="24255"/>
    <cellStyle name="Currency 2 2 3 2 2 18 2 4" xfId="24256"/>
    <cellStyle name="Currency 2 2 3 2 2 18 2 4 2" xfId="24257"/>
    <cellStyle name="Currency 2 2 3 2 2 18 2 5" xfId="24258"/>
    <cellStyle name="Currency 2 2 3 2 2 18 2 5 2" xfId="24259"/>
    <cellStyle name="Currency 2 2 3 2 2 18 2 6" xfId="24260"/>
    <cellStyle name="Currency 2 2 3 2 2 18 2 6 2" xfId="24261"/>
    <cellStyle name="Currency 2 2 3 2 2 18 2 7" xfId="24262"/>
    <cellStyle name="Currency 2 2 3 2 2 18 2 7 2" xfId="24263"/>
    <cellStyle name="Currency 2 2 3 2 2 18 2 8" xfId="24264"/>
    <cellStyle name="Currency 2 2 3 2 2 18 2 8 2" xfId="24265"/>
    <cellStyle name="Currency 2 2 3 2 2 18 2 9" xfId="24266"/>
    <cellStyle name="Currency 2 2 3 2 2 18 2 9 2" xfId="24267"/>
    <cellStyle name="Currency 2 2 3 2 2 18 3" xfId="24268"/>
    <cellStyle name="Currency 2 2 3 2 2 18 3 10" xfId="24269"/>
    <cellStyle name="Currency 2 2 3 2 2 18 3 10 2" xfId="24270"/>
    <cellStyle name="Currency 2 2 3 2 2 18 3 11" xfId="24271"/>
    <cellStyle name="Currency 2 2 3 2 2 18 3 11 2" xfId="24272"/>
    <cellStyle name="Currency 2 2 3 2 2 18 3 12" xfId="24273"/>
    <cellStyle name="Currency 2 2 3 2 2 18 3 12 2" xfId="24274"/>
    <cellStyle name="Currency 2 2 3 2 2 18 3 13" xfId="24275"/>
    <cellStyle name="Currency 2 2 3 2 2 18 3 14" xfId="24276"/>
    <cellStyle name="Currency 2 2 3 2 2 18 3 2" xfId="24277"/>
    <cellStyle name="Currency 2 2 3 2 2 18 3 2 2" xfId="24278"/>
    <cellStyle name="Currency 2 2 3 2 2 18 3 3" xfId="24279"/>
    <cellStyle name="Currency 2 2 3 2 2 18 3 3 2" xfId="24280"/>
    <cellStyle name="Currency 2 2 3 2 2 18 3 4" xfId="24281"/>
    <cellStyle name="Currency 2 2 3 2 2 18 3 4 2" xfId="24282"/>
    <cellStyle name="Currency 2 2 3 2 2 18 3 5" xfId="24283"/>
    <cellStyle name="Currency 2 2 3 2 2 18 3 5 2" xfId="24284"/>
    <cellStyle name="Currency 2 2 3 2 2 18 3 6" xfId="24285"/>
    <cellStyle name="Currency 2 2 3 2 2 18 3 6 2" xfId="24286"/>
    <cellStyle name="Currency 2 2 3 2 2 18 3 7" xfId="24287"/>
    <cellStyle name="Currency 2 2 3 2 2 18 3 7 2" xfId="24288"/>
    <cellStyle name="Currency 2 2 3 2 2 18 3 8" xfId="24289"/>
    <cellStyle name="Currency 2 2 3 2 2 18 3 8 2" xfId="24290"/>
    <cellStyle name="Currency 2 2 3 2 2 18 3 9" xfId="24291"/>
    <cellStyle name="Currency 2 2 3 2 2 18 3 9 2" xfId="24292"/>
    <cellStyle name="Currency 2 2 3 2 2 18 4" xfId="24293"/>
    <cellStyle name="Currency 2 2 3 2 2 18 4 2" xfId="24294"/>
    <cellStyle name="Currency 2 2 3 2 2 18 5" xfId="24295"/>
    <cellStyle name="Currency 2 2 3 2 2 18 5 2" xfId="24296"/>
    <cellStyle name="Currency 2 2 3 2 2 18 6" xfId="24297"/>
    <cellStyle name="Currency 2 2 3 2 2 18 6 2" xfId="24298"/>
    <cellStyle name="Currency 2 2 3 2 2 18 7" xfId="24299"/>
    <cellStyle name="Currency 2 2 3 2 2 18 7 2" xfId="24300"/>
    <cellStyle name="Currency 2 2 3 2 2 18 8" xfId="24301"/>
    <cellStyle name="Currency 2 2 3 2 2 18 8 2" xfId="24302"/>
    <cellStyle name="Currency 2 2 3 2 2 18 9" xfId="24303"/>
    <cellStyle name="Currency 2 2 3 2 2 18 9 2" xfId="24304"/>
    <cellStyle name="Currency 2 2 3 2 2 19" xfId="24305"/>
    <cellStyle name="Currency 2 2 3 2 2 19 10" xfId="24306"/>
    <cellStyle name="Currency 2 2 3 2 2 19 10 2" xfId="24307"/>
    <cellStyle name="Currency 2 2 3 2 2 19 11" xfId="24308"/>
    <cellStyle name="Currency 2 2 3 2 2 19 11 2" xfId="24309"/>
    <cellStyle name="Currency 2 2 3 2 2 19 12" xfId="24310"/>
    <cellStyle name="Currency 2 2 3 2 2 19 12 2" xfId="24311"/>
    <cellStyle name="Currency 2 2 3 2 2 19 13" xfId="24312"/>
    <cellStyle name="Currency 2 2 3 2 2 19 13 2" xfId="24313"/>
    <cellStyle name="Currency 2 2 3 2 2 19 14" xfId="24314"/>
    <cellStyle name="Currency 2 2 3 2 2 19 14 2" xfId="24315"/>
    <cellStyle name="Currency 2 2 3 2 2 19 15" xfId="24316"/>
    <cellStyle name="Currency 2 2 3 2 2 19 16" xfId="24317"/>
    <cellStyle name="Currency 2 2 3 2 2 19 2" xfId="24318"/>
    <cellStyle name="Currency 2 2 3 2 2 19 2 10" xfId="24319"/>
    <cellStyle name="Currency 2 2 3 2 2 19 2 10 2" xfId="24320"/>
    <cellStyle name="Currency 2 2 3 2 2 19 2 11" xfId="24321"/>
    <cellStyle name="Currency 2 2 3 2 2 19 2 11 2" xfId="24322"/>
    <cellStyle name="Currency 2 2 3 2 2 19 2 12" xfId="24323"/>
    <cellStyle name="Currency 2 2 3 2 2 19 2 12 2" xfId="24324"/>
    <cellStyle name="Currency 2 2 3 2 2 19 2 13" xfId="24325"/>
    <cellStyle name="Currency 2 2 3 2 2 19 2 14" xfId="24326"/>
    <cellStyle name="Currency 2 2 3 2 2 19 2 2" xfId="24327"/>
    <cellStyle name="Currency 2 2 3 2 2 19 2 2 2" xfId="24328"/>
    <cellStyle name="Currency 2 2 3 2 2 19 2 3" xfId="24329"/>
    <cellStyle name="Currency 2 2 3 2 2 19 2 3 2" xfId="24330"/>
    <cellStyle name="Currency 2 2 3 2 2 19 2 4" xfId="24331"/>
    <cellStyle name="Currency 2 2 3 2 2 19 2 4 2" xfId="24332"/>
    <cellStyle name="Currency 2 2 3 2 2 19 2 5" xfId="24333"/>
    <cellStyle name="Currency 2 2 3 2 2 19 2 5 2" xfId="24334"/>
    <cellStyle name="Currency 2 2 3 2 2 19 2 6" xfId="24335"/>
    <cellStyle name="Currency 2 2 3 2 2 19 2 6 2" xfId="24336"/>
    <cellStyle name="Currency 2 2 3 2 2 19 2 7" xfId="24337"/>
    <cellStyle name="Currency 2 2 3 2 2 19 2 7 2" xfId="24338"/>
    <cellStyle name="Currency 2 2 3 2 2 19 2 8" xfId="24339"/>
    <cellStyle name="Currency 2 2 3 2 2 19 2 8 2" xfId="24340"/>
    <cellStyle name="Currency 2 2 3 2 2 19 2 9" xfId="24341"/>
    <cellStyle name="Currency 2 2 3 2 2 19 2 9 2" xfId="24342"/>
    <cellStyle name="Currency 2 2 3 2 2 19 3" xfId="24343"/>
    <cellStyle name="Currency 2 2 3 2 2 19 3 10" xfId="24344"/>
    <cellStyle name="Currency 2 2 3 2 2 19 3 10 2" xfId="24345"/>
    <cellStyle name="Currency 2 2 3 2 2 19 3 11" xfId="24346"/>
    <cellStyle name="Currency 2 2 3 2 2 19 3 11 2" xfId="24347"/>
    <cellStyle name="Currency 2 2 3 2 2 19 3 12" xfId="24348"/>
    <cellStyle name="Currency 2 2 3 2 2 19 3 12 2" xfId="24349"/>
    <cellStyle name="Currency 2 2 3 2 2 19 3 13" xfId="24350"/>
    <cellStyle name="Currency 2 2 3 2 2 19 3 14" xfId="24351"/>
    <cellStyle name="Currency 2 2 3 2 2 19 3 2" xfId="24352"/>
    <cellStyle name="Currency 2 2 3 2 2 19 3 2 2" xfId="24353"/>
    <cellStyle name="Currency 2 2 3 2 2 19 3 3" xfId="24354"/>
    <cellStyle name="Currency 2 2 3 2 2 19 3 3 2" xfId="24355"/>
    <cellStyle name="Currency 2 2 3 2 2 19 3 4" xfId="24356"/>
    <cellStyle name="Currency 2 2 3 2 2 19 3 4 2" xfId="24357"/>
    <cellStyle name="Currency 2 2 3 2 2 19 3 5" xfId="24358"/>
    <cellStyle name="Currency 2 2 3 2 2 19 3 5 2" xfId="24359"/>
    <cellStyle name="Currency 2 2 3 2 2 19 3 6" xfId="24360"/>
    <cellStyle name="Currency 2 2 3 2 2 19 3 6 2" xfId="24361"/>
    <cellStyle name="Currency 2 2 3 2 2 19 3 7" xfId="24362"/>
    <cellStyle name="Currency 2 2 3 2 2 19 3 7 2" xfId="24363"/>
    <cellStyle name="Currency 2 2 3 2 2 19 3 8" xfId="24364"/>
    <cellStyle name="Currency 2 2 3 2 2 19 3 8 2" xfId="24365"/>
    <cellStyle name="Currency 2 2 3 2 2 19 3 9" xfId="24366"/>
    <cellStyle name="Currency 2 2 3 2 2 19 3 9 2" xfId="24367"/>
    <cellStyle name="Currency 2 2 3 2 2 19 4" xfId="24368"/>
    <cellStyle name="Currency 2 2 3 2 2 19 4 2" xfId="24369"/>
    <cellStyle name="Currency 2 2 3 2 2 19 5" xfId="24370"/>
    <cellStyle name="Currency 2 2 3 2 2 19 5 2" xfId="24371"/>
    <cellStyle name="Currency 2 2 3 2 2 19 6" xfId="24372"/>
    <cellStyle name="Currency 2 2 3 2 2 19 6 2" xfId="24373"/>
    <cellStyle name="Currency 2 2 3 2 2 19 7" xfId="24374"/>
    <cellStyle name="Currency 2 2 3 2 2 19 7 2" xfId="24375"/>
    <cellStyle name="Currency 2 2 3 2 2 19 8" xfId="24376"/>
    <cellStyle name="Currency 2 2 3 2 2 19 8 2" xfId="24377"/>
    <cellStyle name="Currency 2 2 3 2 2 19 9" xfId="24378"/>
    <cellStyle name="Currency 2 2 3 2 2 19 9 2" xfId="24379"/>
    <cellStyle name="Currency 2 2 3 2 2 2" xfId="24380"/>
    <cellStyle name="Currency 2 2 3 2 2 20" xfId="24381"/>
    <cellStyle name="Currency 2 2 3 2 2 20 10" xfId="24382"/>
    <cellStyle name="Currency 2 2 3 2 2 20 10 2" xfId="24383"/>
    <cellStyle name="Currency 2 2 3 2 2 20 11" xfId="24384"/>
    <cellStyle name="Currency 2 2 3 2 2 20 11 2" xfId="24385"/>
    <cellStyle name="Currency 2 2 3 2 2 20 12" xfId="24386"/>
    <cellStyle name="Currency 2 2 3 2 2 20 12 2" xfId="24387"/>
    <cellStyle name="Currency 2 2 3 2 2 20 13" xfId="24388"/>
    <cellStyle name="Currency 2 2 3 2 2 20 13 2" xfId="24389"/>
    <cellStyle name="Currency 2 2 3 2 2 20 14" xfId="24390"/>
    <cellStyle name="Currency 2 2 3 2 2 20 14 2" xfId="24391"/>
    <cellStyle name="Currency 2 2 3 2 2 20 15" xfId="24392"/>
    <cellStyle name="Currency 2 2 3 2 2 20 16" xfId="24393"/>
    <cellStyle name="Currency 2 2 3 2 2 20 2" xfId="24394"/>
    <cellStyle name="Currency 2 2 3 2 2 20 2 10" xfId="24395"/>
    <cellStyle name="Currency 2 2 3 2 2 20 2 10 2" xfId="24396"/>
    <cellStyle name="Currency 2 2 3 2 2 20 2 11" xfId="24397"/>
    <cellStyle name="Currency 2 2 3 2 2 20 2 11 2" xfId="24398"/>
    <cellStyle name="Currency 2 2 3 2 2 20 2 12" xfId="24399"/>
    <cellStyle name="Currency 2 2 3 2 2 20 2 12 2" xfId="24400"/>
    <cellStyle name="Currency 2 2 3 2 2 20 2 13" xfId="24401"/>
    <cellStyle name="Currency 2 2 3 2 2 20 2 14" xfId="24402"/>
    <cellStyle name="Currency 2 2 3 2 2 20 2 2" xfId="24403"/>
    <cellStyle name="Currency 2 2 3 2 2 20 2 2 2" xfId="24404"/>
    <cellStyle name="Currency 2 2 3 2 2 20 2 3" xfId="24405"/>
    <cellStyle name="Currency 2 2 3 2 2 20 2 3 2" xfId="24406"/>
    <cellStyle name="Currency 2 2 3 2 2 20 2 4" xfId="24407"/>
    <cellStyle name="Currency 2 2 3 2 2 20 2 4 2" xfId="24408"/>
    <cellStyle name="Currency 2 2 3 2 2 20 2 5" xfId="24409"/>
    <cellStyle name="Currency 2 2 3 2 2 20 2 5 2" xfId="24410"/>
    <cellStyle name="Currency 2 2 3 2 2 20 2 6" xfId="24411"/>
    <cellStyle name="Currency 2 2 3 2 2 20 2 6 2" xfId="24412"/>
    <cellStyle name="Currency 2 2 3 2 2 20 2 7" xfId="24413"/>
    <cellStyle name="Currency 2 2 3 2 2 20 2 7 2" xfId="24414"/>
    <cellStyle name="Currency 2 2 3 2 2 20 2 8" xfId="24415"/>
    <cellStyle name="Currency 2 2 3 2 2 20 2 8 2" xfId="24416"/>
    <cellStyle name="Currency 2 2 3 2 2 20 2 9" xfId="24417"/>
    <cellStyle name="Currency 2 2 3 2 2 20 2 9 2" xfId="24418"/>
    <cellStyle name="Currency 2 2 3 2 2 20 3" xfId="24419"/>
    <cellStyle name="Currency 2 2 3 2 2 20 3 10" xfId="24420"/>
    <cellStyle name="Currency 2 2 3 2 2 20 3 10 2" xfId="24421"/>
    <cellStyle name="Currency 2 2 3 2 2 20 3 11" xfId="24422"/>
    <cellStyle name="Currency 2 2 3 2 2 20 3 11 2" xfId="24423"/>
    <cellStyle name="Currency 2 2 3 2 2 20 3 12" xfId="24424"/>
    <cellStyle name="Currency 2 2 3 2 2 20 3 12 2" xfId="24425"/>
    <cellStyle name="Currency 2 2 3 2 2 20 3 13" xfId="24426"/>
    <cellStyle name="Currency 2 2 3 2 2 20 3 14" xfId="24427"/>
    <cellStyle name="Currency 2 2 3 2 2 20 3 2" xfId="24428"/>
    <cellStyle name="Currency 2 2 3 2 2 20 3 2 2" xfId="24429"/>
    <cellStyle name="Currency 2 2 3 2 2 20 3 3" xfId="24430"/>
    <cellStyle name="Currency 2 2 3 2 2 20 3 3 2" xfId="24431"/>
    <cellStyle name="Currency 2 2 3 2 2 20 3 4" xfId="24432"/>
    <cellStyle name="Currency 2 2 3 2 2 20 3 4 2" xfId="24433"/>
    <cellStyle name="Currency 2 2 3 2 2 20 3 5" xfId="24434"/>
    <cellStyle name="Currency 2 2 3 2 2 20 3 5 2" xfId="24435"/>
    <cellStyle name="Currency 2 2 3 2 2 20 3 6" xfId="24436"/>
    <cellStyle name="Currency 2 2 3 2 2 20 3 6 2" xfId="24437"/>
    <cellStyle name="Currency 2 2 3 2 2 20 3 7" xfId="24438"/>
    <cellStyle name="Currency 2 2 3 2 2 20 3 7 2" xfId="24439"/>
    <cellStyle name="Currency 2 2 3 2 2 20 3 8" xfId="24440"/>
    <cellStyle name="Currency 2 2 3 2 2 20 3 8 2" xfId="24441"/>
    <cellStyle name="Currency 2 2 3 2 2 20 3 9" xfId="24442"/>
    <cellStyle name="Currency 2 2 3 2 2 20 3 9 2" xfId="24443"/>
    <cellStyle name="Currency 2 2 3 2 2 20 4" xfId="24444"/>
    <cellStyle name="Currency 2 2 3 2 2 20 4 2" xfId="24445"/>
    <cellStyle name="Currency 2 2 3 2 2 20 5" xfId="24446"/>
    <cellStyle name="Currency 2 2 3 2 2 20 5 2" xfId="24447"/>
    <cellStyle name="Currency 2 2 3 2 2 20 6" xfId="24448"/>
    <cellStyle name="Currency 2 2 3 2 2 20 6 2" xfId="24449"/>
    <cellStyle name="Currency 2 2 3 2 2 20 7" xfId="24450"/>
    <cellStyle name="Currency 2 2 3 2 2 20 7 2" xfId="24451"/>
    <cellStyle name="Currency 2 2 3 2 2 20 8" xfId="24452"/>
    <cellStyle name="Currency 2 2 3 2 2 20 8 2" xfId="24453"/>
    <cellStyle name="Currency 2 2 3 2 2 20 9" xfId="24454"/>
    <cellStyle name="Currency 2 2 3 2 2 20 9 2" xfId="24455"/>
    <cellStyle name="Currency 2 2 3 2 2 21" xfId="24456"/>
    <cellStyle name="Currency 2 2 3 2 2 21 10" xfId="24457"/>
    <cellStyle name="Currency 2 2 3 2 2 21 10 2" xfId="24458"/>
    <cellStyle name="Currency 2 2 3 2 2 21 11" xfId="24459"/>
    <cellStyle name="Currency 2 2 3 2 2 21 11 2" xfId="24460"/>
    <cellStyle name="Currency 2 2 3 2 2 21 12" xfId="24461"/>
    <cellStyle name="Currency 2 2 3 2 2 21 12 2" xfId="24462"/>
    <cellStyle name="Currency 2 2 3 2 2 21 13" xfId="24463"/>
    <cellStyle name="Currency 2 2 3 2 2 21 13 2" xfId="24464"/>
    <cellStyle name="Currency 2 2 3 2 2 21 14" xfId="24465"/>
    <cellStyle name="Currency 2 2 3 2 2 21 14 2" xfId="24466"/>
    <cellStyle name="Currency 2 2 3 2 2 21 15" xfId="24467"/>
    <cellStyle name="Currency 2 2 3 2 2 21 16" xfId="24468"/>
    <cellStyle name="Currency 2 2 3 2 2 21 2" xfId="24469"/>
    <cellStyle name="Currency 2 2 3 2 2 21 2 10" xfId="24470"/>
    <cellStyle name="Currency 2 2 3 2 2 21 2 10 2" xfId="24471"/>
    <cellStyle name="Currency 2 2 3 2 2 21 2 11" xfId="24472"/>
    <cellStyle name="Currency 2 2 3 2 2 21 2 11 2" xfId="24473"/>
    <cellStyle name="Currency 2 2 3 2 2 21 2 12" xfId="24474"/>
    <cellStyle name="Currency 2 2 3 2 2 21 2 12 2" xfId="24475"/>
    <cellStyle name="Currency 2 2 3 2 2 21 2 13" xfId="24476"/>
    <cellStyle name="Currency 2 2 3 2 2 21 2 14" xfId="24477"/>
    <cellStyle name="Currency 2 2 3 2 2 21 2 2" xfId="24478"/>
    <cellStyle name="Currency 2 2 3 2 2 21 2 2 2" xfId="24479"/>
    <cellStyle name="Currency 2 2 3 2 2 21 2 3" xfId="24480"/>
    <cellStyle name="Currency 2 2 3 2 2 21 2 3 2" xfId="24481"/>
    <cellStyle name="Currency 2 2 3 2 2 21 2 4" xfId="24482"/>
    <cellStyle name="Currency 2 2 3 2 2 21 2 4 2" xfId="24483"/>
    <cellStyle name="Currency 2 2 3 2 2 21 2 5" xfId="24484"/>
    <cellStyle name="Currency 2 2 3 2 2 21 2 5 2" xfId="24485"/>
    <cellStyle name="Currency 2 2 3 2 2 21 2 6" xfId="24486"/>
    <cellStyle name="Currency 2 2 3 2 2 21 2 6 2" xfId="24487"/>
    <cellStyle name="Currency 2 2 3 2 2 21 2 7" xfId="24488"/>
    <cellStyle name="Currency 2 2 3 2 2 21 2 7 2" xfId="24489"/>
    <cellStyle name="Currency 2 2 3 2 2 21 2 8" xfId="24490"/>
    <cellStyle name="Currency 2 2 3 2 2 21 2 8 2" xfId="24491"/>
    <cellStyle name="Currency 2 2 3 2 2 21 2 9" xfId="24492"/>
    <cellStyle name="Currency 2 2 3 2 2 21 2 9 2" xfId="24493"/>
    <cellStyle name="Currency 2 2 3 2 2 21 3" xfId="24494"/>
    <cellStyle name="Currency 2 2 3 2 2 21 3 10" xfId="24495"/>
    <cellStyle name="Currency 2 2 3 2 2 21 3 10 2" xfId="24496"/>
    <cellStyle name="Currency 2 2 3 2 2 21 3 11" xfId="24497"/>
    <cellStyle name="Currency 2 2 3 2 2 21 3 11 2" xfId="24498"/>
    <cellStyle name="Currency 2 2 3 2 2 21 3 12" xfId="24499"/>
    <cellStyle name="Currency 2 2 3 2 2 21 3 12 2" xfId="24500"/>
    <cellStyle name="Currency 2 2 3 2 2 21 3 13" xfId="24501"/>
    <cellStyle name="Currency 2 2 3 2 2 21 3 14" xfId="24502"/>
    <cellStyle name="Currency 2 2 3 2 2 21 3 2" xfId="24503"/>
    <cellStyle name="Currency 2 2 3 2 2 21 3 2 2" xfId="24504"/>
    <cellStyle name="Currency 2 2 3 2 2 21 3 3" xfId="24505"/>
    <cellStyle name="Currency 2 2 3 2 2 21 3 3 2" xfId="24506"/>
    <cellStyle name="Currency 2 2 3 2 2 21 3 4" xfId="24507"/>
    <cellStyle name="Currency 2 2 3 2 2 21 3 4 2" xfId="24508"/>
    <cellStyle name="Currency 2 2 3 2 2 21 3 5" xfId="24509"/>
    <cellStyle name="Currency 2 2 3 2 2 21 3 5 2" xfId="24510"/>
    <cellStyle name="Currency 2 2 3 2 2 21 3 6" xfId="24511"/>
    <cellStyle name="Currency 2 2 3 2 2 21 3 6 2" xfId="24512"/>
    <cellStyle name="Currency 2 2 3 2 2 21 3 7" xfId="24513"/>
    <cellStyle name="Currency 2 2 3 2 2 21 3 7 2" xfId="24514"/>
    <cellStyle name="Currency 2 2 3 2 2 21 3 8" xfId="24515"/>
    <cellStyle name="Currency 2 2 3 2 2 21 3 8 2" xfId="24516"/>
    <cellStyle name="Currency 2 2 3 2 2 21 3 9" xfId="24517"/>
    <cellStyle name="Currency 2 2 3 2 2 21 3 9 2" xfId="24518"/>
    <cellStyle name="Currency 2 2 3 2 2 21 4" xfId="24519"/>
    <cellStyle name="Currency 2 2 3 2 2 21 4 2" xfId="24520"/>
    <cellStyle name="Currency 2 2 3 2 2 21 5" xfId="24521"/>
    <cellStyle name="Currency 2 2 3 2 2 21 5 2" xfId="24522"/>
    <cellStyle name="Currency 2 2 3 2 2 21 6" xfId="24523"/>
    <cellStyle name="Currency 2 2 3 2 2 21 6 2" xfId="24524"/>
    <cellStyle name="Currency 2 2 3 2 2 21 7" xfId="24525"/>
    <cellStyle name="Currency 2 2 3 2 2 21 7 2" xfId="24526"/>
    <cellStyle name="Currency 2 2 3 2 2 21 8" xfId="24527"/>
    <cellStyle name="Currency 2 2 3 2 2 21 8 2" xfId="24528"/>
    <cellStyle name="Currency 2 2 3 2 2 21 9" xfId="24529"/>
    <cellStyle name="Currency 2 2 3 2 2 21 9 2" xfId="24530"/>
    <cellStyle name="Currency 2 2 3 2 2 22" xfId="24531"/>
    <cellStyle name="Currency 2 2 3 2 2 22 10" xfId="24532"/>
    <cellStyle name="Currency 2 2 3 2 2 22 10 2" xfId="24533"/>
    <cellStyle name="Currency 2 2 3 2 2 22 11" xfId="24534"/>
    <cellStyle name="Currency 2 2 3 2 2 22 11 2" xfId="24535"/>
    <cellStyle name="Currency 2 2 3 2 2 22 12" xfId="24536"/>
    <cellStyle name="Currency 2 2 3 2 2 22 12 2" xfId="24537"/>
    <cellStyle name="Currency 2 2 3 2 2 22 13" xfId="24538"/>
    <cellStyle name="Currency 2 2 3 2 2 22 13 2" xfId="24539"/>
    <cellStyle name="Currency 2 2 3 2 2 22 14" xfId="24540"/>
    <cellStyle name="Currency 2 2 3 2 2 22 14 2" xfId="24541"/>
    <cellStyle name="Currency 2 2 3 2 2 22 15" xfId="24542"/>
    <cellStyle name="Currency 2 2 3 2 2 22 16" xfId="24543"/>
    <cellStyle name="Currency 2 2 3 2 2 22 2" xfId="24544"/>
    <cellStyle name="Currency 2 2 3 2 2 22 2 10" xfId="24545"/>
    <cellStyle name="Currency 2 2 3 2 2 22 2 10 2" xfId="24546"/>
    <cellStyle name="Currency 2 2 3 2 2 22 2 11" xfId="24547"/>
    <cellStyle name="Currency 2 2 3 2 2 22 2 11 2" xfId="24548"/>
    <cellStyle name="Currency 2 2 3 2 2 22 2 12" xfId="24549"/>
    <cellStyle name="Currency 2 2 3 2 2 22 2 12 2" xfId="24550"/>
    <cellStyle name="Currency 2 2 3 2 2 22 2 13" xfId="24551"/>
    <cellStyle name="Currency 2 2 3 2 2 22 2 14" xfId="24552"/>
    <cellStyle name="Currency 2 2 3 2 2 22 2 2" xfId="24553"/>
    <cellStyle name="Currency 2 2 3 2 2 22 2 2 2" xfId="24554"/>
    <cellStyle name="Currency 2 2 3 2 2 22 2 3" xfId="24555"/>
    <cellStyle name="Currency 2 2 3 2 2 22 2 3 2" xfId="24556"/>
    <cellStyle name="Currency 2 2 3 2 2 22 2 4" xfId="24557"/>
    <cellStyle name="Currency 2 2 3 2 2 22 2 4 2" xfId="24558"/>
    <cellStyle name="Currency 2 2 3 2 2 22 2 5" xfId="24559"/>
    <cellStyle name="Currency 2 2 3 2 2 22 2 5 2" xfId="24560"/>
    <cellStyle name="Currency 2 2 3 2 2 22 2 6" xfId="24561"/>
    <cellStyle name="Currency 2 2 3 2 2 22 2 6 2" xfId="24562"/>
    <cellStyle name="Currency 2 2 3 2 2 22 2 7" xfId="24563"/>
    <cellStyle name="Currency 2 2 3 2 2 22 2 7 2" xfId="24564"/>
    <cellStyle name="Currency 2 2 3 2 2 22 2 8" xfId="24565"/>
    <cellStyle name="Currency 2 2 3 2 2 22 2 8 2" xfId="24566"/>
    <cellStyle name="Currency 2 2 3 2 2 22 2 9" xfId="24567"/>
    <cellStyle name="Currency 2 2 3 2 2 22 2 9 2" xfId="24568"/>
    <cellStyle name="Currency 2 2 3 2 2 22 3" xfId="24569"/>
    <cellStyle name="Currency 2 2 3 2 2 22 3 10" xfId="24570"/>
    <cellStyle name="Currency 2 2 3 2 2 22 3 10 2" xfId="24571"/>
    <cellStyle name="Currency 2 2 3 2 2 22 3 11" xfId="24572"/>
    <cellStyle name="Currency 2 2 3 2 2 22 3 11 2" xfId="24573"/>
    <cellStyle name="Currency 2 2 3 2 2 22 3 12" xfId="24574"/>
    <cellStyle name="Currency 2 2 3 2 2 22 3 12 2" xfId="24575"/>
    <cellStyle name="Currency 2 2 3 2 2 22 3 13" xfId="24576"/>
    <cellStyle name="Currency 2 2 3 2 2 22 3 14" xfId="24577"/>
    <cellStyle name="Currency 2 2 3 2 2 22 3 2" xfId="24578"/>
    <cellStyle name="Currency 2 2 3 2 2 22 3 2 2" xfId="24579"/>
    <cellStyle name="Currency 2 2 3 2 2 22 3 3" xfId="24580"/>
    <cellStyle name="Currency 2 2 3 2 2 22 3 3 2" xfId="24581"/>
    <cellStyle name="Currency 2 2 3 2 2 22 3 4" xfId="24582"/>
    <cellStyle name="Currency 2 2 3 2 2 22 3 4 2" xfId="24583"/>
    <cellStyle name="Currency 2 2 3 2 2 22 3 5" xfId="24584"/>
    <cellStyle name="Currency 2 2 3 2 2 22 3 5 2" xfId="24585"/>
    <cellStyle name="Currency 2 2 3 2 2 22 3 6" xfId="24586"/>
    <cellStyle name="Currency 2 2 3 2 2 22 3 6 2" xfId="24587"/>
    <cellStyle name="Currency 2 2 3 2 2 22 3 7" xfId="24588"/>
    <cellStyle name="Currency 2 2 3 2 2 22 3 7 2" xfId="24589"/>
    <cellStyle name="Currency 2 2 3 2 2 22 3 8" xfId="24590"/>
    <cellStyle name="Currency 2 2 3 2 2 22 3 8 2" xfId="24591"/>
    <cellStyle name="Currency 2 2 3 2 2 22 3 9" xfId="24592"/>
    <cellStyle name="Currency 2 2 3 2 2 22 3 9 2" xfId="24593"/>
    <cellStyle name="Currency 2 2 3 2 2 22 4" xfId="24594"/>
    <cellStyle name="Currency 2 2 3 2 2 22 4 2" xfId="24595"/>
    <cellStyle name="Currency 2 2 3 2 2 22 5" xfId="24596"/>
    <cellStyle name="Currency 2 2 3 2 2 22 5 2" xfId="24597"/>
    <cellStyle name="Currency 2 2 3 2 2 22 6" xfId="24598"/>
    <cellStyle name="Currency 2 2 3 2 2 22 6 2" xfId="24599"/>
    <cellStyle name="Currency 2 2 3 2 2 22 7" xfId="24600"/>
    <cellStyle name="Currency 2 2 3 2 2 22 7 2" xfId="24601"/>
    <cellStyle name="Currency 2 2 3 2 2 22 8" xfId="24602"/>
    <cellStyle name="Currency 2 2 3 2 2 22 8 2" xfId="24603"/>
    <cellStyle name="Currency 2 2 3 2 2 22 9" xfId="24604"/>
    <cellStyle name="Currency 2 2 3 2 2 22 9 2" xfId="24605"/>
    <cellStyle name="Currency 2 2 3 2 2 23" xfId="24606"/>
    <cellStyle name="Currency 2 2 3 2 2 23 10" xfId="24607"/>
    <cellStyle name="Currency 2 2 3 2 2 23 10 2" xfId="24608"/>
    <cellStyle name="Currency 2 2 3 2 2 23 11" xfId="24609"/>
    <cellStyle name="Currency 2 2 3 2 2 23 11 2" xfId="24610"/>
    <cellStyle name="Currency 2 2 3 2 2 23 12" xfId="24611"/>
    <cellStyle name="Currency 2 2 3 2 2 23 12 2" xfId="24612"/>
    <cellStyle name="Currency 2 2 3 2 2 23 13" xfId="24613"/>
    <cellStyle name="Currency 2 2 3 2 2 23 14" xfId="24614"/>
    <cellStyle name="Currency 2 2 3 2 2 23 2" xfId="24615"/>
    <cellStyle name="Currency 2 2 3 2 2 23 2 2" xfId="24616"/>
    <cellStyle name="Currency 2 2 3 2 2 23 3" xfId="24617"/>
    <cellStyle name="Currency 2 2 3 2 2 23 3 2" xfId="24618"/>
    <cellStyle name="Currency 2 2 3 2 2 23 4" xfId="24619"/>
    <cellStyle name="Currency 2 2 3 2 2 23 4 2" xfId="24620"/>
    <cellStyle name="Currency 2 2 3 2 2 23 5" xfId="24621"/>
    <cellStyle name="Currency 2 2 3 2 2 23 5 2" xfId="24622"/>
    <cellStyle name="Currency 2 2 3 2 2 23 6" xfId="24623"/>
    <cellStyle name="Currency 2 2 3 2 2 23 6 2" xfId="24624"/>
    <cellStyle name="Currency 2 2 3 2 2 23 7" xfId="24625"/>
    <cellStyle name="Currency 2 2 3 2 2 23 7 2" xfId="24626"/>
    <cellStyle name="Currency 2 2 3 2 2 23 8" xfId="24627"/>
    <cellStyle name="Currency 2 2 3 2 2 23 8 2" xfId="24628"/>
    <cellStyle name="Currency 2 2 3 2 2 23 9" xfId="24629"/>
    <cellStyle name="Currency 2 2 3 2 2 23 9 2" xfId="24630"/>
    <cellStyle name="Currency 2 2 3 2 2 24" xfId="24631"/>
    <cellStyle name="Currency 2 2 3 2 2 24 10" xfId="24632"/>
    <cellStyle name="Currency 2 2 3 2 2 24 10 2" xfId="24633"/>
    <cellStyle name="Currency 2 2 3 2 2 24 11" xfId="24634"/>
    <cellStyle name="Currency 2 2 3 2 2 24 11 2" xfId="24635"/>
    <cellStyle name="Currency 2 2 3 2 2 24 12" xfId="24636"/>
    <cellStyle name="Currency 2 2 3 2 2 24 12 2" xfId="24637"/>
    <cellStyle name="Currency 2 2 3 2 2 24 13" xfId="24638"/>
    <cellStyle name="Currency 2 2 3 2 2 24 14" xfId="24639"/>
    <cellStyle name="Currency 2 2 3 2 2 24 2" xfId="24640"/>
    <cellStyle name="Currency 2 2 3 2 2 24 2 2" xfId="24641"/>
    <cellStyle name="Currency 2 2 3 2 2 24 3" xfId="24642"/>
    <cellStyle name="Currency 2 2 3 2 2 24 3 2" xfId="24643"/>
    <cellStyle name="Currency 2 2 3 2 2 24 4" xfId="24644"/>
    <cellStyle name="Currency 2 2 3 2 2 24 4 2" xfId="24645"/>
    <cellStyle name="Currency 2 2 3 2 2 24 5" xfId="24646"/>
    <cellStyle name="Currency 2 2 3 2 2 24 5 2" xfId="24647"/>
    <cellStyle name="Currency 2 2 3 2 2 24 6" xfId="24648"/>
    <cellStyle name="Currency 2 2 3 2 2 24 6 2" xfId="24649"/>
    <cellStyle name="Currency 2 2 3 2 2 24 7" xfId="24650"/>
    <cellStyle name="Currency 2 2 3 2 2 24 7 2" xfId="24651"/>
    <cellStyle name="Currency 2 2 3 2 2 24 8" xfId="24652"/>
    <cellStyle name="Currency 2 2 3 2 2 24 8 2" xfId="24653"/>
    <cellStyle name="Currency 2 2 3 2 2 24 9" xfId="24654"/>
    <cellStyle name="Currency 2 2 3 2 2 24 9 2" xfId="24655"/>
    <cellStyle name="Currency 2 2 3 2 2 25" xfId="24656"/>
    <cellStyle name="Currency 2 2 3 2 2 25 2" xfId="24657"/>
    <cellStyle name="Currency 2 2 3 2 2 26" xfId="24658"/>
    <cellStyle name="Currency 2 2 3 2 2 26 2" xfId="24659"/>
    <cellStyle name="Currency 2 2 3 2 2 27" xfId="24660"/>
    <cellStyle name="Currency 2 2 3 2 2 27 2" xfId="24661"/>
    <cellStyle name="Currency 2 2 3 2 2 28" xfId="24662"/>
    <cellStyle name="Currency 2 2 3 2 2 28 2" xfId="24663"/>
    <cellStyle name="Currency 2 2 3 2 2 29" xfId="24664"/>
    <cellStyle name="Currency 2 2 3 2 2 29 2" xfId="24665"/>
    <cellStyle name="Currency 2 2 3 2 2 3" xfId="24666"/>
    <cellStyle name="Currency 2 2 3 2 2 3 10" xfId="24667"/>
    <cellStyle name="Currency 2 2 3 2 2 3 10 2" xfId="24668"/>
    <cellStyle name="Currency 2 2 3 2 2 3 11" xfId="24669"/>
    <cellStyle name="Currency 2 2 3 2 2 3 11 2" xfId="24670"/>
    <cellStyle name="Currency 2 2 3 2 2 3 12" xfId="24671"/>
    <cellStyle name="Currency 2 2 3 2 2 3 12 2" xfId="24672"/>
    <cellStyle name="Currency 2 2 3 2 2 3 13" xfId="24673"/>
    <cellStyle name="Currency 2 2 3 2 2 3 13 2" xfId="24674"/>
    <cellStyle name="Currency 2 2 3 2 2 3 14" xfId="24675"/>
    <cellStyle name="Currency 2 2 3 2 2 3 14 2" xfId="24676"/>
    <cellStyle name="Currency 2 2 3 2 2 3 15" xfId="24677"/>
    <cellStyle name="Currency 2 2 3 2 2 3 16" xfId="24678"/>
    <cellStyle name="Currency 2 2 3 2 2 3 2" xfId="24679"/>
    <cellStyle name="Currency 2 2 3 2 2 3 2 10" xfId="24680"/>
    <cellStyle name="Currency 2 2 3 2 2 3 2 10 2" xfId="24681"/>
    <cellStyle name="Currency 2 2 3 2 2 3 2 11" xfId="24682"/>
    <cellStyle name="Currency 2 2 3 2 2 3 2 11 2" xfId="24683"/>
    <cellStyle name="Currency 2 2 3 2 2 3 2 12" xfId="24684"/>
    <cellStyle name="Currency 2 2 3 2 2 3 2 12 2" xfId="24685"/>
    <cellStyle name="Currency 2 2 3 2 2 3 2 13" xfId="24686"/>
    <cellStyle name="Currency 2 2 3 2 2 3 2 14" xfId="24687"/>
    <cellStyle name="Currency 2 2 3 2 2 3 2 2" xfId="24688"/>
    <cellStyle name="Currency 2 2 3 2 2 3 2 2 2" xfId="24689"/>
    <cellStyle name="Currency 2 2 3 2 2 3 2 3" xfId="24690"/>
    <cellStyle name="Currency 2 2 3 2 2 3 2 3 2" xfId="24691"/>
    <cellStyle name="Currency 2 2 3 2 2 3 2 4" xfId="24692"/>
    <cellStyle name="Currency 2 2 3 2 2 3 2 4 2" xfId="24693"/>
    <cellStyle name="Currency 2 2 3 2 2 3 2 5" xfId="24694"/>
    <cellStyle name="Currency 2 2 3 2 2 3 2 5 2" xfId="24695"/>
    <cellStyle name="Currency 2 2 3 2 2 3 2 6" xfId="24696"/>
    <cellStyle name="Currency 2 2 3 2 2 3 2 6 2" xfId="24697"/>
    <cellStyle name="Currency 2 2 3 2 2 3 2 7" xfId="24698"/>
    <cellStyle name="Currency 2 2 3 2 2 3 2 7 2" xfId="24699"/>
    <cellStyle name="Currency 2 2 3 2 2 3 2 8" xfId="24700"/>
    <cellStyle name="Currency 2 2 3 2 2 3 2 8 2" xfId="24701"/>
    <cellStyle name="Currency 2 2 3 2 2 3 2 9" xfId="24702"/>
    <cellStyle name="Currency 2 2 3 2 2 3 2 9 2" xfId="24703"/>
    <cellStyle name="Currency 2 2 3 2 2 3 3" xfId="24704"/>
    <cellStyle name="Currency 2 2 3 2 2 3 3 10" xfId="24705"/>
    <cellStyle name="Currency 2 2 3 2 2 3 3 10 2" xfId="24706"/>
    <cellStyle name="Currency 2 2 3 2 2 3 3 11" xfId="24707"/>
    <cellStyle name="Currency 2 2 3 2 2 3 3 11 2" xfId="24708"/>
    <cellStyle name="Currency 2 2 3 2 2 3 3 12" xfId="24709"/>
    <cellStyle name="Currency 2 2 3 2 2 3 3 12 2" xfId="24710"/>
    <cellStyle name="Currency 2 2 3 2 2 3 3 13" xfId="24711"/>
    <cellStyle name="Currency 2 2 3 2 2 3 3 14" xfId="24712"/>
    <cellStyle name="Currency 2 2 3 2 2 3 3 2" xfId="24713"/>
    <cellStyle name="Currency 2 2 3 2 2 3 3 2 2" xfId="24714"/>
    <cellStyle name="Currency 2 2 3 2 2 3 3 3" xfId="24715"/>
    <cellStyle name="Currency 2 2 3 2 2 3 3 3 2" xfId="24716"/>
    <cellStyle name="Currency 2 2 3 2 2 3 3 4" xfId="24717"/>
    <cellStyle name="Currency 2 2 3 2 2 3 3 4 2" xfId="24718"/>
    <cellStyle name="Currency 2 2 3 2 2 3 3 5" xfId="24719"/>
    <cellStyle name="Currency 2 2 3 2 2 3 3 5 2" xfId="24720"/>
    <cellStyle name="Currency 2 2 3 2 2 3 3 6" xfId="24721"/>
    <cellStyle name="Currency 2 2 3 2 2 3 3 6 2" xfId="24722"/>
    <cellStyle name="Currency 2 2 3 2 2 3 3 7" xfId="24723"/>
    <cellStyle name="Currency 2 2 3 2 2 3 3 7 2" xfId="24724"/>
    <cellStyle name="Currency 2 2 3 2 2 3 3 8" xfId="24725"/>
    <cellStyle name="Currency 2 2 3 2 2 3 3 8 2" xfId="24726"/>
    <cellStyle name="Currency 2 2 3 2 2 3 3 9" xfId="24727"/>
    <cellStyle name="Currency 2 2 3 2 2 3 3 9 2" xfId="24728"/>
    <cellStyle name="Currency 2 2 3 2 2 3 4" xfId="24729"/>
    <cellStyle name="Currency 2 2 3 2 2 3 4 2" xfId="24730"/>
    <cellStyle name="Currency 2 2 3 2 2 3 5" xfId="24731"/>
    <cellStyle name="Currency 2 2 3 2 2 3 5 2" xfId="24732"/>
    <cellStyle name="Currency 2 2 3 2 2 3 6" xfId="24733"/>
    <cellStyle name="Currency 2 2 3 2 2 3 6 2" xfId="24734"/>
    <cellStyle name="Currency 2 2 3 2 2 3 7" xfId="24735"/>
    <cellStyle name="Currency 2 2 3 2 2 3 7 2" xfId="24736"/>
    <cellStyle name="Currency 2 2 3 2 2 3 8" xfId="24737"/>
    <cellStyle name="Currency 2 2 3 2 2 3 8 2" xfId="24738"/>
    <cellStyle name="Currency 2 2 3 2 2 3 9" xfId="24739"/>
    <cellStyle name="Currency 2 2 3 2 2 3 9 2" xfId="24740"/>
    <cellStyle name="Currency 2 2 3 2 2 30" xfId="24741"/>
    <cellStyle name="Currency 2 2 3 2 2 30 2" xfId="24742"/>
    <cellStyle name="Currency 2 2 3 2 2 31" xfId="24743"/>
    <cellStyle name="Currency 2 2 3 2 2 31 2" xfId="24744"/>
    <cellStyle name="Currency 2 2 3 2 2 32" xfId="24745"/>
    <cellStyle name="Currency 2 2 3 2 2 32 2" xfId="24746"/>
    <cellStyle name="Currency 2 2 3 2 2 33" xfId="24747"/>
    <cellStyle name="Currency 2 2 3 2 2 33 2" xfId="24748"/>
    <cellStyle name="Currency 2 2 3 2 2 34" xfId="24749"/>
    <cellStyle name="Currency 2 2 3 2 2 34 2" xfId="24750"/>
    <cellStyle name="Currency 2 2 3 2 2 35" xfId="24751"/>
    <cellStyle name="Currency 2 2 3 2 2 35 2" xfId="24752"/>
    <cellStyle name="Currency 2 2 3 2 2 36" xfId="24753"/>
    <cellStyle name="Currency 2 2 3 2 2 37" xfId="24754"/>
    <cellStyle name="Currency 2 2 3 2 2 4" xfId="24755"/>
    <cellStyle name="Currency 2 2 3 2 2 4 10" xfId="24756"/>
    <cellStyle name="Currency 2 2 3 2 2 4 10 2" xfId="24757"/>
    <cellStyle name="Currency 2 2 3 2 2 4 11" xfId="24758"/>
    <cellStyle name="Currency 2 2 3 2 2 4 11 2" xfId="24759"/>
    <cellStyle name="Currency 2 2 3 2 2 4 12" xfId="24760"/>
    <cellStyle name="Currency 2 2 3 2 2 4 12 2" xfId="24761"/>
    <cellStyle name="Currency 2 2 3 2 2 4 13" xfId="24762"/>
    <cellStyle name="Currency 2 2 3 2 2 4 13 2" xfId="24763"/>
    <cellStyle name="Currency 2 2 3 2 2 4 14" xfId="24764"/>
    <cellStyle name="Currency 2 2 3 2 2 4 14 2" xfId="24765"/>
    <cellStyle name="Currency 2 2 3 2 2 4 15" xfId="24766"/>
    <cellStyle name="Currency 2 2 3 2 2 4 16" xfId="24767"/>
    <cellStyle name="Currency 2 2 3 2 2 4 2" xfId="24768"/>
    <cellStyle name="Currency 2 2 3 2 2 4 2 10" xfId="24769"/>
    <cellStyle name="Currency 2 2 3 2 2 4 2 10 2" xfId="24770"/>
    <cellStyle name="Currency 2 2 3 2 2 4 2 11" xfId="24771"/>
    <cellStyle name="Currency 2 2 3 2 2 4 2 11 2" xfId="24772"/>
    <cellStyle name="Currency 2 2 3 2 2 4 2 12" xfId="24773"/>
    <cellStyle name="Currency 2 2 3 2 2 4 2 12 2" xfId="24774"/>
    <cellStyle name="Currency 2 2 3 2 2 4 2 13" xfId="24775"/>
    <cellStyle name="Currency 2 2 3 2 2 4 2 14" xfId="24776"/>
    <cellStyle name="Currency 2 2 3 2 2 4 2 2" xfId="24777"/>
    <cellStyle name="Currency 2 2 3 2 2 4 2 2 2" xfId="24778"/>
    <cellStyle name="Currency 2 2 3 2 2 4 2 3" xfId="24779"/>
    <cellStyle name="Currency 2 2 3 2 2 4 2 3 2" xfId="24780"/>
    <cellStyle name="Currency 2 2 3 2 2 4 2 4" xfId="24781"/>
    <cellStyle name="Currency 2 2 3 2 2 4 2 4 2" xfId="24782"/>
    <cellStyle name="Currency 2 2 3 2 2 4 2 5" xfId="24783"/>
    <cellStyle name="Currency 2 2 3 2 2 4 2 5 2" xfId="24784"/>
    <cellStyle name="Currency 2 2 3 2 2 4 2 6" xfId="24785"/>
    <cellStyle name="Currency 2 2 3 2 2 4 2 6 2" xfId="24786"/>
    <cellStyle name="Currency 2 2 3 2 2 4 2 7" xfId="24787"/>
    <cellStyle name="Currency 2 2 3 2 2 4 2 7 2" xfId="24788"/>
    <cellStyle name="Currency 2 2 3 2 2 4 2 8" xfId="24789"/>
    <cellStyle name="Currency 2 2 3 2 2 4 2 8 2" xfId="24790"/>
    <cellStyle name="Currency 2 2 3 2 2 4 2 9" xfId="24791"/>
    <cellStyle name="Currency 2 2 3 2 2 4 2 9 2" xfId="24792"/>
    <cellStyle name="Currency 2 2 3 2 2 4 3" xfId="24793"/>
    <cellStyle name="Currency 2 2 3 2 2 4 3 10" xfId="24794"/>
    <cellStyle name="Currency 2 2 3 2 2 4 3 10 2" xfId="24795"/>
    <cellStyle name="Currency 2 2 3 2 2 4 3 11" xfId="24796"/>
    <cellStyle name="Currency 2 2 3 2 2 4 3 11 2" xfId="24797"/>
    <cellStyle name="Currency 2 2 3 2 2 4 3 12" xfId="24798"/>
    <cellStyle name="Currency 2 2 3 2 2 4 3 12 2" xfId="24799"/>
    <cellStyle name="Currency 2 2 3 2 2 4 3 13" xfId="24800"/>
    <cellStyle name="Currency 2 2 3 2 2 4 3 14" xfId="24801"/>
    <cellStyle name="Currency 2 2 3 2 2 4 3 2" xfId="24802"/>
    <cellStyle name="Currency 2 2 3 2 2 4 3 2 2" xfId="24803"/>
    <cellStyle name="Currency 2 2 3 2 2 4 3 3" xfId="24804"/>
    <cellStyle name="Currency 2 2 3 2 2 4 3 3 2" xfId="24805"/>
    <cellStyle name="Currency 2 2 3 2 2 4 3 4" xfId="24806"/>
    <cellStyle name="Currency 2 2 3 2 2 4 3 4 2" xfId="24807"/>
    <cellStyle name="Currency 2 2 3 2 2 4 3 5" xfId="24808"/>
    <cellStyle name="Currency 2 2 3 2 2 4 3 5 2" xfId="24809"/>
    <cellStyle name="Currency 2 2 3 2 2 4 3 6" xfId="24810"/>
    <cellStyle name="Currency 2 2 3 2 2 4 3 6 2" xfId="24811"/>
    <cellStyle name="Currency 2 2 3 2 2 4 3 7" xfId="24812"/>
    <cellStyle name="Currency 2 2 3 2 2 4 3 7 2" xfId="24813"/>
    <cellStyle name="Currency 2 2 3 2 2 4 3 8" xfId="24814"/>
    <cellStyle name="Currency 2 2 3 2 2 4 3 8 2" xfId="24815"/>
    <cellStyle name="Currency 2 2 3 2 2 4 3 9" xfId="24816"/>
    <cellStyle name="Currency 2 2 3 2 2 4 3 9 2" xfId="24817"/>
    <cellStyle name="Currency 2 2 3 2 2 4 4" xfId="24818"/>
    <cellStyle name="Currency 2 2 3 2 2 4 4 2" xfId="24819"/>
    <cellStyle name="Currency 2 2 3 2 2 4 5" xfId="24820"/>
    <cellStyle name="Currency 2 2 3 2 2 4 5 2" xfId="24821"/>
    <cellStyle name="Currency 2 2 3 2 2 4 6" xfId="24822"/>
    <cellStyle name="Currency 2 2 3 2 2 4 6 2" xfId="24823"/>
    <cellStyle name="Currency 2 2 3 2 2 4 7" xfId="24824"/>
    <cellStyle name="Currency 2 2 3 2 2 4 7 2" xfId="24825"/>
    <cellStyle name="Currency 2 2 3 2 2 4 8" xfId="24826"/>
    <cellStyle name="Currency 2 2 3 2 2 4 8 2" xfId="24827"/>
    <cellStyle name="Currency 2 2 3 2 2 4 9" xfId="24828"/>
    <cellStyle name="Currency 2 2 3 2 2 4 9 2" xfId="24829"/>
    <cellStyle name="Currency 2 2 3 2 2 5" xfId="24830"/>
    <cellStyle name="Currency 2 2 3 2 2 5 10" xfId="24831"/>
    <cellStyle name="Currency 2 2 3 2 2 5 10 2" xfId="24832"/>
    <cellStyle name="Currency 2 2 3 2 2 5 11" xfId="24833"/>
    <cellStyle name="Currency 2 2 3 2 2 5 11 2" xfId="24834"/>
    <cellStyle name="Currency 2 2 3 2 2 5 12" xfId="24835"/>
    <cellStyle name="Currency 2 2 3 2 2 5 12 2" xfId="24836"/>
    <cellStyle name="Currency 2 2 3 2 2 5 13" xfId="24837"/>
    <cellStyle name="Currency 2 2 3 2 2 5 13 2" xfId="24838"/>
    <cellStyle name="Currency 2 2 3 2 2 5 14" xfId="24839"/>
    <cellStyle name="Currency 2 2 3 2 2 5 14 2" xfId="24840"/>
    <cellStyle name="Currency 2 2 3 2 2 5 15" xfId="24841"/>
    <cellStyle name="Currency 2 2 3 2 2 5 16" xfId="24842"/>
    <cellStyle name="Currency 2 2 3 2 2 5 2" xfId="24843"/>
    <cellStyle name="Currency 2 2 3 2 2 5 2 10" xfId="24844"/>
    <cellStyle name="Currency 2 2 3 2 2 5 2 10 2" xfId="24845"/>
    <cellStyle name="Currency 2 2 3 2 2 5 2 11" xfId="24846"/>
    <cellStyle name="Currency 2 2 3 2 2 5 2 11 2" xfId="24847"/>
    <cellStyle name="Currency 2 2 3 2 2 5 2 12" xfId="24848"/>
    <cellStyle name="Currency 2 2 3 2 2 5 2 12 2" xfId="24849"/>
    <cellStyle name="Currency 2 2 3 2 2 5 2 13" xfId="24850"/>
    <cellStyle name="Currency 2 2 3 2 2 5 2 14" xfId="24851"/>
    <cellStyle name="Currency 2 2 3 2 2 5 2 2" xfId="24852"/>
    <cellStyle name="Currency 2 2 3 2 2 5 2 2 2" xfId="24853"/>
    <cellStyle name="Currency 2 2 3 2 2 5 2 3" xfId="24854"/>
    <cellStyle name="Currency 2 2 3 2 2 5 2 3 2" xfId="24855"/>
    <cellStyle name="Currency 2 2 3 2 2 5 2 4" xfId="24856"/>
    <cellStyle name="Currency 2 2 3 2 2 5 2 4 2" xfId="24857"/>
    <cellStyle name="Currency 2 2 3 2 2 5 2 5" xfId="24858"/>
    <cellStyle name="Currency 2 2 3 2 2 5 2 5 2" xfId="24859"/>
    <cellStyle name="Currency 2 2 3 2 2 5 2 6" xfId="24860"/>
    <cellStyle name="Currency 2 2 3 2 2 5 2 6 2" xfId="24861"/>
    <cellStyle name="Currency 2 2 3 2 2 5 2 7" xfId="24862"/>
    <cellStyle name="Currency 2 2 3 2 2 5 2 7 2" xfId="24863"/>
    <cellStyle name="Currency 2 2 3 2 2 5 2 8" xfId="24864"/>
    <cellStyle name="Currency 2 2 3 2 2 5 2 8 2" xfId="24865"/>
    <cellStyle name="Currency 2 2 3 2 2 5 2 9" xfId="24866"/>
    <cellStyle name="Currency 2 2 3 2 2 5 2 9 2" xfId="24867"/>
    <cellStyle name="Currency 2 2 3 2 2 5 3" xfId="24868"/>
    <cellStyle name="Currency 2 2 3 2 2 5 3 10" xfId="24869"/>
    <cellStyle name="Currency 2 2 3 2 2 5 3 10 2" xfId="24870"/>
    <cellStyle name="Currency 2 2 3 2 2 5 3 11" xfId="24871"/>
    <cellStyle name="Currency 2 2 3 2 2 5 3 11 2" xfId="24872"/>
    <cellStyle name="Currency 2 2 3 2 2 5 3 12" xfId="24873"/>
    <cellStyle name="Currency 2 2 3 2 2 5 3 12 2" xfId="24874"/>
    <cellStyle name="Currency 2 2 3 2 2 5 3 13" xfId="24875"/>
    <cellStyle name="Currency 2 2 3 2 2 5 3 14" xfId="24876"/>
    <cellStyle name="Currency 2 2 3 2 2 5 3 2" xfId="24877"/>
    <cellStyle name="Currency 2 2 3 2 2 5 3 2 2" xfId="24878"/>
    <cellStyle name="Currency 2 2 3 2 2 5 3 3" xfId="24879"/>
    <cellStyle name="Currency 2 2 3 2 2 5 3 3 2" xfId="24880"/>
    <cellStyle name="Currency 2 2 3 2 2 5 3 4" xfId="24881"/>
    <cellStyle name="Currency 2 2 3 2 2 5 3 4 2" xfId="24882"/>
    <cellStyle name="Currency 2 2 3 2 2 5 3 5" xfId="24883"/>
    <cellStyle name="Currency 2 2 3 2 2 5 3 5 2" xfId="24884"/>
    <cellStyle name="Currency 2 2 3 2 2 5 3 6" xfId="24885"/>
    <cellStyle name="Currency 2 2 3 2 2 5 3 6 2" xfId="24886"/>
    <cellStyle name="Currency 2 2 3 2 2 5 3 7" xfId="24887"/>
    <cellStyle name="Currency 2 2 3 2 2 5 3 7 2" xfId="24888"/>
    <cellStyle name="Currency 2 2 3 2 2 5 3 8" xfId="24889"/>
    <cellStyle name="Currency 2 2 3 2 2 5 3 8 2" xfId="24890"/>
    <cellStyle name="Currency 2 2 3 2 2 5 3 9" xfId="24891"/>
    <cellStyle name="Currency 2 2 3 2 2 5 3 9 2" xfId="24892"/>
    <cellStyle name="Currency 2 2 3 2 2 5 4" xfId="24893"/>
    <cellStyle name="Currency 2 2 3 2 2 5 4 2" xfId="24894"/>
    <cellStyle name="Currency 2 2 3 2 2 5 5" xfId="24895"/>
    <cellStyle name="Currency 2 2 3 2 2 5 5 2" xfId="24896"/>
    <cellStyle name="Currency 2 2 3 2 2 5 6" xfId="24897"/>
    <cellStyle name="Currency 2 2 3 2 2 5 6 2" xfId="24898"/>
    <cellStyle name="Currency 2 2 3 2 2 5 7" xfId="24899"/>
    <cellStyle name="Currency 2 2 3 2 2 5 7 2" xfId="24900"/>
    <cellStyle name="Currency 2 2 3 2 2 5 8" xfId="24901"/>
    <cellStyle name="Currency 2 2 3 2 2 5 8 2" xfId="24902"/>
    <cellStyle name="Currency 2 2 3 2 2 5 9" xfId="24903"/>
    <cellStyle name="Currency 2 2 3 2 2 5 9 2" xfId="24904"/>
    <cellStyle name="Currency 2 2 3 2 2 6" xfId="24905"/>
    <cellStyle name="Currency 2 2 3 2 2 6 10" xfId="24906"/>
    <cellStyle name="Currency 2 2 3 2 2 6 10 2" xfId="24907"/>
    <cellStyle name="Currency 2 2 3 2 2 6 11" xfId="24908"/>
    <cellStyle name="Currency 2 2 3 2 2 6 11 2" xfId="24909"/>
    <cellStyle name="Currency 2 2 3 2 2 6 12" xfId="24910"/>
    <cellStyle name="Currency 2 2 3 2 2 6 12 2" xfId="24911"/>
    <cellStyle name="Currency 2 2 3 2 2 6 13" xfId="24912"/>
    <cellStyle name="Currency 2 2 3 2 2 6 13 2" xfId="24913"/>
    <cellStyle name="Currency 2 2 3 2 2 6 14" xfId="24914"/>
    <cellStyle name="Currency 2 2 3 2 2 6 14 2" xfId="24915"/>
    <cellStyle name="Currency 2 2 3 2 2 6 15" xfId="24916"/>
    <cellStyle name="Currency 2 2 3 2 2 6 16" xfId="24917"/>
    <cellStyle name="Currency 2 2 3 2 2 6 2" xfId="24918"/>
    <cellStyle name="Currency 2 2 3 2 2 6 2 10" xfId="24919"/>
    <cellStyle name="Currency 2 2 3 2 2 6 2 10 2" xfId="24920"/>
    <cellStyle name="Currency 2 2 3 2 2 6 2 11" xfId="24921"/>
    <cellStyle name="Currency 2 2 3 2 2 6 2 11 2" xfId="24922"/>
    <cellStyle name="Currency 2 2 3 2 2 6 2 12" xfId="24923"/>
    <cellStyle name="Currency 2 2 3 2 2 6 2 12 2" xfId="24924"/>
    <cellStyle name="Currency 2 2 3 2 2 6 2 13" xfId="24925"/>
    <cellStyle name="Currency 2 2 3 2 2 6 2 14" xfId="24926"/>
    <cellStyle name="Currency 2 2 3 2 2 6 2 2" xfId="24927"/>
    <cellStyle name="Currency 2 2 3 2 2 6 2 2 2" xfId="24928"/>
    <cellStyle name="Currency 2 2 3 2 2 6 2 3" xfId="24929"/>
    <cellStyle name="Currency 2 2 3 2 2 6 2 3 2" xfId="24930"/>
    <cellStyle name="Currency 2 2 3 2 2 6 2 4" xfId="24931"/>
    <cellStyle name="Currency 2 2 3 2 2 6 2 4 2" xfId="24932"/>
    <cellStyle name="Currency 2 2 3 2 2 6 2 5" xfId="24933"/>
    <cellStyle name="Currency 2 2 3 2 2 6 2 5 2" xfId="24934"/>
    <cellStyle name="Currency 2 2 3 2 2 6 2 6" xfId="24935"/>
    <cellStyle name="Currency 2 2 3 2 2 6 2 6 2" xfId="24936"/>
    <cellStyle name="Currency 2 2 3 2 2 6 2 7" xfId="24937"/>
    <cellStyle name="Currency 2 2 3 2 2 6 2 7 2" xfId="24938"/>
    <cellStyle name="Currency 2 2 3 2 2 6 2 8" xfId="24939"/>
    <cellStyle name="Currency 2 2 3 2 2 6 2 8 2" xfId="24940"/>
    <cellStyle name="Currency 2 2 3 2 2 6 2 9" xfId="24941"/>
    <cellStyle name="Currency 2 2 3 2 2 6 2 9 2" xfId="24942"/>
    <cellStyle name="Currency 2 2 3 2 2 6 3" xfId="24943"/>
    <cellStyle name="Currency 2 2 3 2 2 6 3 10" xfId="24944"/>
    <cellStyle name="Currency 2 2 3 2 2 6 3 10 2" xfId="24945"/>
    <cellStyle name="Currency 2 2 3 2 2 6 3 11" xfId="24946"/>
    <cellStyle name="Currency 2 2 3 2 2 6 3 11 2" xfId="24947"/>
    <cellStyle name="Currency 2 2 3 2 2 6 3 12" xfId="24948"/>
    <cellStyle name="Currency 2 2 3 2 2 6 3 12 2" xfId="24949"/>
    <cellStyle name="Currency 2 2 3 2 2 6 3 13" xfId="24950"/>
    <cellStyle name="Currency 2 2 3 2 2 6 3 14" xfId="24951"/>
    <cellStyle name="Currency 2 2 3 2 2 6 3 2" xfId="24952"/>
    <cellStyle name="Currency 2 2 3 2 2 6 3 2 2" xfId="24953"/>
    <cellStyle name="Currency 2 2 3 2 2 6 3 3" xfId="24954"/>
    <cellStyle name="Currency 2 2 3 2 2 6 3 3 2" xfId="24955"/>
    <cellStyle name="Currency 2 2 3 2 2 6 3 4" xfId="24956"/>
    <cellStyle name="Currency 2 2 3 2 2 6 3 4 2" xfId="24957"/>
    <cellStyle name="Currency 2 2 3 2 2 6 3 5" xfId="24958"/>
    <cellStyle name="Currency 2 2 3 2 2 6 3 5 2" xfId="24959"/>
    <cellStyle name="Currency 2 2 3 2 2 6 3 6" xfId="24960"/>
    <cellStyle name="Currency 2 2 3 2 2 6 3 6 2" xfId="24961"/>
    <cellStyle name="Currency 2 2 3 2 2 6 3 7" xfId="24962"/>
    <cellStyle name="Currency 2 2 3 2 2 6 3 7 2" xfId="24963"/>
    <cellStyle name="Currency 2 2 3 2 2 6 3 8" xfId="24964"/>
    <cellStyle name="Currency 2 2 3 2 2 6 3 8 2" xfId="24965"/>
    <cellStyle name="Currency 2 2 3 2 2 6 3 9" xfId="24966"/>
    <cellStyle name="Currency 2 2 3 2 2 6 3 9 2" xfId="24967"/>
    <cellStyle name="Currency 2 2 3 2 2 6 4" xfId="24968"/>
    <cellStyle name="Currency 2 2 3 2 2 6 4 2" xfId="24969"/>
    <cellStyle name="Currency 2 2 3 2 2 6 5" xfId="24970"/>
    <cellStyle name="Currency 2 2 3 2 2 6 5 2" xfId="24971"/>
    <cellStyle name="Currency 2 2 3 2 2 6 6" xfId="24972"/>
    <cellStyle name="Currency 2 2 3 2 2 6 6 2" xfId="24973"/>
    <cellStyle name="Currency 2 2 3 2 2 6 7" xfId="24974"/>
    <cellStyle name="Currency 2 2 3 2 2 6 7 2" xfId="24975"/>
    <cellStyle name="Currency 2 2 3 2 2 6 8" xfId="24976"/>
    <cellStyle name="Currency 2 2 3 2 2 6 8 2" xfId="24977"/>
    <cellStyle name="Currency 2 2 3 2 2 6 9" xfId="24978"/>
    <cellStyle name="Currency 2 2 3 2 2 6 9 2" xfId="24979"/>
    <cellStyle name="Currency 2 2 3 2 2 7" xfId="24980"/>
    <cellStyle name="Currency 2 2 3 2 2 7 10" xfId="24981"/>
    <cellStyle name="Currency 2 2 3 2 2 7 10 2" xfId="24982"/>
    <cellStyle name="Currency 2 2 3 2 2 7 11" xfId="24983"/>
    <cellStyle name="Currency 2 2 3 2 2 7 11 2" xfId="24984"/>
    <cellStyle name="Currency 2 2 3 2 2 7 12" xfId="24985"/>
    <cellStyle name="Currency 2 2 3 2 2 7 12 2" xfId="24986"/>
    <cellStyle name="Currency 2 2 3 2 2 7 13" xfId="24987"/>
    <cellStyle name="Currency 2 2 3 2 2 7 13 2" xfId="24988"/>
    <cellStyle name="Currency 2 2 3 2 2 7 14" xfId="24989"/>
    <cellStyle name="Currency 2 2 3 2 2 7 14 2" xfId="24990"/>
    <cellStyle name="Currency 2 2 3 2 2 7 15" xfId="24991"/>
    <cellStyle name="Currency 2 2 3 2 2 7 16" xfId="24992"/>
    <cellStyle name="Currency 2 2 3 2 2 7 2" xfId="24993"/>
    <cellStyle name="Currency 2 2 3 2 2 7 2 10" xfId="24994"/>
    <cellStyle name="Currency 2 2 3 2 2 7 2 10 2" xfId="24995"/>
    <cellStyle name="Currency 2 2 3 2 2 7 2 11" xfId="24996"/>
    <cellStyle name="Currency 2 2 3 2 2 7 2 11 2" xfId="24997"/>
    <cellStyle name="Currency 2 2 3 2 2 7 2 12" xfId="24998"/>
    <cellStyle name="Currency 2 2 3 2 2 7 2 12 2" xfId="24999"/>
    <cellStyle name="Currency 2 2 3 2 2 7 2 13" xfId="25000"/>
    <cellStyle name="Currency 2 2 3 2 2 7 2 14" xfId="25001"/>
    <cellStyle name="Currency 2 2 3 2 2 7 2 2" xfId="25002"/>
    <cellStyle name="Currency 2 2 3 2 2 7 2 2 2" xfId="25003"/>
    <cellStyle name="Currency 2 2 3 2 2 7 2 3" xfId="25004"/>
    <cellStyle name="Currency 2 2 3 2 2 7 2 3 2" xfId="25005"/>
    <cellStyle name="Currency 2 2 3 2 2 7 2 4" xfId="25006"/>
    <cellStyle name="Currency 2 2 3 2 2 7 2 4 2" xfId="25007"/>
    <cellStyle name="Currency 2 2 3 2 2 7 2 5" xfId="25008"/>
    <cellStyle name="Currency 2 2 3 2 2 7 2 5 2" xfId="25009"/>
    <cellStyle name="Currency 2 2 3 2 2 7 2 6" xfId="25010"/>
    <cellStyle name="Currency 2 2 3 2 2 7 2 6 2" xfId="25011"/>
    <cellStyle name="Currency 2 2 3 2 2 7 2 7" xfId="25012"/>
    <cellStyle name="Currency 2 2 3 2 2 7 2 7 2" xfId="25013"/>
    <cellStyle name="Currency 2 2 3 2 2 7 2 8" xfId="25014"/>
    <cellStyle name="Currency 2 2 3 2 2 7 2 8 2" xfId="25015"/>
    <cellStyle name="Currency 2 2 3 2 2 7 2 9" xfId="25016"/>
    <cellStyle name="Currency 2 2 3 2 2 7 2 9 2" xfId="25017"/>
    <cellStyle name="Currency 2 2 3 2 2 7 3" xfId="25018"/>
    <cellStyle name="Currency 2 2 3 2 2 7 3 10" xfId="25019"/>
    <cellStyle name="Currency 2 2 3 2 2 7 3 10 2" xfId="25020"/>
    <cellStyle name="Currency 2 2 3 2 2 7 3 11" xfId="25021"/>
    <cellStyle name="Currency 2 2 3 2 2 7 3 11 2" xfId="25022"/>
    <cellStyle name="Currency 2 2 3 2 2 7 3 12" xfId="25023"/>
    <cellStyle name="Currency 2 2 3 2 2 7 3 12 2" xfId="25024"/>
    <cellStyle name="Currency 2 2 3 2 2 7 3 13" xfId="25025"/>
    <cellStyle name="Currency 2 2 3 2 2 7 3 14" xfId="25026"/>
    <cellStyle name="Currency 2 2 3 2 2 7 3 2" xfId="25027"/>
    <cellStyle name="Currency 2 2 3 2 2 7 3 2 2" xfId="25028"/>
    <cellStyle name="Currency 2 2 3 2 2 7 3 3" xfId="25029"/>
    <cellStyle name="Currency 2 2 3 2 2 7 3 3 2" xfId="25030"/>
    <cellStyle name="Currency 2 2 3 2 2 7 3 4" xfId="25031"/>
    <cellStyle name="Currency 2 2 3 2 2 7 3 4 2" xfId="25032"/>
    <cellStyle name="Currency 2 2 3 2 2 7 3 5" xfId="25033"/>
    <cellStyle name="Currency 2 2 3 2 2 7 3 5 2" xfId="25034"/>
    <cellStyle name="Currency 2 2 3 2 2 7 3 6" xfId="25035"/>
    <cellStyle name="Currency 2 2 3 2 2 7 3 6 2" xfId="25036"/>
    <cellStyle name="Currency 2 2 3 2 2 7 3 7" xfId="25037"/>
    <cellStyle name="Currency 2 2 3 2 2 7 3 7 2" xfId="25038"/>
    <cellStyle name="Currency 2 2 3 2 2 7 3 8" xfId="25039"/>
    <cellStyle name="Currency 2 2 3 2 2 7 3 8 2" xfId="25040"/>
    <cellStyle name="Currency 2 2 3 2 2 7 3 9" xfId="25041"/>
    <cellStyle name="Currency 2 2 3 2 2 7 3 9 2" xfId="25042"/>
    <cellStyle name="Currency 2 2 3 2 2 7 4" xfId="25043"/>
    <cellStyle name="Currency 2 2 3 2 2 7 4 2" xfId="25044"/>
    <cellStyle name="Currency 2 2 3 2 2 7 5" xfId="25045"/>
    <cellStyle name="Currency 2 2 3 2 2 7 5 2" xfId="25046"/>
    <cellStyle name="Currency 2 2 3 2 2 7 6" xfId="25047"/>
    <cellStyle name="Currency 2 2 3 2 2 7 6 2" xfId="25048"/>
    <cellStyle name="Currency 2 2 3 2 2 7 7" xfId="25049"/>
    <cellStyle name="Currency 2 2 3 2 2 7 7 2" xfId="25050"/>
    <cellStyle name="Currency 2 2 3 2 2 7 8" xfId="25051"/>
    <cellStyle name="Currency 2 2 3 2 2 7 8 2" xfId="25052"/>
    <cellStyle name="Currency 2 2 3 2 2 7 9" xfId="25053"/>
    <cellStyle name="Currency 2 2 3 2 2 7 9 2" xfId="25054"/>
    <cellStyle name="Currency 2 2 3 2 2 8" xfId="25055"/>
    <cellStyle name="Currency 2 2 3 2 2 8 10" xfId="25056"/>
    <cellStyle name="Currency 2 2 3 2 2 8 10 2" xfId="25057"/>
    <cellStyle name="Currency 2 2 3 2 2 8 11" xfId="25058"/>
    <cellStyle name="Currency 2 2 3 2 2 8 11 2" xfId="25059"/>
    <cellStyle name="Currency 2 2 3 2 2 8 12" xfId="25060"/>
    <cellStyle name="Currency 2 2 3 2 2 8 12 2" xfId="25061"/>
    <cellStyle name="Currency 2 2 3 2 2 8 13" xfId="25062"/>
    <cellStyle name="Currency 2 2 3 2 2 8 13 2" xfId="25063"/>
    <cellStyle name="Currency 2 2 3 2 2 8 14" xfId="25064"/>
    <cellStyle name="Currency 2 2 3 2 2 8 14 2" xfId="25065"/>
    <cellStyle name="Currency 2 2 3 2 2 8 15" xfId="25066"/>
    <cellStyle name="Currency 2 2 3 2 2 8 16" xfId="25067"/>
    <cellStyle name="Currency 2 2 3 2 2 8 2" xfId="25068"/>
    <cellStyle name="Currency 2 2 3 2 2 8 2 10" xfId="25069"/>
    <cellStyle name="Currency 2 2 3 2 2 8 2 10 2" xfId="25070"/>
    <cellStyle name="Currency 2 2 3 2 2 8 2 11" xfId="25071"/>
    <cellStyle name="Currency 2 2 3 2 2 8 2 11 2" xfId="25072"/>
    <cellStyle name="Currency 2 2 3 2 2 8 2 12" xfId="25073"/>
    <cellStyle name="Currency 2 2 3 2 2 8 2 12 2" xfId="25074"/>
    <cellStyle name="Currency 2 2 3 2 2 8 2 13" xfId="25075"/>
    <cellStyle name="Currency 2 2 3 2 2 8 2 14" xfId="25076"/>
    <cellStyle name="Currency 2 2 3 2 2 8 2 2" xfId="25077"/>
    <cellStyle name="Currency 2 2 3 2 2 8 2 2 2" xfId="25078"/>
    <cellStyle name="Currency 2 2 3 2 2 8 2 3" xfId="25079"/>
    <cellStyle name="Currency 2 2 3 2 2 8 2 3 2" xfId="25080"/>
    <cellStyle name="Currency 2 2 3 2 2 8 2 4" xfId="25081"/>
    <cellStyle name="Currency 2 2 3 2 2 8 2 4 2" xfId="25082"/>
    <cellStyle name="Currency 2 2 3 2 2 8 2 5" xfId="25083"/>
    <cellStyle name="Currency 2 2 3 2 2 8 2 5 2" xfId="25084"/>
    <cellStyle name="Currency 2 2 3 2 2 8 2 6" xfId="25085"/>
    <cellStyle name="Currency 2 2 3 2 2 8 2 6 2" xfId="25086"/>
    <cellStyle name="Currency 2 2 3 2 2 8 2 7" xfId="25087"/>
    <cellStyle name="Currency 2 2 3 2 2 8 2 7 2" xfId="25088"/>
    <cellStyle name="Currency 2 2 3 2 2 8 2 8" xfId="25089"/>
    <cellStyle name="Currency 2 2 3 2 2 8 2 8 2" xfId="25090"/>
    <cellStyle name="Currency 2 2 3 2 2 8 2 9" xfId="25091"/>
    <cellStyle name="Currency 2 2 3 2 2 8 2 9 2" xfId="25092"/>
    <cellStyle name="Currency 2 2 3 2 2 8 3" xfId="25093"/>
    <cellStyle name="Currency 2 2 3 2 2 8 3 10" xfId="25094"/>
    <cellStyle name="Currency 2 2 3 2 2 8 3 10 2" xfId="25095"/>
    <cellStyle name="Currency 2 2 3 2 2 8 3 11" xfId="25096"/>
    <cellStyle name="Currency 2 2 3 2 2 8 3 11 2" xfId="25097"/>
    <cellStyle name="Currency 2 2 3 2 2 8 3 12" xfId="25098"/>
    <cellStyle name="Currency 2 2 3 2 2 8 3 12 2" xfId="25099"/>
    <cellStyle name="Currency 2 2 3 2 2 8 3 13" xfId="25100"/>
    <cellStyle name="Currency 2 2 3 2 2 8 3 14" xfId="25101"/>
    <cellStyle name="Currency 2 2 3 2 2 8 3 2" xfId="25102"/>
    <cellStyle name="Currency 2 2 3 2 2 8 3 2 2" xfId="25103"/>
    <cellStyle name="Currency 2 2 3 2 2 8 3 3" xfId="25104"/>
    <cellStyle name="Currency 2 2 3 2 2 8 3 3 2" xfId="25105"/>
    <cellStyle name="Currency 2 2 3 2 2 8 3 4" xfId="25106"/>
    <cellStyle name="Currency 2 2 3 2 2 8 3 4 2" xfId="25107"/>
    <cellStyle name="Currency 2 2 3 2 2 8 3 5" xfId="25108"/>
    <cellStyle name="Currency 2 2 3 2 2 8 3 5 2" xfId="25109"/>
    <cellStyle name="Currency 2 2 3 2 2 8 3 6" xfId="25110"/>
    <cellStyle name="Currency 2 2 3 2 2 8 3 6 2" xfId="25111"/>
    <cellStyle name="Currency 2 2 3 2 2 8 3 7" xfId="25112"/>
    <cellStyle name="Currency 2 2 3 2 2 8 3 7 2" xfId="25113"/>
    <cellStyle name="Currency 2 2 3 2 2 8 3 8" xfId="25114"/>
    <cellStyle name="Currency 2 2 3 2 2 8 3 8 2" xfId="25115"/>
    <cellStyle name="Currency 2 2 3 2 2 8 3 9" xfId="25116"/>
    <cellStyle name="Currency 2 2 3 2 2 8 3 9 2" xfId="25117"/>
    <cellStyle name="Currency 2 2 3 2 2 8 4" xfId="25118"/>
    <cellStyle name="Currency 2 2 3 2 2 8 4 2" xfId="25119"/>
    <cellStyle name="Currency 2 2 3 2 2 8 5" xfId="25120"/>
    <cellStyle name="Currency 2 2 3 2 2 8 5 2" xfId="25121"/>
    <cellStyle name="Currency 2 2 3 2 2 8 6" xfId="25122"/>
    <cellStyle name="Currency 2 2 3 2 2 8 6 2" xfId="25123"/>
    <cellStyle name="Currency 2 2 3 2 2 8 7" xfId="25124"/>
    <cellStyle name="Currency 2 2 3 2 2 8 7 2" xfId="25125"/>
    <cellStyle name="Currency 2 2 3 2 2 8 8" xfId="25126"/>
    <cellStyle name="Currency 2 2 3 2 2 8 8 2" xfId="25127"/>
    <cellStyle name="Currency 2 2 3 2 2 8 9" xfId="25128"/>
    <cellStyle name="Currency 2 2 3 2 2 8 9 2" xfId="25129"/>
    <cellStyle name="Currency 2 2 3 2 2 9" xfId="25130"/>
    <cellStyle name="Currency 2 2 3 2 2 9 10" xfId="25131"/>
    <cellStyle name="Currency 2 2 3 2 2 9 10 2" xfId="25132"/>
    <cellStyle name="Currency 2 2 3 2 2 9 11" xfId="25133"/>
    <cellStyle name="Currency 2 2 3 2 2 9 11 2" xfId="25134"/>
    <cellStyle name="Currency 2 2 3 2 2 9 12" xfId="25135"/>
    <cellStyle name="Currency 2 2 3 2 2 9 12 2" xfId="25136"/>
    <cellStyle name="Currency 2 2 3 2 2 9 13" xfId="25137"/>
    <cellStyle name="Currency 2 2 3 2 2 9 13 2" xfId="25138"/>
    <cellStyle name="Currency 2 2 3 2 2 9 14" xfId="25139"/>
    <cellStyle name="Currency 2 2 3 2 2 9 14 2" xfId="25140"/>
    <cellStyle name="Currency 2 2 3 2 2 9 15" xfId="25141"/>
    <cellStyle name="Currency 2 2 3 2 2 9 16" xfId="25142"/>
    <cellStyle name="Currency 2 2 3 2 2 9 2" xfId="25143"/>
    <cellStyle name="Currency 2 2 3 2 2 9 2 10" xfId="25144"/>
    <cellStyle name="Currency 2 2 3 2 2 9 2 10 2" xfId="25145"/>
    <cellStyle name="Currency 2 2 3 2 2 9 2 11" xfId="25146"/>
    <cellStyle name="Currency 2 2 3 2 2 9 2 11 2" xfId="25147"/>
    <cellStyle name="Currency 2 2 3 2 2 9 2 12" xfId="25148"/>
    <cellStyle name="Currency 2 2 3 2 2 9 2 12 2" xfId="25149"/>
    <cellStyle name="Currency 2 2 3 2 2 9 2 13" xfId="25150"/>
    <cellStyle name="Currency 2 2 3 2 2 9 2 14" xfId="25151"/>
    <cellStyle name="Currency 2 2 3 2 2 9 2 2" xfId="25152"/>
    <cellStyle name="Currency 2 2 3 2 2 9 2 2 2" xfId="25153"/>
    <cellStyle name="Currency 2 2 3 2 2 9 2 3" xfId="25154"/>
    <cellStyle name="Currency 2 2 3 2 2 9 2 3 2" xfId="25155"/>
    <cellStyle name="Currency 2 2 3 2 2 9 2 4" xfId="25156"/>
    <cellStyle name="Currency 2 2 3 2 2 9 2 4 2" xfId="25157"/>
    <cellStyle name="Currency 2 2 3 2 2 9 2 5" xfId="25158"/>
    <cellStyle name="Currency 2 2 3 2 2 9 2 5 2" xfId="25159"/>
    <cellStyle name="Currency 2 2 3 2 2 9 2 6" xfId="25160"/>
    <cellStyle name="Currency 2 2 3 2 2 9 2 6 2" xfId="25161"/>
    <cellStyle name="Currency 2 2 3 2 2 9 2 7" xfId="25162"/>
    <cellStyle name="Currency 2 2 3 2 2 9 2 7 2" xfId="25163"/>
    <cellStyle name="Currency 2 2 3 2 2 9 2 8" xfId="25164"/>
    <cellStyle name="Currency 2 2 3 2 2 9 2 8 2" xfId="25165"/>
    <cellStyle name="Currency 2 2 3 2 2 9 2 9" xfId="25166"/>
    <cellStyle name="Currency 2 2 3 2 2 9 2 9 2" xfId="25167"/>
    <cellStyle name="Currency 2 2 3 2 2 9 3" xfId="25168"/>
    <cellStyle name="Currency 2 2 3 2 2 9 3 10" xfId="25169"/>
    <cellStyle name="Currency 2 2 3 2 2 9 3 10 2" xfId="25170"/>
    <cellStyle name="Currency 2 2 3 2 2 9 3 11" xfId="25171"/>
    <cellStyle name="Currency 2 2 3 2 2 9 3 11 2" xfId="25172"/>
    <cellStyle name="Currency 2 2 3 2 2 9 3 12" xfId="25173"/>
    <cellStyle name="Currency 2 2 3 2 2 9 3 12 2" xfId="25174"/>
    <cellStyle name="Currency 2 2 3 2 2 9 3 13" xfId="25175"/>
    <cellStyle name="Currency 2 2 3 2 2 9 3 14" xfId="25176"/>
    <cellStyle name="Currency 2 2 3 2 2 9 3 2" xfId="25177"/>
    <cellStyle name="Currency 2 2 3 2 2 9 3 2 2" xfId="25178"/>
    <cellStyle name="Currency 2 2 3 2 2 9 3 3" xfId="25179"/>
    <cellStyle name="Currency 2 2 3 2 2 9 3 3 2" xfId="25180"/>
    <cellStyle name="Currency 2 2 3 2 2 9 3 4" xfId="25181"/>
    <cellStyle name="Currency 2 2 3 2 2 9 3 4 2" xfId="25182"/>
    <cellStyle name="Currency 2 2 3 2 2 9 3 5" xfId="25183"/>
    <cellStyle name="Currency 2 2 3 2 2 9 3 5 2" xfId="25184"/>
    <cellStyle name="Currency 2 2 3 2 2 9 3 6" xfId="25185"/>
    <cellStyle name="Currency 2 2 3 2 2 9 3 6 2" xfId="25186"/>
    <cellStyle name="Currency 2 2 3 2 2 9 3 7" xfId="25187"/>
    <cellStyle name="Currency 2 2 3 2 2 9 3 7 2" xfId="25188"/>
    <cellStyle name="Currency 2 2 3 2 2 9 3 8" xfId="25189"/>
    <cellStyle name="Currency 2 2 3 2 2 9 3 8 2" xfId="25190"/>
    <cellStyle name="Currency 2 2 3 2 2 9 3 9" xfId="25191"/>
    <cellStyle name="Currency 2 2 3 2 2 9 3 9 2" xfId="25192"/>
    <cellStyle name="Currency 2 2 3 2 2 9 4" xfId="25193"/>
    <cellStyle name="Currency 2 2 3 2 2 9 4 2" xfId="25194"/>
    <cellStyle name="Currency 2 2 3 2 2 9 5" xfId="25195"/>
    <cellStyle name="Currency 2 2 3 2 2 9 5 2" xfId="25196"/>
    <cellStyle name="Currency 2 2 3 2 2 9 6" xfId="25197"/>
    <cellStyle name="Currency 2 2 3 2 2 9 6 2" xfId="25198"/>
    <cellStyle name="Currency 2 2 3 2 2 9 7" xfId="25199"/>
    <cellStyle name="Currency 2 2 3 2 2 9 7 2" xfId="25200"/>
    <cellStyle name="Currency 2 2 3 2 2 9 8" xfId="25201"/>
    <cellStyle name="Currency 2 2 3 2 2 9 8 2" xfId="25202"/>
    <cellStyle name="Currency 2 2 3 2 2 9 9" xfId="25203"/>
    <cellStyle name="Currency 2 2 3 2 2 9 9 2" xfId="25204"/>
    <cellStyle name="Currency 2 2 3 20" xfId="25205"/>
    <cellStyle name="Currency 2 2 3 20 10" xfId="25206"/>
    <cellStyle name="Currency 2 2 3 20 10 2" xfId="25207"/>
    <cellStyle name="Currency 2 2 3 20 11" xfId="25208"/>
    <cellStyle name="Currency 2 2 3 20 11 2" xfId="25209"/>
    <cellStyle name="Currency 2 2 3 20 12" xfId="25210"/>
    <cellStyle name="Currency 2 2 3 20 12 2" xfId="25211"/>
    <cellStyle name="Currency 2 2 3 20 13" xfId="25212"/>
    <cellStyle name="Currency 2 2 3 20 13 2" xfId="25213"/>
    <cellStyle name="Currency 2 2 3 20 14" xfId="25214"/>
    <cellStyle name="Currency 2 2 3 20 14 2" xfId="25215"/>
    <cellStyle name="Currency 2 2 3 20 15" xfId="25216"/>
    <cellStyle name="Currency 2 2 3 20 16" xfId="25217"/>
    <cellStyle name="Currency 2 2 3 20 2" xfId="25218"/>
    <cellStyle name="Currency 2 2 3 20 2 10" xfId="25219"/>
    <cellStyle name="Currency 2 2 3 20 2 10 2" xfId="25220"/>
    <cellStyle name="Currency 2 2 3 20 2 11" xfId="25221"/>
    <cellStyle name="Currency 2 2 3 20 2 11 2" xfId="25222"/>
    <cellStyle name="Currency 2 2 3 20 2 12" xfId="25223"/>
    <cellStyle name="Currency 2 2 3 20 2 12 2" xfId="25224"/>
    <cellStyle name="Currency 2 2 3 20 2 13" xfId="25225"/>
    <cellStyle name="Currency 2 2 3 20 2 14" xfId="25226"/>
    <cellStyle name="Currency 2 2 3 20 2 2" xfId="25227"/>
    <cellStyle name="Currency 2 2 3 20 2 2 2" xfId="25228"/>
    <cellStyle name="Currency 2 2 3 20 2 3" xfId="25229"/>
    <cellStyle name="Currency 2 2 3 20 2 3 2" xfId="25230"/>
    <cellStyle name="Currency 2 2 3 20 2 4" xfId="25231"/>
    <cellStyle name="Currency 2 2 3 20 2 4 2" xfId="25232"/>
    <cellStyle name="Currency 2 2 3 20 2 5" xfId="25233"/>
    <cellStyle name="Currency 2 2 3 20 2 5 2" xfId="25234"/>
    <cellStyle name="Currency 2 2 3 20 2 6" xfId="25235"/>
    <cellStyle name="Currency 2 2 3 20 2 6 2" xfId="25236"/>
    <cellStyle name="Currency 2 2 3 20 2 7" xfId="25237"/>
    <cellStyle name="Currency 2 2 3 20 2 7 2" xfId="25238"/>
    <cellStyle name="Currency 2 2 3 20 2 8" xfId="25239"/>
    <cellStyle name="Currency 2 2 3 20 2 8 2" xfId="25240"/>
    <cellStyle name="Currency 2 2 3 20 2 9" xfId="25241"/>
    <cellStyle name="Currency 2 2 3 20 2 9 2" xfId="25242"/>
    <cellStyle name="Currency 2 2 3 20 3" xfId="25243"/>
    <cellStyle name="Currency 2 2 3 20 3 10" xfId="25244"/>
    <cellStyle name="Currency 2 2 3 20 3 10 2" xfId="25245"/>
    <cellStyle name="Currency 2 2 3 20 3 11" xfId="25246"/>
    <cellStyle name="Currency 2 2 3 20 3 11 2" xfId="25247"/>
    <cellStyle name="Currency 2 2 3 20 3 12" xfId="25248"/>
    <cellStyle name="Currency 2 2 3 20 3 12 2" xfId="25249"/>
    <cellStyle name="Currency 2 2 3 20 3 13" xfId="25250"/>
    <cellStyle name="Currency 2 2 3 20 3 14" xfId="25251"/>
    <cellStyle name="Currency 2 2 3 20 3 2" xfId="25252"/>
    <cellStyle name="Currency 2 2 3 20 3 2 2" xfId="25253"/>
    <cellStyle name="Currency 2 2 3 20 3 3" xfId="25254"/>
    <cellStyle name="Currency 2 2 3 20 3 3 2" xfId="25255"/>
    <cellStyle name="Currency 2 2 3 20 3 4" xfId="25256"/>
    <cellStyle name="Currency 2 2 3 20 3 4 2" xfId="25257"/>
    <cellStyle name="Currency 2 2 3 20 3 5" xfId="25258"/>
    <cellStyle name="Currency 2 2 3 20 3 5 2" xfId="25259"/>
    <cellStyle name="Currency 2 2 3 20 3 6" xfId="25260"/>
    <cellStyle name="Currency 2 2 3 20 3 6 2" xfId="25261"/>
    <cellStyle name="Currency 2 2 3 20 3 7" xfId="25262"/>
    <cellStyle name="Currency 2 2 3 20 3 7 2" xfId="25263"/>
    <cellStyle name="Currency 2 2 3 20 3 8" xfId="25264"/>
    <cellStyle name="Currency 2 2 3 20 3 8 2" xfId="25265"/>
    <cellStyle name="Currency 2 2 3 20 3 9" xfId="25266"/>
    <cellStyle name="Currency 2 2 3 20 3 9 2" xfId="25267"/>
    <cellStyle name="Currency 2 2 3 20 4" xfId="25268"/>
    <cellStyle name="Currency 2 2 3 20 4 2" xfId="25269"/>
    <cellStyle name="Currency 2 2 3 20 5" xfId="25270"/>
    <cellStyle name="Currency 2 2 3 20 5 2" xfId="25271"/>
    <cellStyle name="Currency 2 2 3 20 6" xfId="25272"/>
    <cellStyle name="Currency 2 2 3 20 6 2" xfId="25273"/>
    <cellStyle name="Currency 2 2 3 20 7" xfId="25274"/>
    <cellStyle name="Currency 2 2 3 20 7 2" xfId="25275"/>
    <cellStyle name="Currency 2 2 3 20 8" xfId="25276"/>
    <cellStyle name="Currency 2 2 3 20 8 2" xfId="25277"/>
    <cellStyle name="Currency 2 2 3 20 9" xfId="25278"/>
    <cellStyle name="Currency 2 2 3 20 9 2" xfId="25279"/>
    <cellStyle name="Currency 2 2 3 21" xfId="25280"/>
    <cellStyle name="Currency 2 2 3 21 10" xfId="25281"/>
    <cellStyle name="Currency 2 2 3 21 10 2" xfId="25282"/>
    <cellStyle name="Currency 2 2 3 21 11" xfId="25283"/>
    <cellStyle name="Currency 2 2 3 21 11 2" xfId="25284"/>
    <cellStyle name="Currency 2 2 3 21 12" xfId="25285"/>
    <cellStyle name="Currency 2 2 3 21 12 2" xfId="25286"/>
    <cellStyle name="Currency 2 2 3 21 13" xfId="25287"/>
    <cellStyle name="Currency 2 2 3 21 13 2" xfId="25288"/>
    <cellStyle name="Currency 2 2 3 21 14" xfId="25289"/>
    <cellStyle name="Currency 2 2 3 21 14 2" xfId="25290"/>
    <cellStyle name="Currency 2 2 3 21 15" xfId="25291"/>
    <cellStyle name="Currency 2 2 3 21 16" xfId="25292"/>
    <cellStyle name="Currency 2 2 3 21 2" xfId="25293"/>
    <cellStyle name="Currency 2 2 3 21 2 10" xfId="25294"/>
    <cellStyle name="Currency 2 2 3 21 2 10 2" xfId="25295"/>
    <cellStyle name="Currency 2 2 3 21 2 11" xfId="25296"/>
    <cellStyle name="Currency 2 2 3 21 2 11 2" xfId="25297"/>
    <cellStyle name="Currency 2 2 3 21 2 12" xfId="25298"/>
    <cellStyle name="Currency 2 2 3 21 2 12 2" xfId="25299"/>
    <cellStyle name="Currency 2 2 3 21 2 13" xfId="25300"/>
    <cellStyle name="Currency 2 2 3 21 2 14" xfId="25301"/>
    <cellStyle name="Currency 2 2 3 21 2 2" xfId="25302"/>
    <cellStyle name="Currency 2 2 3 21 2 2 2" xfId="25303"/>
    <cellStyle name="Currency 2 2 3 21 2 3" xfId="25304"/>
    <cellStyle name="Currency 2 2 3 21 2 3 2" xfId="25305"/>
    <cellStyle name="Currency 2 2 3 21 2 4" xfId="25306"/>
    <cellStyle name="Currency 2 2 3 21 2 4 2" xfId="25307"/>
    <cellStyle name="Currency 2 2 3 21 2 5" xfId="25308"/>
    <cellStyle name="Currency 2 2 3 21 2 5 2" xfId="25309"/>
    <cellStyle name="Currency 2 2 3 21 2 6" xfId="25310"/>
    <cellStyle name="Currency 2 2 3 21 2 6 2" xfId="25311"/>
    <cellStyle name="Currency 2 2 3 21 2 7" xfId="25312"/>
    <cellStyle name="Currency 2 2 3 21 2 7 2" xfId="25313"/>
    <cellStyle name="Currency 2 2 3 21 2 8" xfId="25314"/>
    <cellStyle name="Currency 2 2 3 21 2 8 2" xfId="25315"/>
    <cellStyle name="Currency 2 2 3 21 2 9" xfId="25316"/>
    <cellStyle name="Currency 2 2 3 21 2 9 2" xfId="25317"/>
    <cellStyle name="Currency 2 2 3 21 3" xfId="25318"/>
    <cellStyle name="Currency 2 2 3 21 3 10" xfId="25319"/>
    <cellStyle name="Currency 2 2 3 21 3 10 2" xfId="25320"/>
    <cellStyle name="Currency 2 2 3 21 3 11" xfId="25321"/>
    <cellStyle name="Currency 2 2 3 21 3 11 2" xfId="25322"/>
    <cellStyle name="Currency 2 2 3 21 3 12" xfId="25323"/>
    <cellStyle name="Currency 2 2 3 21 3 12 2" xfId="25324"/>
    <cellStyle name="Currency 2 2 3 21 3 13" xfId="25325"/>
    <cellStyle name="Currency 2 2 3 21 3 14" xfId="25326"/>
    <cellStyle name="Currency 2 2 3 21 3 2" xfId="25327"/>
    <cellStyle name="Currency 2 2 3 21 3 2 2" xfId="25328"/>
    <cellStyle name="Currency 2 2 3 21 3 3" xfId="25329"/>
    <cellStyle name="Currency 2 2 3 21 3 3 2" xfId="25330"/>
    <cellStyle name="Currency 2 2 3 21 3 4" xfId="25331"/>
    <cellStyle name="Currency 2 2 3 21 3 4 2" xfId="25332"/>
    <cellStyle name="Currency 2 2 3 21 3 5" xfId="25333"/>
    <cellStyle name="Currency 2 2 3 21 3 5 2" xfId="25334"/>
    <cellStyle name="Currency 2 2 3 21 3 6" xfId="25335"/>
    <cellStyle name="Currency 2 2 3 21 3 6 2" xfId="25336"/>
    <cellStyle name="Currency 2 2 3 21 3 7" xfId="25337"/>
    <cellStyle name="Currency 2 2 3 21 3 7 2" xfId="25338"/>
    <cellStyle name="Currency 2 2 3 21 3 8" xfId="25339"/>
    <cellStyle name="Currency 2 2 3 21 3 8 2" xfId="25340"/>
    <cellStyle name="Currency 2 2 3 21 3 9" xfId="25341"/>
    <cellStyle name="Currency 2 2 3 21 3 9 2" xfId="25342"/>
    <cellStyle name="Currency 2 2 3 21 4" xfId="25343"/>
    <cellStyle name="Currency 2 2 3 21 4 2" xfId="25344"/>
    <cellStyle name="Currency 2 2 3 21 5" xfId="25345"/>
    <cellStyle name="Currency 2 2 3 21 5 2" xfId="25346"/>
    <cellStyle name="Currency 2 2 3 21 6" xfId="25347"/>
    <cellStyle name="Currency 2 2 3 21 6 2" xfId="25348"/>
    <cellStyle name="Currency 2 2 3 21 7" xfId="25349"/>
    <cellStyle name="Currency 2 2 3 21 7 2" xfId="25350"/>
    <cellStyle name="Currency 2 2 3 21 8" xfId="25351"/>
    <cellStyle name="Currency 2 2 3 21 8 2" xfId="25352"/>
    <cellStyle name="Currency 2 2 3 21 9" xfId="25353"/>
    <cellStyle name="Currency 2 2 3 21 9 2" xfId="25354"/>
    <cellStyle name="Currency 2 2 3 22" xfId="25355"/>
    <cellStyle name="Currency 2 2 3 22 10" xfId="25356"/>
    <cellStyle name="Currency 2 2 3 22 10 2" xfId="25357"/>
    <cellStyle name="Currency 2 2 3 22 11" xfId="25358"/>
    <cellStyle name="Currency 2 2 3 22 11 2" xfId="25359"/>
    <cellStyle name="Currency 2 2 3 22 12" xfId="25360"/>
    <cellStyle name="Currency 2 2 3 22 12 2" xfId="25361"/>
    <cellStyle name="Currency 2 2 3 22 13" xfId="25362"/>
    <cellStyle name="Currency 2 2 3 22 13 2" xfId="25363"/>
    <cellStyle name="Currency 2 2 3 22 14" xfId="25364"/>
    <cellStyle name="Currency 2 2 3 22 14 2" xfId="25365"/>
    <cellStyle name="Currency 2 2 3 22 15" xfId="25366"/>
    <cellStyle name="Currency 2 2 3 22 16" xfId="25367"/>
    <cellStyle name="Currency 2 2 3 22 2" xfId="25368"/>
    <cellStyle name="Currency 2 2 3 22 2 10" xfId="25369"/>
    <cellStyle name="Currency 2 2 3 22 2 10 2" xfId="25370"/>
    <cellStyle name="Currency 2 2 3 22 2 11" xfId="25371"/>
    <cellStyle name="Currency 2 2 3 22 2 11 2" xfId="25372"/>
    <cellStyle name="Currency 2 2 3 22 2 12" xfId="25373"/>
    <cellStyle name="Currency 2 2 3 22 2 12 2" xfId="25374"/>
    <cellStyle name="Currency 2 2 3 22 2 13" xfId="25375"/>
    <cellStyle name="Currency 2 2 3 22 2 14" xfId="25376"/>
    <cellStyle name="Currency 2 2 3 22 2 2" xfId="25377"/>
    <cellStyle name="Currency 2 2 3 22 2 2 2" xfId="25378"/>
    <cellStyle name="Currency 2 2 3 22 2 3" xfId="25379"/>
    <cellStyle name="Currency 2 2 3 22 2 3 2" xfId="25380"/>
    <cellStyle name="Currency 2 2 3 22 2 4" xfId="25381"/>
    <cellStyle name="Currency 2 2 3 22 2 4 2" xfId="25382"/>
    <cellStyle name="Currency 2 2 3 22 2 5" xfId="25383"/>
    <cellStyle name="Currency 2 2 3 22 2 5 2" xfId="25384"/>
    <cellStyle name="Currency 2 2 3 22 2 6" xfId="25385"/>
    <cellStyle name="Currency 2 2 3 22 2 6 2" xfId="25386"/>
    <cellStyle name="Currency 2 2 3 22 2 7" xfId="25387"/>
    <cellStyle name="Currency 2 2 3 22 2 7 2" xfId="25388"/>
    <cellStyle name="Currency 2 2 3 22 2 8" xfId="25389"/>
    <cellStyle name="Currency 2 2 3 22 2 8 2" xfId="25390"/>
    <cellStyle name="Currency 2 2 3 22 2 9" xfId="25391"/>
    <cellStyle name="Currency 2 2 3 22 2 9 2" xfId="25392"/>
    <cellStyle name="Currency 2 2 3 22 3" xfId="25393"/>
    <cellStyle name="Currency 2 2 3 22 3 10" xfId="25394"/>
    <cellStyle name="Currency 2 2 3 22 3 10 2" xfId="25395"/>
    <cellStyle name="Currency 2 2 3 22 3 11" xfId="25396"/>
    <cellStyle name="Currency 2 2 3 22 3 11 2" xfId="25397"/>
    <cellStyle name="Currency 2 2 3 22 3 12" xfId="25398"/>
    <cellStyle name="Currency 2 2 3 22 3 12 2" xfId="25399"/>
    <cellStyle name="Currency 2 2 3 22 3 13" xfId="25400"/>
    <cellStyle name="Currency 2 2 3 22 3 14" xfId="25401"/>
    <cellStyle name="Currency 2 2 3 22 3 2" xfId="25402"/>
    <cellStyle name="Currency 2 2 3 22 3 2 2" xfId="25403"/>
    <cellStyle name="Currency 2 2 3 22 3 3" xfId="25404"/>
    <cellStyle name="Currency 2 2 3 22 3 3 2" xfId="25405"/>
    <cellStyle name="Currency 2 2 3 22 3 4" xfId="25406"/>
    <cellStyle name="Currency 2 2 3 22 3 4 2" xfId="25407"/>
    <cellStyle name="Currency 2 2 3 22 3 5" xfId="25408"/>
    <cellStyle name="Currency 2 2 3 22 3 5 2" xfId="25409"/>
    <cellStyle name="Currency 2 2 3 22 3 6" xfId="25410"/>
    <cellStyle name="Currency 2 2 3 22 3 6 2" xfId="25411"/>
    <cellStyle name="Currency 2 2 3 22 3 7" xfId="25412"/>
    <cellStyle name="Currency 2 2 3 22 3 7 2" xfId="25413"/>
    <cellStyle name="Currency 2 2 3 22 3 8" xfId="25414"/>
    <cellStyle name="Currency 2 2 3 22 3 8 2" xfId="25415"/>
    <cellStyle name="Currency 2 2 3 22 3 9" xfId="25416"/>
    <cellStyle name="Currency 2 2 3 22 3 9 2" xfId="25417"/>
    <cellStyle name="Currency 2 2 3 22 4" xfId="25418"/>
    <cellStyle name="Currency 2 2 3 22 4 2" xfId="25419"/>
    <cellStyle name="Currency 2 2 3 22 5" xfId="25420"/>
    <cellStyle name="Currency 2 2 3 22 5 2" xfId="25421"/>
    <cellStyle name="Currency 2 2 3 22 6" xfId="25422"/>
    <cellStyle name="Currency 2 2 3 22 6 2" xfId="25423"/>
    <cellStyle name="Currency 2 2 3 22 7" xfId="25424"/>
    <cellStyle name="Currency 2 2 3 22 7 2" xfId="25425"/>
    <cellStyle name="Currency 2 2 3 22 8" xfId="25426"/>
    <cellStyle name="Currency 2 2 3 22 8 2" xfId="25427"/>
    <cellStyle name="Currency 2 2 3 22 9" xfId="25428"/>
    <cellStyle name="Currency 2 2 3 22 9 2" xfId="25429"/>
    <cellStyle name="Currency 2 2 3 23" xfId="25430"/>
    <cellStyle name="Currency 2 2 3 23 10" xfId="25431"/>
    <cellStyle name="Currency 2 2 3 23 10 2" xfId="25432"/>
    <cellStyle name="Currency 2 2 3 23 11" xfId="25433"/>
    <cellStyle name="Currency 2 2 3 23 11 2" xfId="25434"/>
    <cellStyle name="Currency 2 2 3 23 12" xfId="25435"/>
    <cellStyle name="Currency 2 2 3 23 12 2" xfId="25436"/>
    <cellStyle name="Currency 2 2 3 23 13" xfId="25437"/>
    <cellStyle name="Currency 2 2 3 23 13 2" xfId="25438"/>
    <cellStyle name="Currency 2 2 3 23 14" xfId="25439"/>
    <cellStyle name="Currency 2 2 3 23 14 2" xfId="25440"/>
    <cellStyle name="Currency 2 2 3 23 15" xfId="25441"/>
    <cellStyle name="Currency 2 2 3 23 16" xfId="25442"/>
    <cellStyle name="Currency 2 2 3 23 2" xfId="25443"/>
    <cellStyle name="Currency 2 2 3 23 2 10" xfId="25444"/>
    <cellStyle name="Currency 2 2 3 23 2 10 2" xfId="25445"/>
    <cellStyle name="Currency 2 2 3 23 2 11" xfId="25446"/>
    <cellStyle name="Currency 2 2 3 23 2 11 2" xfId="25447"/>
    <cellStyle name="Currency 2 2 3 23 2 12" xfId="25448"/>
    <cellStyle name="Currency 2 2 3 23 2 12 2" xfId="25449"/>
    <cellStyle name="Currency 2 2 3 23 2 13" xfId="25450"/>
    <cellStyle name="Currency 2 2 3 23 2 14" xfId="25451"/>
    <cellStyle name="Currency 2 2 3 23 2 2" xfId="25452"/>
    <cellStyle name="Currency 2 2 3 23 2 2 2" xfId="25453"/>
    <cellStyle name="Currency 2 2 3 23 2 3" xfId="25454"/>
    <cellStyle name="Currency 2 2 3 23 2 3 2" xfId="25455"/>
    <cellStyle name="Currency 2 2 3 23 2 4" xfId="25456"/>
    <cellStyle name="Currency 2 2 3 23 2 4 2" xfId="25457"/>
    <cellStyle name="Currency 2 2 3 23 2 5" xfId="25458"/>
    <cellStyle name="Currency 2 2 3 23 2 5 2" xfId="25459"/>
    <cellStyle name="Currency 2 2 3 23 2 6" xfId="25460"/>
    <cellStyle name="Currency 2 2 3 23 2 6 2" xfId="25461"/>
    <cellStyle name="Currency 2 2 3 23 2 7" xfId="25462"/>
    <cellStyle name="Currency 2 2 3 23 2 7 2" xfId="25463"/>
    <cellStyle name="Currency 2 2 3 23 2 8" xfId="25464"/>
    <cellStyle name="Currency 2 2 3 23 2 8 2" xfId="25465"/>
    <cellStyle name="Currency 2 2 3 23 2 9" xfId="25466"/>
    <cellStyle name="Currency 2 2 3 23 2 9 2" xfId="25467"/>
    <cellStyle name="Currency 2 2 3 23 3" xfId="25468"/>
    <cellStyle name="Currency 2 2 3 23 3 10" xfId="25469"/>
    <cellStyle name="Currency 2 2 3 23 3 10 2" xfId="25470"/>
    <cellStyle name="Currency 2 2 3 23 3 11" xfId="25471"/>
    <cellStyle name="Currency 2 2 3 23 3 11 2" xfId="25472"/>
    <cellStyle name="Currency 2 2 3 23 3 12" xfId="25473"/>
    <cellStyle name="Currency 2 2 3 23 3 12 2" xfId="25474"/>
    <cellStyle name="Currency 2 2 3 23 3 13" xfId="25475"/>
    <cellStyle name="Currency 2 2 3 23 3 14" xfId="25476"/>
    <cellStyle name="Currency 2 2 3 23 3 2" xfId="25477"/>
    <cellStyle name="Currency 2 2 3 23 3 2 2" xfId="25478"/>
    <cellStyle name="Currency 2 2 3 23 3 3" xfId="25479"/>
    <cellStyle name="Currency 2 2 3 23 3 3 2" xfId="25480"/>
    <cellStyle name="Currency 2 2 3 23 3 4" xfId="25481"/>
    <cellStyle name="Currency 2 2 3 23 3 4 2" xfId="25482"/>
    <cellStyle name="Currency 2 2 3 23 3 5" xfId="25483"/>
    <cellStyle name="Currency 2 2 3 23 3 5 2" xfId="25484"/>
    <cellStyle name="Currency 2 2 3 23 3 6" xfId="25485"/>
    <cellStyle name="Currency 2 2 3 23 3 6 2" xfId="25486"/>
    <cellStyle name="Currency 2 2 3 23 3 7" xfId="25487"/>
    <cellStyle name="Currency 2 2 3 23 3 7 2" xfId="25488"/>
    <cellStyle name="Currency 2 2 3 23 3 8" xfId="25489"/>
    <cellStyle name="Currency 2 2 3 23 3 8 2" xfId="25490"/>
    <cellStyle name="Currency 2 2 3 23 3 9" xfId="25491"/>
    <cellStyle name="Currency 2 2 3 23 3 9 2" xfId="25492"/>
    <cellStyle name="Currency 2 2 3 23 4" xfId="25493"/>
    <cellStyle name="Currency 2 2 3 23 4 2" xfId="25494"/>
    <cellStyle name="Currency 2 2 3 23 5" xfId="25495"/>
    <cellStyle name="Currency 2 2 3 23 5 2" xfId="25496"/>
    <cellStyle name="Currency 2 2 3 23 6" xfId="25497"/>
    <cellStyle name="Currency 2 2 3 23 6 2" xfId="25498"/>
    <cellStyle name="Currency 2 2 3 23 7" xfId="25499"/>
    <cellStyle name="Currency 2 2 3 23 7 2" xfId="25500"/>
    <cellStyle name="Currency 2 2 3 23 8" xfId="25501"/>
    <cellStyle name="Currency 2 2 3 23 8 2" xfId="25502"/>
    <cellStyle name="Currency 2 2 3 23 9" xfId="25503"/>
    <cellStyle name="Currency 2 2 3 23 9 2" xfId="25504"/>
    <cellStyle name="Currency 2 2 3 24" xfId="25505"/>
    <cellStyle name="Currency 2 2 3 24 10" xfId="25506"/>
    <cellStyle name="Currency 2 2 3 24 10 2" xfId="25507"/>
    <cellStyle name="Currency 2 2 3 24 11" xfId="25508"/>
    <cellStyle name="Currency 2 2 3 24 11 2" xfId="25509"/>
    <cellStyle name="Currency 2 2 3 24 12" xfId="25510"/>
    <cellStyle name="Currency 2 2 3 24 12 2" xfId="25511"/>
    <cellStyle name="Currency 2 2 3 24 13" xfId="25512"/>
    <cellStyle name="Currency 2 2 3 24 14" xfId="25513"/>
    <cellStyle name="Currency 2 2 3 24 2" xfId="25514"/>
    <cellStyle name="Currency 2 2 3 24 2 2" xfId="25515"/>
    <cellStyle name="Currency 2 2 3 24 3" xfId="25516"/>
    <cellStyle name="Currency 2 2 3 24 3 2" xfId="25517"/>
    <cellStyle name="Currency 2 2 3 24 4" xfId="25518"/>
    <cellStyle name="Currency 2 2 3 24 4 2" xfId="25519"/>
    <cellStyle name="Currency 2 2 3 24 5" xfId="25520"/>
    <cellStyle name="Currency 2 2 3 24 5 2" xfId="25521"/>
    <cellStyle name="Currency 2 2 3 24 6" xfId="25522"/>
    <cellStyle name="Currency 2 2 3 24 6 2" xfId="25523"/>
    <cellStyle name="Currency 2 2 3 24 7" xfId="25524"/>
    <cellStyle name="Currency 2 2 3 24 7 2" xfId="25525"/>
    <cellStyle name="Currency 2 2 3 24 8" xfId="25526"/>
    <cellStyle name="Currency 2 2 3 24 8 2" xfId="25527"/>
    <cellStyle name="Currency 2 2 3 24 9" xfId="25528"/>
    <cellStyle name="Currency 2 2 3 24 9 2" xfId="25529"/>
    <cellStyle name="Currency 2 2 3 25" xfId="25530"/>
    <cellStyle name="Currency 2 2 3 25 10" xfId="25531"/>
    <cellStyle name="Currency 2 2 3 25 10 2" xfId="25532"/>
    <cellStyle name="Currency 2 2 3 25 11" xfId="25533"/>
    <cellStyle name="Currency 2 2 3 25 11 2" xfId="25534"/>
    <cellStyle name="Currency 2 2 3 25 12" xfId="25535"/>
    <cellStyle name="Currency 2 2 3 25 12 2" xfId="25536"/>
    <cellStyle name="Currency 2 2 3 25 13" xfId="25537"/>
    <cellStyle name="Currency 2 2 3 25 14" xfId="25538"/>
    <cellStyle name="Currency 2 2 3 25 2" xfId="25539"/>
    <cellStyle name="Currency 2 2 3 25 2 2" xfId="25540"/>
    <cellStyle name="Currency 2 2 3 25 3" xfId="25541"/>
    <cellStyle name="Currency 2 2 3 25 3 2" xfId="25542"/>
    <cellStyle name="Currency 2 2 3 25 4" xfId="25543"/>
    <cellStyle name="Currency 2 2 3 25 4 2" xfId="25544"/>
    <cellStyle name="Currency 2 2 3 25 5" xfId="25545"/>
    <cellStyle name="Currency 2 2 3 25 5 2" xfId="25546"/>
    <cellStyle name="Currency 2 2 3 25 6" xfId="25547"/>
    <cellStyle name="Currency 2 2 3 25 6 2" xfId="25548"/>
    <cellStyle name="Currency 2 2 3 25 7" xfId="25549"/>
    <cellStyle name="Currency 2 2 3 25 7 2" xfId="25550"/>
    <cellStyle name="Currency 2 2 3 25 8" xfId="25551"/>
    <cellStyle name="Currency 2 2 3 25 8 2" xfId="25552"/>
    <cellStyle name="Currency 2 2 3 25 9" xfId="25553"/>
    <cellStyle name="Currency 2 2 3 25 9 2" xfId="25554"/>
    <cellStyle name="Currency 2 2 3 26" xfId="25555"/>
    <cellStyle name="Currency 2 2 3 26 2" xfId="25556"/>
    <cellStyle name="Currency 2 2 3 27" xfId="25557"/>
    <cellStyle name="Currency 2 2 3 27 2" xfId="25558"/>
    <cellStyle name="Currency 2 2 3 28" xfId="25559"/>
    <cellStyle name="Currency 2 2 3 28 2" xfId="25560"/>
    <cellStyle name="Currency 2 2 3 29" xfId="25561"/>
    <cellStyle name="Currency 2 2 3 29 2" xfId="25562"/>
    <cellStyle name="Currency 2 2 3 3" xfId="25563"/>
    <cellStyle name="Currency 2 2 3 30" xfId="25564"/>
    <cellStyle name="Currency 2 2 3 30 2" xfId="25565"/>
    <cellStyle name="Currency 2 2 3 31" xfId="25566"/>
    <cellStyle name="Currency 2 2 3 31 2" xfId="25567"/>
    <cellStyle name="Currency 2 2 3 32" xfId="25568"/>
    <cellStyle name="Currency 2 2 3 32 2" xfId="25569"/>
    <cellStyle name="Currency 2 2 3 33" xfId="25570"/>
    <cellStyle name="Currency 2 2 3 33 2" xfId="25571"/>
    <cellStyle name="Currency 2 2 3 34" xfId="25572"/>
    <cellStyle name="Currency 2 2 3 34 2" xfId="25573"/>
    <cellStyle name="Currency 2 2 3 35" xfId="25574"/>
    <cellStyle name="Currency 2 2 3 35 2" xfId="25575"/>
    <cellStyle name="Currency 2 2 3 36" xfId="25576"/>
    <cellStyle name="Currency 2 2 3 36 2" xfId="25577"/>
    <cellStyle name="Currency 2 2 3 37" xfId="25578"/>
    <cellStyle name="Currency 2 2 3 38" xfId="25579"/>
    <cellStyle name="Currency 2 2 3 4" xfId="25580"/>
    <cellStyle name="Currency 2 2 3 4 10" xfId="25581"/>
    <cellStyle name="Currency 2 2 3 4 10 2" xfId="25582"/>
    <cellStyle name="Currency 2 2 3 4 11" xfId="25583"/>
    <cellStyle name="Currency 2 2 3 4 11 2" xfId="25584"/>
    <cellStyle name="Currency 2 2 3 4 12" xfId="25585"/>
    <cellStyle name="Currency 2 2 3 4 12 2" xfId="25586"/>
    <cellStyle name="Currency 2 2 3 4 13" xfId="25587"/>
    <cellStyle name="Currency 2 2 3 4 13 2" xfId="25588"/>
    <cellStyle name="Currency 2 2 3 4 14" xfId="25589"/>
    <cellStyle name="Currency 2 2 3 4 14 2" xfId="25590"/>
    <cellStyle name="Currency 2 2 3 4 15" xfId="25591"/>
    <cellStyle name="Currency 2 2 3 4 16" xfId="25592"/>
    <cellStyle name="Currency 2 2 3 4 2" xfId="25593"/>
    <cellStyle name="Currency 2 2 3 4 2 10" xfId="25594"/>
    <cellStyle name="Currency 2 2 3 4 2 10 2" xfId="25595"/>
    <cellStyle name="Currency 2 2 3 4 2 11" xfId="25596"/>
    <cellStyle name="Currency 2 2 3 4 2 11 2" xfId="25597"/>
    <cellStyle name="Currency 2 2 3 4 2 12" xfId="25598"/>
    <cellStyle name="Currency 2 2 3 4 2 12 2" xfId="25599"/>
    <cellStyle name="Currency 2 2 3 4 2 13" xfId="25600"/>
    <cellStyle name="Currency 2 2 3 4 2 14" xfId="25601"/>
    <cellStyle name="Currency 2 2 3 4 2 2" xfId="25602"/>
    <cellStyle name="Currency 2 2 3 4 2 2 2" xfId="25603"/>
    <cellStyle name="Currency 2 2 3 4 2 3" xfId="25604"/>
    <cellStyle name="Currency 2 2 3 4 2 3 2" xfId="25605"/>
    <cellStyle name="Currency 2 2 3 4 2 4" xfId="25606"/>
    <cellStyle name="Currency 2 2 3 4 2 4 2" xfId="25607"/>
    <cellStyle name="Currency 2 2 3 4 2 5" xfId="25608"/>
    <cellStyle name="Currency 2 2 3 4 2 5 2" xfId="25609"/>
    <cellStyle name="Currency 2 2 3 4 2 6" xfId="25610"/>
    <cellStyle name="Currency 2 2 3 4 2 6 2" xfId="25611"/>
    <cellStyle name="Currency 2 2 3 4 2 7" xfId="25612"/>
    <cellStyle name="Currency 2 2 3 4 2 7 2" xfId="25613"/>
    <cellStyle name="Currency 2 2 3 4 2 8" xfId="25614"/>
    <cellStyle name="Currency 2 2 3 4 2 8 2" xfId="25615"/>
    <cellStyle name="Currency 2 2 3 4 2 9" xfId="25616"/>
    <cellStyle name="Currency 2 2 3 4 2 9 2" xfId="25617"/>
    <cellStyle name="Currency 2 2 3 4 3" xfId="25618"/>
    <cellStyle name="Currency 2 2 3 4 3 10" xfId="25619"/>
    <cellStyle name="Currency 2 2 3 4 3 10 2" xfId="25620"/>
    <cellStyle name="Currency 2 2 3 4 3 11" xfId="25621"/>
    <cellStyle name="Currency 2 2 3 4 3 11 2" xfId="25622"/>
    <cellStyle name="Currency 2 2 3 4 3 12" xfId="25623"/>
    <cellStyle name="Currency 2 2 3 4 3 12 2" xfId="25624"/>
    <cellStyle name="Currency 2 2 3 4 3 13" xfId="25625"/>
    <cellStyle name="Currency 2 2 3 4 3 14" xfId="25626"/>
    <cellStyle name="Currency 2 2 3 4 3 2" xfId="25627"/>
    <cellStyle name="Currency 2 2 3 4 3 2 2" xfId="25628"/>
    <cellStyle name="Currency 2 2 3 4 3 3" xfId="25629"/>
    <cellStyle name="Currency 2 2 3 4 3 3 2" xfId="25630"/>
    <cellStyle name="Currency 2 2 3 4 3 4" xfId="25631"/>
    <cellStyle name="Currency 2 2 3 4 3 4 2" xfId="25632"/>
    <cellStyle name="Currency 2 2 3 4 3 5" xfId="25633"/>
    <cellStyle name="Currency 2 2 3 4 3 5 2" xfId="25634"/>
    <cellStyle name="Currency 2 2 3 4 3 6" xfId="25635"/>
    <cellStyle name="Currency 2 2 3 4 3 6 2" xfId="25636"/>
    <cellStyle name="Currency 2 2 3 4 3 7" xfId="25637"/>
    <cellStyle name="Currency 2 2 3 4 3 7 2" xfId="25638"/>
    <cellStyle name="Currency 2 2 3 4 3 8" xfId="25639"/>
    <cellStyle name="Currency 2 2 3 4 3 8 2" xfId="25640"/>
    <cellStyle name="Currency 2 2 3 4 3 9" xfId="25641"/>
    <cellStyle name="Currency 2 2 3 4 3 9 2" xfId="25642"/>
    <cellStyle name="Currency 2 2 3 4 4" xfId="25643"/>
    <cellStyle name="Currency 2 2 3 4 4 2" xfId="25644"/>
    <cellStyle name="Currency 2 2 3 4 5" xfId="25645"/>
    <cellStyle name="Currency 2 2 3 4 5 2" xfId="25646"/>
    <cellStyle name="Currency 2 2 3 4 6" xfId="25647"/>
    <cellStyle name="Currency 2 2 3 4 6 2" xfId="25648"/>
    <cellStyle name="Currency 2 2 3 4 7" xfId="25649"/>
    <cellStyle name="Currency 2 2 3 4 7 2" xfId="25650"/>
    <cellStyle name="Currency 2 2 3 4 8" xfId="25651"/>
    <cellStyle name="Currency 2 2 3 4 8 2" xfId="25652"/>
    <cellStyle name="Currency 2 2 3 4 9" xfId="25653"/>
    <cellStyle name="Currency 2 2 3 4 9 2" xfId="25654"/>
    <cellStyle name="Currency 2 2 3 5" xfId="25655"/>
    <cellStyle name="Currency 2 2 3 5 10" xfId="25656"/>
    <cellStyle name="Currency 2 2 3 5 10 2" xfId="25657"/>
    <cellStyle name="Currency 2 2 3 5 11" xfId="25658"/>
    <cellStyle name="Currency 2 2 3 5 11 2" xfId="25659"/>
    <cellStyle name="Currency 2 2 3 5 12" xfId="25660"/>
    <cellStyle name="Currency 2 2 3 5 12 2" xfId="25661"/>
    <cellStyle name="Currency 2 2 3 5 13" xfId="25662"/>
    <cellStyle name="Currency 2 2 3 5 13 2" xfId="25663"/>
    <cellStyle name="Currency 2 2 3 5 14" xfId="25664"/>
    <cellStyle name="Currency 2 2 3 5 14 2" xfId="25665"/>
    <cellStyle name="Currency 2 2 3 5 15" xfId="25666"/>
    <cellStyle name="Currency 2 2 3 5 16" xfId="25667"/>
    <cellStyle name="Currency 2 2 3 5 2" xfId="25668"/>
    <cellStyle name="Currency 2 2 3 5 2 10" xfId="25669"/>
    <cellStyle name="Currency 2 2 3 5 2 10 2" xfId="25670"/>
    <cellStyle name="Currency 2 2 3 5 2 11" xfId="25671"/>
    <cellStyle name="Currency 2 2 3 5 2 11 2" xfId="25672"/>
    <cellStyle name="Currency 2 2 3 5 2 12" xfId="25673"/>
    <cellStyle name="Currency 2 2 3 5 2 12 2" xfId="25674"/>
    <cellStyle name="Currency 2 2 3 5 2 13" xfId="25675"/>
    <cellStyle name="Currency 2 2 3 5 2 14" xfId="25676"/>
    <cellStyle name="Currency 2 2 3 5 2 2" xfId="25677"/>
    <cellStyle name="Currency 2 2 3 5 2 2 2" xfId="25678"/>
    <cellStyle name="Currency 2 2 3 5 2 3" xfId="25679"/>
    <cellStyle name="Currency 2 2 3 5 2 3 2" xfId="25680"/>
    <cellStyle name="Currency 2 2 3 5 2 4" xfId="25681"/>
    <cellStyle name="Currency 2 2 3 5 2 4 2" xfId="25682"/>
    <cellStyle name="Currency 2 2 3 5 2 5" xfId="25683"/>
    <cellStyle name="Currency 2 2 3 5 2 5 2" xfId="25684"/>
    <cellStyle name="Currency 2 2 3 5 2 6" xfId="25685"/>
    <cellStyle name="Currency 2 2 3 5 2 6 2" xfId="25686"/>
    <cellStyle name="Currency 2 2 3 5 2 7" xfId="25687"/>
    <cellStyle name="Currency 2 2 3 5 2 7 2" xfId="25688"/>
    <cellStyle name="Currency 2 2 3 5 2 8" xfId="25689"/>
    <cellStyle name="Currency 2 2 3 5 2 8 2" xfId="25690"/>
    <cellStyle name="Currency 2 2 3 5 2 9" xfId="25691"/>
    <cellStyle name="Currency 2 2 3 5 2 9 2" xfId="25692"/>
    <cellStyle name="Currency 2 2 3 5 3" xfId="25693"/>
    <cellStyle name="Currency 2 2 3 5 3 10" xfId="25694"/>
    <cellStyle name="Currency 2 2 3 5 3 10 2" xfId="25695"/>
    <cellStyle name="Currency 2 2 3 5 3 11" xfId="25696"/>
    <cellStyle name="Currency 2 2 3 5 3 11 2" xfId="25697"/>
    <cellStyle name="Currency 2 2 3 5 3 12" xfId="25698"/>
    <cellStyle name="Currency 2 2 3 5 3 12 2" xfId="25699"/>
    <cellStyle name="Currency 2 2 3 5 3 13" xfId="25700"/>
    <cellStyle name="Currency 2 2 3 5 3 14" xfId="25701"/>
    <cellStyle name="Currency 2 2 3 5 3 2" xfId="25702"/>
    <cellStyle name="Currency 2 2 3 5 3 2 2" xfId="25703"/>
    <cellStyle name="Currency 2 2 3 5 3 3" xfId="25704"/>
    <cellStyle name="Currency 2 2 3 5 3 3 2" xfId="25705"/>
    <cellStyle name="Currency 2 2 3 5 3 4" xfId="25706"/>
    <cellStyle name="Currency 2 2 3 5 3 4 2" xfId="25707"/>
    <cellStyle name="Currency 2 2 3 5 3 5" xfId="25708"/>
    <cellStyle name="Currency 2 2 3 5 3 5 2" xfId="25709"/>
    <cellStyle name="Currency 2 2 3 5 3 6" xfId="25710"/>
    <cellStyle name="Currency 2 2 3 5 3 6 2" xfId="25711"/>
    <cellStyle name="Currency 2 2 3 5 3 7" xfId="25712"/>
    <cellStyle name="Currency 2 2 3 5 3 7 2" xfId="25713"/>
    <cellStyle name="Currency 2 2 3 5 3 8" xfId="25714"/>
    <cellStyle name="Currency 2 2 3 5 3 8 2" xfId="25715"/>
    <cellStyle name="Currency 2 2 3 5 3 9" xfId="25716"/>
    <cellStyle name="Currency 2 2 3 5 3 9 2" xfId="25717"/>
    <cellStyle name="Currency 2 2 3 5 4" xfId="25718"/>
    <cellStyle name="Currency 2 2 3 5 4 2" xfId="25719"/>
    <cellStyle name="Currency 2 2 3 5 5" xfId="25720"/>
    <cellStyle name="Currency 2 2 3 5 5 2" xfId="25721"/>
    <cellStyle name="Currency 2 2 3 5 6" xfId="25722"/>
    <cellStyle name="Currency 2 2 3 5 6 2" xfId="25723"/>
    <cellStyle name="Currency 2 2 3 5 7" xfId="25724"/>
    <cellStyle name="Currency 2 2 3 5 7 2" xfId="25725"/>
    <cellStyle name="Currency 2 2 3 5 8" xfId="25726"/>
    <cellStyle name="Currency 2 2 3 5 8 2" xfId="25727"/>
    <cellStyle name="Currency 2 2 3 5 9" xfId="25728"/>
    <cellStyle name="Currency 2 2 3 5 9 2" xfId="25729"/>
    <cellStyle name="Currency 2 2 3 6" xfId="25730"/>
    <cellStyle name="Currency 2 2 3 6 10" xfId="25731"/>
    <cellStyle name="Currency 2 2 3 6 10 2" xfId="25732"/>
    <cellStyle name="Currency 2 2 3 6 11" xfId="25733"/>
    <cellStyle name="Currency 2 2 3 6 11 2" xfId="25734"/>
    <cellStyle name="Currency 2 2 3 6 12" xfId="25735"/>
    <cellStyle name="Currency 2 2 3 6 12 2" xfId="25736"/>
    <cellStyle name="Currency 2 2 3 6 13" xfId="25737"/>
    <cellStyle name="Currency 2 2 3 6 13 2" xfId="25738"/>
    <cellStyle name="Currency 2 2 3 6 14" xfId="25739"/>
    <cellStyle name="Currency 2 2 3 6 14 2" xfId="25740"/>
    <cellStyle name="Currency 2 2 3 6 15" xfId="25741"/>
    <cellStyle name="Currency 2 2 3 6 16" xfId="25742"/>
    <cellStyle name="Currency 2 2 3 6 2" xfId="25743"/>
    <cellStyle name="Currency 2 2 3 6 2 10" xfId="25744"/>
    <cellStyle name="Currency 2 2 3 6 2 10 2" xfId="25745"/>
    <cellStyle name="Currency 2 2 3 6 2 11" xfId="25746"/>
    <cellStyle name="Currency 2 2 3 6 2 11 2" xfId="25747"/>
    <cellStyle name="Currency 2 2 3 6 2 12" xfId="25748"/>
    <cellStyle name="Currency 2 2 3 6 2 12 2" xfId="25749"/>
    <cellStyle name="Currency 2 2 3 6 2 13" xfId="25750"/>
    <cellStyle name="Currency 2 2 3 6 2 14" xfId="25751"/>
    <cellStyle name="Currency 2 2 3 6 2 2" xfId="25752"/>
    <cellStyle name="Currency 2 2 3 6 2 2 2" xfId="25753"/>
    <cellStyle name="Currency 2 2 3 6 2 3" xfId="25754"/>
    <cellStyle name="Currency 2 2 3 6 2 3 2" xfId="25755"/>
    <cellStyle name="Currency 2 2 3 6 2 4" xfId="25756"/>
    <cellStyle name="Currency 2 2 3 6 2 4 2" xfId="25757"/>
    <cellStyle name="Currency 2 2 3 6 2 5" xfId="25758"/>
    <cellStyle name="Currency 2 2 3 6 2 5 2" xfId="25759"/>
    <cellStyle name="Currency 2 2 3 6 2 6" xfId="25760"/>
    <cellStyle name="Currency 2 2 3 6 2 6 2" xfId="25761"/>
    <cellStyle name="Currency 2 2 3 6 2 7" xfId="25762"/>
    <cellStyle name="Currency 2 2 3 6 2 7 2" xfId="25763"/>
    <cellStyle name="Currency 2 2 3 6 2 8" xfId="25764"/>
    <cellStyle name="Currency 2 2 3 6 2 8 2" xfId="25765"/>
    <cellStyle name="Currency 2 2 3 6 2 9" xfId="25766"/>
    <cellStyle name="Currency 2 2 3 6 2 9 2" xfId="25767"/>
    <cellStyle name="Currency 2 2 3 6 3" xfId="25768"/>
    <cellStyle name="Currency 2 2 3 6 3 10" xfId="25769"/>
    <cellStyle name="Currency 2 2 3 6 3 10 2" xfId="25770"/>
    <cellStyle name="Currency 2 2 3 6 3 11" xfId="25771"/>
    <cellStyle name="Currency 2 2 3 6 3 11 2" xfId="25772"/>
    <cellStyle name="Currency 2 2 3 6 3 12" xfId="25773"/>
    <cellStyle name="Currency 2 2 3 6 3 12 2" xfId="25774"/>
    <cellStyle name="Currency 2 2 3 6 3 13" xfId="25775"/>
    <cellStyle name="Currency 2 2 3 6 3 14" xfId="25776"/>
    <cellStyle name="Currency 2 2 3 6 3 2" xfId="25777"/>
    <cellStyle name="Currency 2 2 3 6 3 2 2" xfId="25778"/>
    <cellStyle name="Currency 2 2 3 6 3 3" xfId="25779"/>
    <cellStyle name="Currency 2 2 3 6 3 3 2" xfId="25780"/>
    <cellStyle name="Currency 2 2 3 6 3 4" xfId="25781"/>
    <cellStyle name="Currency 2 2 3 6 3 4 2" xfId="25782"/>
    <cellStyle name="Currency 2 2 3 6 3 5" xfId="25783"/>
    <cellStyle name="Currency 2 2 3 6 3 5 2" xfId="25784"/>
    <cellStyle name="Currency 2 2 3 6 3 6" xfId="25785"/>
    <cellStyle name="Currency 2 2 3 6 3 6 2" xfId="25786"/>
    <cellStyle name="Currency 2 2 3 6 3 7" xfId="25787"/>
    <cellStyle name="Currency 2 2 3 6 3 7 2" xfId="25788"/>
    <cellStyle name="Currency 2 2 3 6 3 8" xfId="25789"/>
    <cellStyle name="Currency 2 2 3 6 3 8 2" xfId="25790"/>
    <cellStyle name="Currency 2 2 3 6 3 9" xfId="25791"/>
    <cellStyle name="Currency 2 2 3 6 3 9 2" xfId="25792"/>
    <cellStyle name="Currency 2 2 3 6 4" xfId="25793"/>
    <cellStyle name="Currency 2 2 3 6 4 2" xfId="25794"/>
    <cellStyle name="Currency 2 2 3 6 5" xfId="25795"/>
    <cellStyle name="Currency 2 2 3 6 5 2" xfId="25796"/>
    <cellStyle name="Currency 2 2 3 6 6" xfId="25797"/>
    <cellStyle name="Currency 2 2 3 6 6 2" xfId="25798"/>
    <cellStyle name="Currency 2 2 3 6 7" xfId="25799"/>
    <cellStyle name="Currency 2 2 3 6 7 2" xfId="25800"/>
    <cellStyle name="Currency 2 2 3 6 8" xfId="25801"/>
    <cellStyle name="Currency 2 2 3 6 8 2" xfId="25802"/>
    <cellStyle name="Currency 2 2 3 6 9" xfId="25803"/>
    <cellStyle name="Currency 2 2 3 6 9 2" xfId="25804"/>
    <cellStyle name="Currency 2 2 3 7" xfId="25805"/>
    <cellStyle name="Currency 2 2 3 7 10" xfId="25806"/>
    <cellStyle name="Currency 2 2 3 7 10 2" xfId="25807"/>
    <cellStyle name="Currency 2 2 3 7 11" xfId="25808"/>
    <cellStyle name="Currency 2 2 3 7 11 2" xfId="25809"/>
    <cellStyle name="Currency 2 2 3 7 12" xfId="25810"/>
    <cellStyle name="Currency 2 2 3 7 12 2" xfId="25811"/>
    <cellStyle name="Currency 2 2 3 7 13" xfId="25812"/>
    <cellStyle name="Currency 2 2 3 7 13 2" xfId="25813"/>
    <cellStyle name="Currency 2 2 3 7 14" xfId="25814"/>
    <cellStyle name="Currency 2 2 3 7 14 2" xfId="25815"/>
    <cellStyle name="Currency 2 2 3 7 15" xfId="25816"/>
    <cellStyle name="Currency 2 2 3 7 16" xfId="25817"/>
    <cellStyle name="Currency 2 2 3 7 2" xfId="25818"/>
    <cellStyle name="Currency 2 2 3 7 2 10" xfId="25819"/>
    <cellStyle name="Currency 2 2 3 7 2 10 2" xfId="25820"/>
    <cellStyle name="Currency 2 2 3 7 2 11" xfId="25821"/>
    <cellStyle name="Currency 2 2 3 7 2 11 2" xfId="25822"/>
    <cellStyle name="Currency 2 2 3 7 2 12" xfId="25823"/>
    <cellStyle name="Currency 2 2 3 7 2 12 2" xfId="25824"/>
    <cellStyle name="Currency 2 2 3 7 2 13" xfId="25825"/>
    <cellStyle name="Currency 2 2 3 7 2 14" xfId="25826"/>
    <cellStyle name="Currency 2 2 3 7 2 2" xfId="25827"/>
    <cellStyle name="Currency 2 2 3 7 2 2 2" xfId="25828"/>
    <cellStyle name="Currency 2 2 3 7 2 3" xfId="25829"/>
    <cellStyle name="Currency 2 2 3 7 2 3 2" xfId="25830"/>
    <cellStyle name="Currency 2 2 3 7 2 4" xfId="25831"/>
    <cellStyle name="Currency 2 2 3 7 2 4 2" xfId="25832"/>
    <cellStyle name="Currency 2 2 3 7 2 5" xfId="25833"/>
    <cellStyle name="Currency 2 2 3 7 2 5 2" xfId="25834"/>
    <cellStyle name="Currency 2 2 3 7 2 6" xfId="25835"/>
    <cellStyle name="Currency 2 2 3 7 2 6 2" xfId="25836"/>
    <cellStyle name="Currency 2 2 3 7 2 7" xfId="25837"/>
    <cellStyle name="Currency 2 2 3 7 2 7 2" xfId="25838"/>
    <cellStyle name="Currency 2 2 3 7 2 8" xfId="25839"/>
    <cellStyle name="Currency 2 2 3 7 2 8 2" xfId="25840"/>
    <cellStyle name="Currency 2 2 3 7 2 9" xfId="25841"/>
    <cellStyle name="Currency 2 2 3 7 2 9 2" xfId="25842"/>
    <cellStyle name="Currency 2 2 3 7 3" xfId="25843"/>
    <cellStyle name="Currency 2 2 3 7 3 10" xfId="25844"/>
    <cellStyle name="Currency 2 2 3 7 3 10 2" xfId="25845"/>
    <cellStyle name="Currency 2 2 3 7 3 11" xfId="25846"/>
    <cellStyle name="Currency 2 2 3 7 3 11 2" xfId="25847"/>
    <cellStyle name="Currency 2 2 3 7 3 12" xfId="25848"/>
    <cellStyle name="Currency 2 2 3 7 3 12 2" xfId="25849"/>
    <cellStyle name="Currency 2 2 3 7 3 13" xfId="25850"/>
    <cellStyle name="Currency 2 2 3 7 3 14" xfId="25851"/>
    <cellStyle name="Currency 2 2 3 7 3 2" xfId="25852"/>
    <cellStyle name="Currency 2 2 3 7 3 2 2" xfId="25853"/>
    <cellStyle name="Currency 2 2 3 7 3 3" xfId="25854"/>
    <cellStyle name="Currency 2 2 3 7 3 3 2" xfId="25855"/>
    <cellStyle name="Currency 2 2 3 7 3 4" xfId="25856"/>
    <cellStyle name="Currency 2 2 3 7 3 4 2" xfId="25857"/>
    <cellStyle name="Currency 2 2 3 7 3 5" xfId="25858"/>
    <cellStyle name="Currency 2 2 3 7 3 5 2" xfId="25859"/>
    <cellStyle name="Currency 2 2 3 7 3 6" xfId="25860"/>
    <cellStyle name="Currency 2 2 3 7 3 6 2" xfId="25861"/>
    <cellStyle name="Currency 2 2 3 7 3 7" xfId="25862"/>
    <cellStyle name="Currency 2 2 3 7 3 7 2" xfId="25863"/>
    <cellStyle name="Currency 2 2 3 7 3 8" xfId="25864"/>
    <cellStyle name="Currency 2 2 3 7 3 8 2" xfId="25865"/>
    <cellStyle name="Currency 2 2 3 7 3 9" xfId="25866"/>
    <cellStyle name="Currency 2 2 3 7 3 9 2" xfId="25867"/>
    <cellStyle name="Currency 2 2 3 7 4" xfId="25868"/>
    <cellStyle name="Currency 2 2 3 7 4 2" xfId="25869"/>
    <cellStyle name="Currency 2 2 3 7 5" xfId="25870"/>
    <cellStyle name="Currency 2 2 3 7 5 2" xfId="25871"/>
    <cellStyle name="Currency 2 2 3 7 6" xfId="25872"/>
    <cellStyle name="Currency 2 2 3 7 6 2" xfId="25873"/>
    <cellStyle name="Currency 2 2 3 7 7" xfId="25874"/>
    <cellStyle name="Currency 2 2 3 7 7 2" xfId="25875"/>
    <cellStyle name="Currency 2 2 3 7 8" xfId="25876"/>
    <cellStyle name="Currency 2 2 3 7 8 2" xfId="25877"/>
    <cellStyle name="Currency 2 2 3 7 9" xfId="25878"/>
    <cellStyle name="Currency 2 2 3 7 9 2" xfId="25879"/>
    <cellStyle name="Currency 2 2 3 8" xfId="25880"/>
    <cellStyle name="Currency 2 2 3 8 10" xfId="25881"/>
    <cellStyle name="Currency 2 2 3 8 10 2" xfId="25882"/>
    <cellStyle name="Currency 2 2 3 8 11" xfId="25883"/>
    <cellStyle name="Currency 2 2 3 8 11 2" xfId="25884"/>
    <cellStyle name="Currency 2 2 3 8 12" xfId="25885"/>
    <cellStyle name="Currency 2 2 3 8 12 2" xfId="25886"/>
    <cellStyle name="Currency 2 2 3 8 13" xfId="25887"/>
    <cellStyle name="Currency 2 2 3 8 13 2" xfId="25888"/>
    <cellStyle name="Currency 2 2 3 8 14" xfId="25889"/>
    <cellStyle name="Currency 2 2 3 8 14 2" xfId="25890"/>
    <cellStyle name="Currency 2 2 3 8 15" xfId="25891"/>
    <cellStyle name="Currency 2 2 3 8 16" xfId="25892"/>
    <cellStyle name="Currency 2 2 3 8 2" xfId="25893"/>
    <cellStyle name="Currency 2 2 3 8 2 10" xfId="25894"/>
    <cellStyle name="Currency 2 2 3 8 2 10 2" xfId="25895"/>
    <cellStyle name="Currency 2 2 3 8 2 11" xfId="25896"/>
    <cellStyle name="Currency 2 2 3 8 2 11 2" xfId="25897"/>
    <cellStyle name="Currency 2 2 3 8 2 12" xfId="25898"/>
    <cellStyle name="Currency 2 2 3 8 2 12 2" xfId="25899"/>
    <cellStyle name="Currency 2 2 3 8 2 13" xfId="25900"/>
    <cellStyle name="Currency 2 2 3 8 2 14" xfId="25901"/>
    <cellStyle name="Currency 2 2 3 8 2 2" xfId="25902"/>
    <cellStyle name="Currency 2 2 3 8 2 2 2" xfId="25903"/>
    <cellStyle name="Currency 2 2 3 8 2 3" xfId="25904"/>
    <cellStyle name="Currency 2 2 3 8 2 3 2" xfId="25905"/>
    <cellStyle name="Currency 2 2 3 8 2 4" xfId="25906"/>
    <cellStyle name="Currency 2 2 3 8 2 4 2" xfId="25907"/>
    <cellStyle name="Currency 2 2 3 8 2 5" xfId="25908"/>
    <cellStyle name="Currency 2 2 3 8 2 5 2" xfId="25909"/>
    <cellStyle name="Currency 2 2 3 8 2 6" xfId="25910"/>
    <cellStyle name="Currency 2 2 3 8 2 6 2" xfId="25911"/>
    <cellStyle name="Currency 2 2 3 8 2 7" xfId="25912"/>
    <cellStyle name="Currency 2 2 3 8 2 7 2" xfId="25913"/>
    <cellStyle name="Currency 2 2 3 8 2 8" xfId="25914"/>
    <cellStyle name="Currency 2 2 3 8 2 8 2" xfId="25915"/>
    <cellStyle name="Currency 2 2 3 8 2 9" xfId="25916"/>
    <cellStyle name="Currency 2 2 3 8 2 9 2" xfId="25917"/>
    <cellStyle name="Currency 2 2 3 8 3" xfId="25918"/>
    <cellStyle name="Currency 2 2 3 8 3 10" xfId="25919"/>
    <cellStyle name="Currency 2 2 3 8 3 10 2" xfId="25920"/>
    <cellStyle name="Currency 2 2 3 8 3 11" xfId="25921"/>
    <cellStyle name="Currency 2 2 3 8 3 11 2" xfId="25922"/>
    <cellStyle name="Currency 2 2 3 8 3 12" xfId="25923"/>
    <cellStyle name="Currency 2 2 3 8 3 12 2" xfId="25924"/>
    <cellStyle name="Currency 2 2 3 8 3 13" xfId="25925"/>
    <cellStyle name="Currency 2 2 3 8 3 14" xfId="25926"/>
    <cellStyle name="Currency 2 2 3 8 3 2" xfId="25927"/>
    <cellStyle name="Currency 2 2 3 8 3 2 2" xfId="25928"/>
    <cellStyle name="Currency 2 2 3 8 3 3" xfId="25929"/>
    <cellStyle name="Currency 2 2 3 8 3 3 2" xfId="25930"/>
    <cellStyle name="Currency 2 2 3 8 3 4" xfId="25931"/>
    <cellStyle name="Currency 2 2 3 8 3 4 2" xfId="25932"/>
    <cellStyle name="Currency 2 2 3 8 3 5" xfId="25933"/>
    <cellStyle name="Currency 2 2 3 8 3 5 2" xfId="25934"/>
    <cellStyle name="Currency 2 2 3 8 3 6" xfId="25935"/>
    <cellStyle name="Currency 2 2 3 8 3 6 2" xfId="25936"/>
    <cellStyle name="Currency 2 2 3 8 3 7" xfId="25937"/>
    <cellStyle name="Currency 2 2 3 8 3 7 2" xfId="25938"/>
    <cellStyle name="Currency 2 2 3 8 3 8" xfId="25939"/>
    <cellStyle name="Currency 2 2 3 8 3 8 2" xfId="25940"/>
    <cellStyle name="Currency 2 2 3 8 3 9" xfId="25941"/>
    <cellStyle name="Currency 2 2 3 8 3 9 2" xfId="25942"/>
    <cellStyle name="Currency 2 2 3 8 4" xfId="25943"/>
    <cellStyle name="Currency 2 2 3 8 4 2" xfId="25944"/>
    <cellStyle name="Currency 2 2 3 8 5" xfId="25945"/>
    <cellStyle name="Currency 2 2 3 8 5 2" xfId="25946"/>
    <cellStyle name="Currency 2 2 3 8 6" xfId="25947"/>
    <cellStyle name="Currency 2 2 3 8 6 2" xfId="25948"/>
    <cellStyle name="Currency 2 2 3 8 7" xfId="25949"/>
    <cellStyle name="Currency 2 2 3 8 7 2" xfId="25950"/>
    <cellStyle name="Currency 2 2 3 8 8" xfId="25951"/>
    <cellStyle name="Currency 2 2 3 8 8 2" xfId="25952"/>
    <cellStyle name="Currency 2 2 3 8 9" xfId="25953"/>
    <cellStyle name="Currency 2 2 3 8 9 2" xfId="25954"/>
    <cellStyle name="Currency 2 2 3 9" xfId="25955"/>
    <cellStyle name="Currency 2 2 3 9 10" xfId="25956"/>
    <cellStyle name="Currency 2 2 3 9 10 2" xfId="25957"/>
    <cellStyle name="Currency 2 2 3 9 11" xfId="25958"/>
    <cellStyle name="Currency 2 2 3 9 11 2" xfId="25959"/>
    <cellStyle name="Currency 2 2 3 9 12" xfId="25960"/>
    <cellStyle name="Currency 2 2 3 9 12 2" xfId="25961"/>
    <cellStyle name="Currency 2 2 3 9 13" xfId="25962"/>
    <cellStyle name="Currency 2 2 3 9 13 2" xfId="25963"/>
    <cellStyle name="Currency 2 2 3 9 14" xfId="25964"/>
    <cellStyle name="Currency 2 2 3 9 14 2" xfId="25965"/>
    <cellStyle name="Currency 2 2 3 9 15" xfId="25966"/>
    <cellStyle name="Currency 2 2 3 9 16" xfId="25967"/>
    <cellStyle name="Currency 2 2 3 9 2" xfId="25968"/>
    <cellStyle name="Currency 2 2 3 9 2 10" xfId="25969"/>
    <cellStyle name="Currency 2 2 3 9 2 10 2" xfId="25970"/>
    <cellStyle name="Currency 2 2 3 9 2 11" xfId="25971"/>
    <cellStyle name="Currency 2 2 3 9 2 11 2" xfId="25972"/>
    <cellStyle name="Currency 2 2 3 9 2 12" xfId="25973"/>
    <cellStyle name="Currency 2 2 3 9 2 12 2" xfId="25974"/>
    <cellStyle name="Currency 2 2 3 9 2 13" xfId="25975"/>
    <cellStyle name="Currency 2 2 3 9 2 14" xfId="25976"/>
    <cellStyle name="Currency 2 2 3 9 2 2" xfId="25977"/>
    <cellStyle name="Currency 2 2 3 9 2 2 2" xfId="25978"/>
    <cellStyle name="Currency 2 2 3 9 2 3" xfId="25979"/>
    <cellStyle name="Currency 2 2 3 9 2 3 2" xfId="25980"/>
    <cellStyle name="Currency 2 2 3 9 2 4" xfId="25981"/>
    <cellStyle name="Currency 2 2 3 9 2 4 2" xfId="25982"/>
    <cellStyle name="Currency 2 2 3 9 2 5" xfId="25983"/>
    <cellStyle name="Currency 2 2 3 9 2 5 2" xfId="25984"/>
    <cellStyle name="Currency 2 2 3 9 2 6" xfId="25985"/>
    <cellStyle name="Currency 2 2 3 9 2 6 2" xfId="25986"/>
    <cellStyle name="Currency 2 2 3 9 2 7" xfId="25987"/>
    <cellStyle name="Currency 2 2 3 9 2 7 2" xfId="25988"/>
    <cellStyle name="Currency 2 2 3 9 2 8" xfId="25989"/>
    <cellStyle name="Currency 2 2 3 9 2 8 2" xfId="25990"/>
    <cellStyle name="Currency 2 2 3 9 2 9" xfId="25991"/>
    <cellStyle name="Currency 2 2 3 9 2 9 2" xfId="25992"/>
    <cellStyle name="Currency 2 2 3 9 3" xfId="25993"/>
    <cellStyle name="Currency 2 2 3 9 3 10" xfId="25994"/>
    <cellStyle name="Currency 2 2 3 9 3 10 2" xfId="25995"/>
    <cellStyle name="Currency 2 2 3 9 3 11" xfId="25996"/>
    <cellStyle name="Currency 2 2 3 9 3 11 2" xfId="25997"/>
    <cellStyle name="Currency 2 2 3 9 3 12" xfId="25998"/>
    <cellStyle name="Currency 2 2 3 9 3 12 2" xfId="25999"/>
    <cellStyle name="Currency 2 2 3 9 3 13" xfId="26000"/>
    <cellStyle name="Currency 2 2 3 9 3 14" xfId="26001"/>
    <cellStyle name="Currency 2 2 3 9 3 2" xfId="26002"/>
    <cellStyle name="Currency 2 2 3 9 3 2 2" xfId="26003"/>
    <cellStyle name="Currency 2 2 3 9 3 3" xfId="26004"/>
    <cellStyle name="Currency 2 2 3 9 3 3 2" xfId="26005"/>
    <cellStyle name="Currency 2 2 3 9 3 4" xfId="26006"/>
    <cellStyle name="Currency 2 2 3 9 3 4 2" xfId="26007"/>
    <cellStyle name="Currency 2 2 3 9 3 5" xfId="26008"/>
    <cellStyle name="Currency 2 2 3 9 3 5 2" xfId="26009"/>
    <cellStyle name="Currency 2 2 3 9 3 6" xfId="26010"/>
    <cellStyle name="Currency 2 2 3 9 3 6 2" xfId="26011"/>
    <cellStyle name="Currency 2 2 3 9 3 7" xfId="26012"/>
    <cellStyle name="Currency 2 2 3 9 3 7 2" xfId="26013"/>
    <cellStyle name="Currency 2 2 3 9 3 8" xfId="26014"/>
    <cellStyle name="Currency 2 2 3 9 3 8 2" xfId="26015"/>
    <cellStyle name="Currency 2 2 3 9 3 9" xfId="26016"/>
    <cellStyle name="Currency 2 2 3 9 3 9 2" xfId="26017"/>
    <cellStyle name="Currency 2 2 3 9 4" xfId="26018"/>
    <cellStyle name="Currency 2 2 3 9 4 2" xfId="26019"/>
    <cellStyle name="Currency 2 2 3 9 5" xfId="26020"/>
    <cellStyle name="Currency 2 2 3 9 5 2" xfId="26021"/>
    <cellStyle name="Currency 2 2 3 9 6" xfId="26022"/>
    <cellStyle name="Currency 2 2 3 9 6 2" xfId="26023"/>
    <cellStyle name="Currency 2 2 3 9 7" xfId="26024"/>
    <cellStyle name="Currency 2 2 3 9 7 2" xfId="26025"/>
    <cellStyle name="Currency 2 2 3 9 8" xfId="26026"/>
    <cellStyle name="Currency 2 2 3 9 8 2" xfId="26027"/>
    <cellStyle name="Currency 2 2 3 9 9" xfId="26028"/>
    <cellStyle name="Currency 2 2 3 9 9 2" xfId="26029"/>
    <cellStyle name="Currency 2 2 30" xfId="26030"/>
    <cellStyle name="Currency 2 2 31" xfId="26031"/>
    <cellStyle name="Currency 2 2 32" xfId="26032"/>
    <cellStyle name="Currency 2 2 33" xfId="26033"/>
    <cellStyle name="Currency 2 2 34" xfId="26034"/>
    <cellStyle name="Currency 2 2 35" xfId="26035"/>
    <cellStyle name="Currency 2 2 36" xfId="26036"/>
    <cellStyle name="Currency 2 2 37" xfId="26037"/>
    <cellStyle name="Currency 2 2 38" xfId="26038"/>
    <cellStyle name="Currency 2 2 39" xfId="26039"/>
    <cellStyle name="Currency 2 2 4" xfId="26040"/>
    <cellStyle name="Currency 2 2 4 10" xfId="26041"/>
    <cellStyle name="Currency 2 2 4 10 10" xfId="26042"/>
    <cellStyle name="Currency 2 2 4 10 10 2" xfId="26043"/>
    <cellStyle name="Currency 2 2 4 10 11" xfId="26044"/>
    <cellStyle name="Currency 2 2 4 10 11 2" xfId="26045"/>
    <cellStyle name="Currency 2 2 4 10 12" xfId="26046"/>
    <cellStyle name="Currency 2 2 4 10 12 2" xfId="26047"/>
    <cellStyle name="Currency 2 2 4 10 13" xfId="26048"/>
    <cellStyle name="Currency 2 2 4 10 13 2" xfId="26049"/>
    <cellStyle name="Currency 2 2 4 10 14" xfId="26050"/>
    <cellStyle name="Currency 2 2 4 10 14 2" xfId="26051"/>
    <cellStyle name="Currency 2 2 4 10 15" xfId="26052"/>
    <cellStyle name="Currency 2 2 4 10 16" xfId="26053"/>
    <cellStyle name="Currency 2 2 4 10 2" xfId="26054"/>
    <cellStyle name="Currency 2 2 4 10 2 10" xfId="26055"/>
    <cellStyle name="Currency 2 2 4 10 2 10 2" xfId="26056"/>
    <cellStyle name="Currency 2 2 4 10 2 11" xfId="26057"/>
    <cellStyle name="Currency 2 2 4 10 2 11 2" xfId="26058"/>
    <cellStyle name="Currency 2 2 4 10 2 12" xfId="26059"/>
    <cellStyle name="Currency 2 2 4 10 2 12 2" xfId="26060"/>
    <cellStyle name="Currency 2 2 4 10 2 13" xfId="26061"/>
    <cellStyle name="Currency 2 2 4 10 2 14" xfId="26062"/>
    <cellStyle name="Currency 2 2 4 10 2 2" xfId="26063"/>
    <cellStyle name="Currency 2 2 4 10 2 2 2" xfId="26064"/>
    <cellStyle name="Currency 2 2 4 10 2 3" xfId="26065"/>
    <cellStyle name="Currency 2 2 4 10 2 3 2" xfId="26066"/>
    <cellStyle name="Currency 2 2 4 10 2 4" xfId="26067"/>
    <cellStyle name="Currency 2 2 4 10 2 4 2" xfId="26068"/>
    <cellStyle name="Currency 2 2 4 10 2 5" xfId="26069"/>
    <cellStyle name="Currency 2 2 4 10 2 5 2" xfId="26070"/>
    <cellStyle name="Currency 2 2 4 10 2 6" xfId="26071"/>
    <cellStyle name="Currency 2 2 4 10 2 6 2" xfId="26072"/>
    <cellStyle name="Currency 2 2 4 10 2 7" xfId="26073"/>
    <cellStyle name="Currency 2 2 4 10 2 7 2" xfId="26074"/>
    <cellStyle name="Currency 2 2 4 10 2 8" xfId="26075"/>
    <cellStyle name="Currency 2 2 4 10 2 8 2" xfId="26076"/>
    <cellStyle name="Currency 2 2 4 10 2 9" xfId="26077"/>
    <cellStyle name="Currency 2 2 4 10 2 9 2" xfId="26078"/>
    <cellStyle name="Currency 2 2 4 10 3" xfId="26079"/>
    <cellStyle name="Currency 2 2 4 10 3 10" xfId="26080"/>
    <cellStyle name="Currency 2 2 4 10 3 10 2" xfId="26081"/>
    <cellStyle name="Currency 2 2 4 10 3 11" xfId="26082"/>
    <cellStyle name="Currency 2 2 4 10 3 11 2" xfId="26083"/>
    <cellStyle name="Currency 2 2 4 10 3 12" xfId="26084"/>
    <cellStyle name="Currency 2 2 4 10 3 12 2" xfId="26085"/>
    <cellStyle name="Currency 2 2 4 10 3 13" xfId="26086"/>
    <cellStyle name="Currency 2 2 4 10 3 14" xfId="26087"/>
    <cellStyle name="Currency 2 2 4 10 3 2" xfId="26088"/>
    <cellStyle name="Currency 2 2 4 10 3 2 2" xfId="26089"/>
    <cellStyle name="Currency 2 2 4 10 3 3" xfId="26090"/>
    <cellStyle name="Currency 2 2 4 10 3 3 2" xfId="26091"/>
    <cellStyle name="Currency 2 2 4 10 3 4" xfId="26092"/>
    <cellStyle name="Currency 2 2 4 10 3 4 2" xfId="26093"/>
    <cellStyle name="Currency 2 2 4 10 3 5" xfId="26094"/>
    <cellStyle name="Currency 2 2 4 10 3 5 2" xfId="26095"/>
    <cellStyle name="Currency 2 2 4 10 3 6" xfId="26096"/>
    <cellStyle name="Currency 2 2 4 10 3 6 2" xfId="26097"/>
    <cellStyle name="Currency 2 2 4 10 3 7" xfId="26098"/>
    <cellStyle name="Currency 2 2 4 10 3 7 2" xfId="26099"/>
    <cellStyle name="Currency 2 2 4 10 3 8" xfId="26100"/>
    <cellStyle name="Currency 2 2 4 10 3 8 2" xfId="26101"/>
    <cellStyle name="Currency 2 2 4 10 3 9" xfId="26102"/>
    <cellStyle name="Currency 2 2 4 10 3 9 2" xfId="26103"/>
    <cellStyle name="Currency 2 2 4 10 4" xfId="26104"/>
    <cellStyle name="Currency 2 2 4 10 4 2" xfId="26105"/>
    <cellStyle name="Currency 2 2 4 10 5" xfId="26106"/>
    <cellStyle name="Currency 2 2 4 10 5 2" xfId="26107"/>
    <cellStyle name="Currency 2 2 4 10 6" xfId="26108"/>
    <cellStyle name="Currency 2 2 4 10 6 2" xfId="26109"/>
    <cellStyle name="Currency 2 2 4 10 7" xfId="26110"/>
    <cellStyle name="Currency 2 2 4 10 7 2" xfId="26111"/>
    <cellStyle name="Currency 2 2 4 10 8" xfId="26112"/>
    <cellStyle name="Currency 2 2 4 10 8 2" xfId="26113"/>
    <cellStyle name="Currency 2 2 4 10 9" xfId="26114"/>
    <cellStyle name="Currency 2 2 4 10 9 2" xfId="26115"/>
    <cellStyle name="Currency 2 2 4 11" xfId="26116"/>
    <cellStyle name="Currency 2 2 4 11 10" xfId="26117"/>
    <cellStyle name="Currency 2 2 4 11 10 2" xfId="26118"/>
    <cellStyle name="Currency 2 2 4 11 11" xfId="26119"/>
    <cellStyle name="Currency 2 2 4 11 11 2" xfId="26120"/>
    <cellStyle name="Currency 2 2 4 11 12" xfId="26121"/>
    <cellStyle name="Currency 2 2 4 11 12 2" xfId="26122"/>
    <cellStyle name="Currency 2 2 4 11 13" xfId="26123"/>
    <cellStyle name="Currency 2 2 4 11 13 2" xfId="26124"/>
    <cellStyle name="Currency 2 2 4 11 14" xfId="26125"/>
    <cellStyle name="Currency 2 2 4 11 14 2" xfId="26126"/>
    <cellStyle name="Currency 2 2 4 11 15" xfId="26127"/>
    <cellStyle name="Currency 2 2 4 11 16" xfId="26128"/>
    <cellStyle name="Currency 2 2 4 11 2" xfId="26129"/>
    <cellStyle name="Currency 2 2 4 11 2 10" xfId="26130"/>
    <cellStyle name="Currency 2 2 4 11 2 10 2" xfId="26131"/>
    <cellStyle name="Currency 2 2 4 11 2 11" xfId="26132"/>
    <cellStyle name="Currency 2 2 4 11 2 11 2" xfId="26133"/>
    <cellStyle name="Currency 2 2 4 11 2 12" xfId="26134"/>
    <cellStyle name="Currency 2 2 4 11 2 12 2" xfId="26135"/>
    <cellStyle name="Currency 2 2 4 11 2 13" xfId="26136"/>
    <cellStyle name="Currency 2 2 4 11 2 14" xfId="26137"/>
    <cellStyle name="Currency 2 2 4 11 2 2" xfId="26138"/>
    <cellStyle name="Currency 2 2 4 11 2 2 2" xfId="26139"/>
    <cellStyle name="Currency 2 2 4 11 2 3" xfId="26140"/>
    <cellStyle name="Currency 2 2 4 11 2 3 2" xfId="26141"/>
    <cellStyle name="Currency 2 2 4 11 2 4" xfId="26142"/>
    <cellStyle name="Currency 2 2 4 11 2 4 2" xfId="26143"/>
    <cellStyle name="Currency 2 2 4 11 2 5" xfId="26144"/>
    <cellStyle name="Currency 2 2 4 11 2 5 2" xfId="26145"/>
    <cellStyle name="Currency 2 2 4 11 2 6" xfId="26146"/>
    <cellStyle name="Currency 2 2 4 11 2 6 2" xfId="26147"/>
    <cellStyle name="Currency 2 2 4 11 2 7" xfId="26148"/>
    <cellStyle name="Currency 2 2 4 11 2 7 2" xfId="26149"/>
    <cellStyle name="Currency 2 2 4 11 2 8" xfId="26150"/>
    <cellStyle name="Currency 2 2 4 11 2 8 2" xfId="26151"/>
    <cellStyle name="Currency 2 2 4 11 2 9" xfId="26152"/>
    <cellStyle name="Currency 2 2 4 11 2 9 2" xfId="26153"/>
    <cellStyle name="Currency 2 2 4 11 3" xfId="26154"/>
    <cellStyle name="Currency 2 2 4 11 3 10" xfId="26155"/>
    <cellStyle name="Currency 2 2 4 11 3 10 2" xfId="26156"/>
    <cellStyle name="Currency 2 2 4 11 3 11" xfId="26157"/>
    <cellStyle name="Currency 2 2 4 11 3 11 2" xfId="26158"/>
    <cellStyle name="Currency 2 2 4 11 3 12" xfId="26159"/>
    <cellStyle name="Currency 2 2 4 11 3 12 2" xfId="26160"/>
    <cellStyle name="Currency 2 2 4 11 3 13" xfId="26161"/>
    <cellStyle name="Currency 2 2 4 11 3 14" xfId="26162"/>
    <cellStyle name="Currency 2 2 4 11 3 2" xfId="26163"/>
    <cellStyle name="Currency 2 2 4 11 3 2 2" xfId="26164"/>
    <cellStyle name="Currency 2 2 4 11 3 3" xfId="26165"/>
    <cellStyle name="Currency 2 2 4 11 3 3 2" xfId="26166"/>
    <cellStyle name="Currency 2 2 4 11 3 4" xfId="26167"/>
    <cellStyle name="Currency 2 2 4 11 3 4 2" xfId="26168"/>
    <cellStyle name="Currency 2 2 4 11 3 5" xfId="26169"/>
    <cellStyle name="Currency 2 2 4 11 3 5 2" xfId="26170"/>
    <cellStyle name="Currency 2 2 4 11 3 6" xfId="26171"/>
    <cellStyle name="Currency 2 2 4 11 3 6 2" xfId="26172"/>
    <cellStyle name="Currency 2 2 4 11 3 7" xfId="26173"/>
    <cellStyle name="Currency 2 2 4 11 3 7 2" xfId="26174"/>
    <cellStyle name="Currency 2 2 4 11 3 8" xfId="26175"/>
    <cellStyle name="Currency 2 2 4 11 3 8 2" xfId="26176"/>
    <cellStyle name="Currency 2 2 4 11 3 9" xfId="26177"/>
    <cellStyle name="Currency 2 2 4 11 3 9 2" xfId="26178"/>
    <cellStyle name="Currency 2 2 4 11 4" xfId="26179"/>
    <cellStyle name="Currency 2 2 4 11 4 2" xfId="26180"/>
    <cellStyle name="Currency 2 2 4 11 5" xfId="26181"/>
    <cellStyle name="Currency 2 2 4 11 5 2" xfId="26182"/>
    <cellStyle name="Currency 2 2 4 11 6" xfId="26183"/>
    <cellStyle name="Currency 2 2 4 11 6 2" xfId="26184"/>
    <cellStyle name="Currency 2 2 4 11 7" xfId="26185"/>
    <cellStyle name="Currency 2 2 4 11 7 2" xfId="26186"/>
    <cellStyle name="Currency 2 2 4 11 8" xfId="26187"/>
    <cellStyle name="Currency 2 2 4 11 8 2" xfId="26188"/>
    <cellStyle name="Currency 2 2 4 11 9" xfId="26189"/>
    <cellStyle name="Currency 2 2 4 11 9 2" xfId="26190"/>
    <cellStyle name="Currency 2 2 4 12" xfId="26191"/>
    <cellStyle name="Currency 2 2 4 12 10" xfId="26192"/>
    <cellStyle name="Currency 2 2 4 12 10 2" xfId="26193"/>
    <cellStyle name="Currency 2 2 4 12 11" xfId="26194"/>
    <cellStyle name="Currency 2 2 4 12 11 2" xfId="26195"/>
    <cellStyle name="Currency 2 2 4 12 12" xfId="26196"/>
    <cellStyle name="Currency 2 2 4 12 12 2" xfId="26197"/>
    <cellStyle name="Currency 2 2 4 12 13" xfId="26198"/>
    <cellStyle name="Currency 2 2 4 12 13 2" xfId="26199"/>
    <cellStyle name="Currency 2 2 4 12 14" xfId="26200"/>
    <cellStyle name="Currency 2 2 4 12 14 2" xfId="26201"/>
    <cellStyle name="Currency 2 2 4 12 15" xfId="26202"/>
    <cellStyle name="Currency 2 2 4 12 16" xfId="26203"/>
    <cellStyle name="Currency 2 2 4 12 2" xfId="26204"/>
    <cellStyle name="Currency 2 2 4 12 2 10" xfId="26205"/>
    <cellStyle name="Currency 2 2 4 12 2 10 2" xfId="26206"/>
    <cellStyle name="Currency 2 2 4 12 2 11" xfId="26207"/>
    <cellStyle name="Currency 2 2 4 12 2 11 2" xfId="26208"/>
    <cellStyle name="Currency 2 2 4 12 2 12" xfId="26209"/>
    <cellStyle name="Currency 2 2 4 12 2 12 2" xfId="26210"/>
    <cellStyle name="Currency 2 2 4 12 2 13" xfId="26211"/>
    <cellStyle name="Currency 2 2 4 12 2 14" xfId="26212"/>
    <cellStyle name="Currency 2 2 4 12 2 2" xfId="26213"/>
    <cellStyle name="Currency 2 2 4 12 2 2 2" xfId="26214"/>
    <cellStyle name="Currency 2 2 4 12 2 3" xfId="26215"/>
    <cellStyle name="Currency 2 2 4 12 2 3 2" xfId="26216"/>
    <cellStyle name="Currency 2 2 4 12 2 4" xfId="26217"/>
    <cellStyle name="Currency 2 2 4 12 2 4 2" xfId="26218"/>
    <cellStyle name="Currency 2 2 4 12 2 5" xfId="26219"/>
    <cellStyle name="Currency 2 2 4 12 2 5 2" xfId="26220"/>
    <cellStyle name="Currency 2 2 4 12 2 6" xfId="26221"/>
    <cellStyle name="Currency 2 2 4 12 2 6 2" xfId="26222"/>
    <cellStyle name="Currency 2 2 4 12 2 7" xfId="26223"/>
    <cellStyle name="Currency 2 2 4 12 2 7 2" xfId="26224"/>
    <cellStyle name="Currency 2 2 4 12 2 8" xfId="26225"/>
    <cellStyle name="Currency 2 2 4 12 2 8 2" xfId="26226"/>
    <cellStyle name="Currency 2 2 4 12 2 9" xfId="26227"/>
    <cellStyle name="Currency 2 2 4 12 2 9 2" xfId="26228"/>
    <cellStyle name="Currency 2 2 4 12 3" xfId="26229"/>
    <cellStyle name="Currency 2 2 4 12 3 10" xfId="26230"/>
    <cellStyle name="Currency 2 2 4 12 3 10 2" xfId="26231"/>
    <cellStyle name="Currency 2 2 4 12 3 11" xfId="26232"/>
    <cellStyle name="Currency 2 2 4 12 3 11 2" xfId="26233"/>
    <cellStyle name="Currency 2 2 4 12 3 12" xfId="26234"/>
    <cellStyle name="Currency 2 2 4 12 3 12 2" xfId="26235"/>
    <cellStyle name="Currency 2 2 4 12 3 13" xfId="26236"/>
    <cellStyle name="Currency 2 2 4 12 3 14" xfId="26237"/>
    <cellStyle name="Currency 2 2 4 12 3 2" xfId="26238"/>
    <cellStyle name="Currency 2 2 4 12 3 2 2" xfId="26239"/>
    <cellStyle name="Currency 2 2 4 12 3 3" xfId="26240"/>
    <cellStyle name="Currency 2 2 4 12 3 3 2" xfId="26241"/>
    <cellStyle name="Currency 2 2 4 12 3 4" xfId="26242"/>
    <cellStyle name="Currency 2 2 4 12 3 4 2" xfId="26243"/>
    <cellStyle name="Currency 2 2 4 12 3 5" xfId="26244"/>
    <cellStyle name="Currency 2 2 4 12 3 5 2" xfId="26245"/>
    <cellStyle name="Currency 2 2 4 12 3 6" xfId="26246"/>
    <cellStyle name="Currency 2 2 4 12 3 6 2" xfId="26247"/>
    <cellStyle name="Currency 2 2 4 12 3 7" xfId="26248"/>
    <cellStyle name="Currency 2 2 4 12 3 7 2" xfId="26249"/>
    <cellStyle name="Currency 2 2 4 12 3 8" xfId="26250"/>
    <cellStyle name="Currency 2 2 4 12 3 8 2" xfId="26251"/>
    <cellStyle name="Currency 2 2 4 12 3 9" xfId="26252"/>
    <cellStyle name="Currency 2 2 4 12 3 9 2" xfId="26253"/>
    <cellStyle name="Currency 2 2 4 12 4" xfId="26254"/>
    <cellStyle name="Currency 2 2 4 12 4 2" xfId="26255"/>
    <cellStyle name="Currency 2 2 4 12 5" xfId="26256"/>
    <cellStyle name="Currency 2 2 4 12 5 2" xfId="26257"/>
    <cellStyle name="Currency 2 2 4 12 6" xfId="26258"/>
    <cellStyle name="Currency 2 2 4 12 6 2" xfId="26259"/>
    <cellStyle name="Currency 2 2 4 12 7" xfId="26260"/>
    <cellStyle name="Currency 2 2 4 12 7 2" xfId="26261"/>
    <cellStyle name="Currency 2 2 4 12 8" xfId="26262"/>
    <cellStyle name="Currency 2 2 4 12 8 2" xfId="26263"/>
    <cellStyle name="Currency 2 2 4 12 9" xfId="26264"/>
    <cellStyle name="Currency 2 2 4 12 9 2" xfId="26265"/>
    <cellStyle name="Currency 2 2 4 13" xfId="26266"/>
    <cellStyle name="Currency 2 2 4 13 10" xfId="26267"/>
    <cellStyle name="Currency 2 2 4 13 10 2" xfId="26268"/>
    <cellStyle name="Currency 2 2 4 13 11" xfId="26269"/>
    <cellStyle name="Currency 2 2 4 13 11 2" xfId="26270"/>
    <cellStyle name="Currency 2 2 4 13 12" xfId="26271"/>
    <cellStyle name="Currency 2 2 4 13 12 2" xfId="26272"/>
    <cellStyle name="Currency 2 2 4 13 13" xfId="26273"/>
    <cellStyle name="Currency 2 2 4 13 13 2" xfId="26274"/>
    <cellStyle name="Currency 2 2 4 13 14" xfId="26275"/>
    <cellStyle name="Currency 2 2 4 13 14 2" xfId="26276"/>
    <cellStyle name="Currency 2 2 4 13 15" xfId="26277"/>
    <cellStyle name="Currency 2 2 4 13 16" xfId="26278"/>
    <cellStyle name="Currency 2 2 4 13 2" xfId="26279"/>
    <cellStyle name="Currency 2 2 4 13 2 10" xfId="26280"/>
    <cellStyle name="Currency 2 2 4 13 2 10 2" xfId="26281"/>
    <cellStyle name="Currency 2 2 4 13 2 11" xfId="26282"/>
    <cellStyle name="Currency 2 2 4 13 2 11 2" xfId="26283"/>
    <cellStyle name="Currency 2 2 4 13 2 12" xfId="26284"/>
    <cellStyle name="Currency 2 2 4 13 2 12 2" xfId="26285"/>
    <cellStyle name="Currency 2 2 4 13 2 13" xfId="26286"/>
    <cellStyle name="Currency 2 2 4 13 2 14" xfId="26287"/>
    <cellStyle name="Currency 2 2 4 13 2 2" xfId="26288"/>
    <cellStyle name="Currency 2 2 4 13 2 2 2" xfId="26289"/>
    <cellStyle name="Currency 2 2 4 13 2 3" xfId="26290"/>
    <cellStyle name="Currency 2 2 4 13 2 3 2" xfId="26291"/>
    <cellStyle name="Currency 2 2 4 13 2 4" xfId="26292"/>
    <cellStyle name="Currency 2 2 4 13 2 4 2" xfId="26293"/>
    <cellStyle name="Currency 2 2 4 13 2 5" xfId="26294"/>
    <cellStyle name="Currency 2 2 4 13 2 5 2" xfId="26295"/>
    <cellStyle name="Currency 2 2 4 13 2 6" xfId="26296"/>
    <cellStyle name="Currency 2 2 4 13 2 6 2" xfId="26297"/>
    <cellStyle name="Currency 2 2 4 13 2 7" xfId="26298"/>
    <cellStyle name="Currency 2 2 4 13 2 7 2" xfId="26299"/>
    <cellStyle name="Currency 2 2 4 13 2 8" xfId="26300"/>
    <cellStyle name="Currency 2 2 4 13 2 8 2" xfId="26301"/>
    <cellStyle name="Currency 2 2 4 13 2 9" xfId="26302"/>
    <cellStyle name="Currency 2 2 4 13 2 9 2" xfId="26303"/>
    <cellStyle name="Currency 2 2 4 13 3" xfId="26304"/>
    <cellStyle name="Currency 2 2 4 13 3 10" xfId="26305"/>
    <cellStyle name="Currency 2 2 4 13 3 10 2" xfId="26306"/>
    <cellStyle name="Currency 2 2 4 13 3 11" xfId="26307"/>
    <cellStyle name="Currency 2 2 4 13 3 11 2" xfId="26308"/>
    <cellStyle name="Currency 2 2 4 13 3 12" xfId="26309"/>
    <cellStyle name="Currency 2 2 4 13 3 12 2" xfId="26310"/>
    <cellStyle name="Currency 2 2 4 13 3 13" xfId="26311"/>
    <cellStyle name="Currency 2 2 4 13 3 14" xfId="26312"/>
    <cellStyle name="Currency 2 2 4 13 3 2" xfId="26313"/>
    <cellStyle name="Currency 2 2 4 13 3 2 2" xfId="26314"/>
    <cellStyle name="Currency 2 2 4 13 3 3" xfId="26315"/>
    <cellStyle name="Currency 2 2 4 13 3 3 2" xfId="26316"/>
    <cellStyle name="Currency 2 2 4 13 3 4" xfId="26317"/>
    <cellStyle name="Currency 2 2 4 13 3 4 2" xfId="26318"/>
    <cellStyle name="Currency 2 2 4 13 3 5" xfId="26319"/>
    <cellStyle name="Currency 2 2 4 13 3 5 2" xfId="26320"/>
    <cellStyle name="Currency 2 2 4 13 3 6" xfId="26321"/>
    <cellStyle name="Currency 2 2 4 13 3 6 2" xfId="26322"/>
    <cellStyle name="Currency 2 2 4 13 3 7" xfId="26323"/>
    <cellStyle name="Currency 2 2 4 13 3 7 2" xfId="26324"/>
    <cellStyle name="Currency 2 2 4 13 3 8" xfId="26325"/>
    <cellStyle name="Currency 2 2 4 13 3 8 2" xfId="26326"/>
    <cellStyle name="Currency 2 2 4 13 3 9" xfId="26327"/>
    <cellStyle name="Currency 2 2 4 13 3 9 2" xfId="26328"/>
    <cellStyle name="Currency 2 2 4 13 4" xfId="26329"/>
    <cellStyle name="Currency 2 2 4 13 4 2" xfId="26330"/>
    <cellStyle name="Currency 2 2 4 13 5" xfId="26331"/>
    <cellStyle name="Currency 2 2 4 13 5 2" xfId="26332"/>
    <cellStyle name="Currency 2 2 4 13 6" xfId="26333"/>
    <cellStyle name="Currency 2 2 4 13 6 2" xfId="26334"/>
    <cellStyle name="Currency 2 2 4 13 7" xfId="26335"/>
    <cellStyle name="Currency 2 2 4 13 7 2" xfId="26336"/>
    <cellStyle name="Currency 2 2 4 13 8" xfId="26337"/>
    <cellStyle name="Currency 2 2 4 13 8 2" xfId="26338"/>
    <cellStyle name="Currency 2 2 4 13 9" xfId="26339"/>
    <cellStyle name="Currency 2 2 4 13 9 2" xfId="26340"/>
    <cellStyle name="Currency 2 2 4 14" xfId="26341"/>
    <cellStyle name="Currency 2 2 4 14 10" xfId="26342"/>
    <cellStyle name="Currency 2 2 4 14 10 2" xfId="26343"/>
    <cellStyle name="Currency 2 2 4 14 11" xfId="26344"/>
    <cellStyle name="Currency 2 2 4 14 11 2" xfId="26345"/>
    <cellStyle name="Currency 2 2 4 14 12" xfId="26346"/>
    <cellStyle name="Currency 2 2 4 14 12 2" xfId="26347"/>
    <cellStyle name="Currency 2 2 4 14 13" xfId="26348"/>
    <cellStyle name="Currency 2 2 4 14 13 2" xfId="26349"/>
    <cellStyle name="Currency 2 2 4 14 14" xfId="26350"/>
    <cellStyle name="Currency 2 2 4 14 14 2" xfId="26351"/>
    <cellStyle name="Currency 2 2 4 14 15" xfId="26352"/>
    <cellStyle name="Currency 2 2 4 14 16" xfId="26353"/>
    <cellStyle name="Currency 2 2 4 14 2" xfId="26354"/>
    <cellStyle name="Currency 2 2 4 14 2 10" xfId="26355"/>
    <cellStyle name="Currency 2 2 4 14 2 10 2" xfId="26356"/>
    <cellStyle name="Currency 2 2 4 14 2 11" xfId="26357"/>
    <cellStyle name="Currency 2 2 4 14 2 11 2" xfId="26358"/>
    <cellStyle name="Currency 2 2 4 14 2 12" xfId="26359"/>
    <cellStyle name="Currency 2 2 4 14 2 12 2" xfId="26360"/>
    <cellStyle name="Currency 2 2 4 14 2 13" xfId="26361"/>
    <cellStyle name="Currency 2 2 4 14 2 14" xfId="26362"/>
    <cellStyle name="Currency 2 2 4 14 2 2" xfId="26363"/>
    <cellStyle name="Currency 2 2 4 14 2 2 2" xfId="26364"/>
    <cellStyle name="Currency 2 2 4 14 2 3" xfId="26365"/>
    <cellStyle name="Currency 2 2 4 14 2 3 2" xfId="26366"/>
    <cellStyle name="Currency 2 2 4 14 2 4" xfId="26367"/>
    <cellStyle name="Currency 2 2 4 14 2 4 2" xfId="26368"/>
    <cellStyle name="Currency 2 2 4 14 2 5" xfId="26369"/>
    <cellStyle name="Currency 2 2 4 14 2 5 2" xfId="26370"/>
    <cellStyle name="Currency 2 2 4 14 2 6" xfId="26371"/>
    <cellStyle name="Currency 2 2 4 14 2 6 2" xfId="26372"/>
    <cellStyle name="Currency 2 2 4 14 2 7" xfId="26373"/>
    <cellStyle name="Currency 2 2 4 14 2 7 2" xfId="26374"/>
    <cellStyle name="Currency 2 2 4 14 2 8" xfId="26375"/>
    <cellStyle name="Currency 2 2 4 14 2 8 2" xfId="26376"/>
    <cellStyle name="Currency 2 2 4 14 2 9" xfId="26377"/>
    <cellStyle name="Currency 2 2 4 14 2 9 2" xfId="26378"/>
    <cellStyle name="Currency 2 2 4 14 3" xfId="26379"/>
    <cellStyle name="Currency 2 2 4 14 3 10" xfId="26380"/>
    <cellStyle name="Currency 2 2 4 14 3 10 2" xfId="26381"/>
    <cellStyle name="Currency 2 2 4 14 3 11" xfId="26382"/>
    <cellStyle name="Currency 2 2 4 14 3 11 2" xfId="26383"/>
    <cellStyle name="Currency 2 2 4 14 3 12" xfId="26384"/>
    <cellStyle name="Currency 2 2 4 14 3 12 2" xfId="26385"/>
    <cellStyle name="Currency 2 2 4 14 3 13" xfId="26386"/>
    <cellStyle name="Currency 2 2 4 14 3 14" xfId="26387"/>
    <cellStyle name="Currency 2 2 4 14 3 2" xfId="26388"/>
    <cellStyle name="Currency 2 2 4 14 3 2 2" xfId="26389"/>
    <cellStyle name="Currency 2 2 4 14 3 3" xfId="26390"/>
    <cellStyle name="Currency 2 2 4 14 3 3 2" xfId="26391"/>
    <cellStyle name="Currency 2 2 4 14 3 4" xfId="26392"/>
    <cellStyle name="Currency 2 2 4 14 3 4 2" xfId="26393"/>
    <cellStyle name="Currency 2 2 4 14 3 5" xfId="26394"/>
    <cellStyle name="Currency 2 2 4 14 3 5 2" xfId="26395"/>
    <cellStyle name="Currency 2 2 4 14 3 6" xfId="26396"/>
    <cellStyle name="Currency 2 2 4 14 3 6 2" xfId="26397"/>
    <cellStyle name="Currency 2 2 4 14 3 7" xfId="26398"/>
    <cellStyle name="Currency 2 2 4 14 3 7 2" xfId="26399"/>
    <cellStyle name="Currency 2 2 4 14 3 8" xfId="26400"/>
    <cellStyle name="Currency 2 2 4 14 3 8 2" xfId="26401"/>
    <cellStyle name="Currency 2 2 4 14 3 9" xfId="26402"/>
    <cellStyle name="Currency 2 2 4 14 3 9 2" xfId="26403"/>
    <cellStyle name="Currency 2 2 4 14 4" xfId="26404"/>
    <cellStyle name="Currency 2 2 4 14 4 2" xfId="26405"/>
    <cellStyle name="Currency 2 2 4 14 5" xfId="26406"/>
    <cellStyle name="Currency 2 2 4 14 5 2" xfId="26407"/>
    <cellStyle name="Currency 2 2 4 14 6" xfId="26408"/>
    <cellStyle name="Currency 2 2 4 14 6 2" xfId="26409"/>
    <cellStyle name="Currency 2 2 4 14 7" xfId="26410"/>
    <cellStyle name="Currency 2 2 4 14 7 2" xfId="26411"/>
    <cellStyle name="Currency 2 2 4 14 8" xfId="26412"/>
    <cellStyle name="Currency 2 2 4 14 8 2" xfId="26413"/>
    <cellStyle name="Currency 2 2 4 14 9" xfId="26414"/>
    <cellStyle name="Currency 2 2 4 14 9 2" xfId="26415"/>
    <cellStyle name="Currency 2 2 4 15" xfId="26416"/>
    <cellStyle name="Currency 2 2 4 15 10" xfId="26417"/>
    <cellStyle name="Currency 2 2 4 15 10 2" xfId="26418"/>
    <cellStyle name="Currency 2 2 4 15 11" xfId="26419"/>
    <cellStyle name="Currency 2 2 4 15 11 2" xfId="26420"/>
    <cellStyle name="Currency 2 2 4 15 12" xfId="26421"/>
    <cellStyle name="Currency 2 2 4 15 12 2" xfId="26422"/>
    <cellStyle name="Currency 2 2 4 15 13" xfId="26423"/>
    <cellStyle name="Currency 2 2 4 15 13 2" xfId="26424"/>
    <cellStyle name="Currency 2 2 4 15 14" xfId="26425"/>
    <cellStyle name="Currency 2 2 4 15 14 2" xfId="26426"/>
    <cellStyle name="Currency 2 2 4 15 15" xfId="26427"/>
    <cellStyle name="Currency 2 2 4 15 16" xfId="26428"/>
    <cellStyle name="Currency 2 2 4 15 2" xfId="26429"/>
    <cellStyle name="Currency 2 2 4 15 2 10" xfId="26430"/>
    <cellStyle name="Currency 2 2 4 15 2 10 2" xfId="26431"/>
    <cellStyle name="Currency 2 2 4 15 2 11" xfId="26432"/>
    <cellStyle name="Currency 2 2 4 15 2 11 2" xfId="26433"/>
    <cellStyle name="Currency 2 2 4 15 2 12" xfId="26434"/>
    <cellStyle name="Currency 2 2 4 15 2 12 2" xfId="26435"/>
    <cellStyle name="Currency 2 2 4 15 2 13" xfId="26436"/>
    <cellStyle name="Currency 2 2 4 15 2 14" xfId="26437"/>
    <cellStyle name="Currency 2 2 4 15 2 2" xfId="26438"/>
    <cellStyle name="Currency 2 2 4 15 2 2 2" xfId="26439"/>
    <cellStyle name="Currency 2 2 4 15 2 3" xfId="26440"/>
    <cellStyle name="Currency 2 2 4 15 2 3 2" xfId="26441"/>
    <cellStyle name="Currency 2 2 4 15 2 4" xfId="26442"/>
    <cellStyle name="Currency 2 2 4 15 2 4 2" xfId="26443"/>
    <cellStyle name="Currency 2 2 4 15 2 5" xfId="26444"/>
    <cellStyle name="Currency 2 2 4 15 2 5 2" xfId="26445"/>
    <cellStyle name="Currency 2 2 4 15 2 6" xfId="26446"/>
    <cellStyle name="Currency 2 2 4 15 2 6 2" xfId="26447"/>
    <cellStyle name="Currency 2 2 4 15 2 7" xfId="26448"/>
    <cellStyle name="Currency 2 2 4 15 2 7 2" xfId="26449"/>
    <cellStyle name="Currency 2 2 4 15 2 8" xfId="26450"/>
    <cellStyle name="Currency 2 2 4 15 2 8 2" xfId="26451"/>
    <cellStyle name="Currency 2 2 4 15 2 9" xfId="26452"/>
    <cellStyle name="Currency 2 2 4 15 2 9 2" xfId="26453"/>
    <cellStyle name="Currency 2 2 4 15 3" xfId="26454"/>
    <cellStyle name="Currency 2 2 4 15 3 10" xfId="26455"/>
    <cellStyle name="Currency 2 2 4 15 3 10 2" xfId="26456"/>
    <cellStyle name="Currency 2 2 4 15 3 11" xfId="26457"/>
    <cellStyle name="Currency 2 2 4 15 3 11 2" xfId="26458"/>
    <cellStyle name="Currency 2 2 4 15 3 12" xfId="26459"/>
    <cellStyle name="Currency 2 2 4 15 3 12 2" xfId="26460"/>
    <cellStyle name="Currency 2 2 4 15 3 13" xfId="26461"/>
    <cellStyle name="Currency 2 2 4 15 3 14" xfId="26462"/>
    <cellStyle name="Currency 2 2 4 15 3 2" xfId="26463"/>
    <cellStyle name="Currency 2 2 4 15 3 2 2" xfId="26464"/>
    <cellStyle name="Currency 2 2 4 15 3 3" xfId="26465"/>
    <cellStyle name="Currency 2 2 4 15 3 3 2" xfId="26466"/>
    <cellStyle name="Currency 2 2 4 15 3 4" xfId="26467"/>
    <cellStyle name="Currency 2 2 4 15 3 4 2" xfId="26468"/>
    <cellStyle name="Currency 2 2 4 15 3 5" xfId="26469"/>
    <cellStyle name="Currency 2 2 4 15 3 5 2" xfId="26470"/>
    <cellStyle name="Currency 2 2 4 15 3 6" xfId="26471"/>
    <cellStyle name="Currency 2 2 4 15 3 6 2" xfId="26472"/>
    <cellStyle name="Currency 2 2 4 15 3 7" xfId="26473"/>
    <cellStyle name="Currency 2 2 4 15 3 7 2" xfId="26474"/>
    <cellStyle name="Currency 2 2 4 15 3 8" xfId="26475"/>
    <cellStyle name="Currency 2 2 4 15 3 8 2" xfId="26476"/>
    <cellStyle name="Currency 2 2 4 15 3 9" xfId="26477"/>
    <cellStyle name="Currency 2 2 4 15 3 9 2" xfId="26478"/>
    <cellStyle name="Currency 2 2 4 15 4" xfId="26479"/>
    <cellStyle name="Currency 2 2 4 15 4 2" xfId="26480"/>
    <cellStyle name="Currency 2 2 4 15 5" xfId="26481"/>
    <cellStyle name="Currency 2 2 4 15 5 2" xfId="26482"/>
    <cellStyle name="Currency 2 2 4 15 6" xfId="26483"/>
    <cellStyle name="Currency 2 2 4 15 6 2" xfId="26484"/>
    <cellStyle name="Currency 2 2 4 15 7" xfId="26485"/>
    <cellStyle name="Currency 2 2 4 15 7 2" xfId="26486"/>
    <cellStyle name="Currency 2 2 4 15 8" xfId="26487"/>
    <cellStyle name="Currency 2 2 4 15 8 2" xfId="26488"/>
    <cellStyle name="Currency 2 2 4 15 9" xfId="26489"/>
    <cellStyle name="Currency 2 2 4 15 9 2" xfId="26490"/>
    <cellStyle name="Currency 2 2 4 16" xfId="26491"/>
    <cellStyle name="Currency 2 2 4 16 10" xfId="26492"/>
    <cellStyle name="Currency 2 2 4 16 10 2" xfId="26493"/>
    <cellStyle name="Currency 2 2 4 16 11" xfId="26494"/>
    <cellStyle name="Currency 2 2 4 16 11 2" xfId="26495"/>
    <cellStyle name="Currency 2 2 4 16 12" xfId="26496"/>
    <cellStyle name="Currency 2 2 4 16 12 2" xfId="26497"/>
    <cellStyle name="Currency 2 2 4 16 13" xfId="26498"/>
    <cellStyle name="Currency 2 2 4 16 13 2" xfId="26499"/>
    <cellStyle name="Currency 2 2 4 16 14" xfId="26500"/>
    <cellStyle name="Currency 2 2 4 16 14 2" xfId="26501"/>
    <cellStyle name="Currency 2 2 4 16 15" xfId="26502"/>
    <cellStyle name="Currency 2 2 4 16 16" xfId="26503"/>
    <cellStyle name="Currency 2 2 4 16 2" xfId="26504"/>
    <cellStyle name="Currency 2 2 4 16 2 10" xfId="26505"/>
    <cellStyle name="Currency 2 2 4 16 2 10 2" xfId="26506"/>
    <cellStyle name="Currency 2 2 4 16 2 11" xfId="26507"/>
    <cellStyle name="Currency 2 2 4 16 2 11 2" xfId="26508"/>
    <cellStyle name="Currency 2 2 4 16 2 12" xfId="26509"/>
    <cellStyle name="Currency 2 2 4 16 2 12 2" xfId="26510"/>
    <cellStyle name="Currency 2 2 4 16 2 13" xfId="26511"/>
    <cellStyle name="Currency 2 2 4 16 2 14" xfId="26512"/>
    <cellStyle name="Currency 2 2 4 16 2 2" xfId="26513"/>
    <cellStyle name="Currency 2 2 4 16 2 2 2" xfId="26514"/>
    <cellStyle name="Currency 2 2 4 16 2 3" xfId="26515"/>
    <cellStyle name="Currency 2 2 4 16 2 3 2" xfId="26516"/>
    <cellStyle name="Currency 2 2 4 16 2 4" xfId="26517"/>
    <cellStyle name="Currency 2 2 4 16 2 4 2" xfId="26518"/>
    <cellStyle name="Currency 2 2 4 16 2 5" xfId="26519"/>
    <cellStyle name="Currency 2 2 4 16 2 5 2" xfId="26520"/>
    <cellStyle name="Currency 2 2 4 16 2 6" xfId="26521"/>
    <cellStyle name="Currency 2 2 4 16 2 6 2" xfId="26522"/>
    <cellStyle name="Currency 2 2 4 16 2 7" xfId="26523"/>
    <cellStyle name="Currency 2 2 4 16 2 7 2" xfId="26524"/>
    <cellStyle name="Currency 2 2 4 16 2 8" xfId="26525"/>
    <cellStyle name="Currency 2 2 4 16 2 8 2" xfId="26526"/>
    <cellStyle name="Currency 2 2 4 16 2 9" xfId="26527"/>
    <cellStyle name="Currency 2 2 4 16 2 9 2" xfId="26528"/>
    <cellStyle name="Currency 2 2 4 16 3" xfId="26529"/>
    <cellStyle name="Currency 2 2 4 16 3 10" xfId="26530"/>
    <cellStyle name="Currency 2 2 4 16 3 10 2" xfId="26531"/>
    <cellStyle name="Currency 2 2 4 16 3 11" xfId="26532"/>
    <cellStyle name="Currency 2 2 4 16 3 11 2" xfId="26533"/>
    <cellStyle name="Currency 2 2 4 16 3 12" xfId="26534"/>
    <cellStyle name="Currency 2 2 4 16 3 12 2" xfId="26535"/>
    <cellStyle name="Currency 2 2 4 16 3 13" xfId="26536"/>
    <cellStyle name="Currency 2 2 4 16 3 14" xfId="26537"/>
    <cellStyle name="Currency 2 2 4 16 3 2" xfId="26538"/>
    <cellStyle name="Currency 2 2 4 16 3 2 2" xfId="26539"/>
    <cellStyle name="Currency 2 2 4 16 3 3" xfId="26540"/>
    <cellStyle name="Currency 2 2 4 16 3 3 2" xfId="26541"/>
    <cellStyle name="Currency 2 2 4 16 3 4" xfId="26542"/>
    <cellStyle name="Currency 2 2 4 16 3 4 2" xfId="26543"/>
    <cellStyle name="Currency 2 2 4 16 3 5" xfId="26544"/>
    <cellStyle name="Currency 2 2 4 16 3 5 2" xfId="26545"/>
    <cellStyle name="Currency 2 2 4 16 3 6" xfId="26546"/>
    <cellStyle name="Currency 2 2 4 16 3 6 2" xfId="26547"/>
    <cellStyle name="Currency 2 2 4 16 3 7" xfId="26548"/>
    <cellStyle name="Currency 2 2 4 16 3 7 2" xfId="26549"/>
    <cellStyle name="Currency 2 2 4 16 3 8" xfId="26550"/>
    <cellStyle name="Currency 2 2 4 16 3 8 2" xfId="26551"/>
    <cellStyle name="Currency 2 2 4 16 3 9" xfId="26552"/>
    <cellStyle name="Currency 2 2 4 16 3 9 2" xfId="26553"/>
    <cellStyle name="Currency 2 2 4 16 4" xfId="26554"/>
    <cellStyle name="Currency 2 2 4 16 4 2" xfId="26555"/>
    <cellStyle name="Currency 2 2 4 16 5" xfId="26556"/>
    <cellStyle name="Currency 2 2 4 16 5 2" xfId="26557"/>
    <cellStyle name="Currency 2 2 4 16 6" xfId="26558"/>
    <cellStyle name="Currency 2 2 4 16 6 2" xfId="26559"/>
    <cellStyle name="Currency 2 2 4 16 7" xfId="26560"/>
    <cellStyle name="Currency 2 2 4 16 7 2" xfId="26561"/>
    <cellStyle name="Currency 2 2 4 16 8" xfId="26562"/>
    <cellStyle name="Currency 2 2 4 16 8 2" xfId="26563"/>
    <cellStyle name="Currency 2 2 4 16 9" xfId="26564"/>
    <cellStyle name="Currency 2 2 4 16 9 2" xfId="26565"/>
    <cellStyle name="Currency 2 2 4 17" xfId="26566"/>
    <cellStyle name="Currency 2 2 4 17 10" xfId="26567"/>
    <cellStyle name="Currency 2 2 4 17 10 2" xfId="26568"/>
    <cellStyle name="Currency 2 2 4 17 11" xfId="26569"/>
    <cellStyle name="Currency 2 2 4 17 11 2" xfId="26570"/>
    <cellStyle name="Currency 2 2 4 17 12" xfId="26571"/>
    <cellStyle name="Currency 2 2 4 17 12 2" xfId="26572"/>
    <cellStyle name="Currency 2 2 4 17 13" xfId="26573"/>
    <cellStyle name="Currency 2 2 4 17 13 2" xfId="26574"/>
    <cellStyle name="Currency 2 2 4 17 14" xfId="26575"/>
    <cellStyle name="Currency 2 2 4 17 14 2" xfId="26576"/>
    <cellStyle name="Currency 2 2 4 17 15" xfId="26577"/>
    <cellStyle name="Currency 2 2 4 17 16" xfId="26578"/>
    <cellStyle name="Currency 2 2 4 17 2" xfId="26579"/>
    <cellStyle name="Currency 2 2 4 17 2 10" xfId="26580"/>
    <cellStyle name="Currency 2 2 4 17 2 10 2" xfId="26581"/>
    <cellStyle name="Currency 2 2 4 17 2 11" xfId="26582"/>
    <cellStyle name="Currency 2 2 4 17 2 11 2" xfId="26583"/>
    <cellStyle name="Currency 2 2 4 17 2 12" xfId="26584"/>
    <cellStyle name="Currency 2 2 4 17 2 12 2" xfId="26585"/>
    <cellStyle name="Currency 2 2 4 17 2 13" xfId="26586"/>
    <cellStyle name="Currency 2 2 4 17 2 14" xfId="26587"/>
    <cellStyle name="Currency 2 2 4 17 2 2" xfId="26588"/>
    <cellStyle name="Currency 2 2 4 17 2 2 2" xfId="26589"/>
    <cellStyle name="Currency 2 2 4 17 2 3" xfId="26590"/>
    <cellStyle name="Currency 2 2 4 17 2 3 2" xfId="26591"/>
    <cellStyle name="Currency 2 2 4 17 2 4" xfId="26592"/>
    <cellStyle name="Currency 2 2 4 17 2 4 2" xfId="26593"/>
    <cellStyle name="Currency 2 2 4 17 2 5" xfId="26594"/>
    <cellStyle name="Currency 2 2 4 17 2 5 2" xfId="26595"/>
    <cellStyle name="Currency 2 2 4 17 2 6" xfId="26596"/>
    <cellStyle name="Currency 2 2 4 17 2 6 2" xfId="26597"/>
    <cellStyle name="Currency 2 2 4 17 2 7" xfId="26598"/>
    <cellStyle name="Currency 2 2 4 17 2 7 2" xfId="26599"/>
    <cellStyle name="Currency 2 2 4 17 2 8" xfId="26600"/>
    <cellStyle name="Currency 2 2 4 17 2 8 2" xfId="26601"/>
    <cellStyle name="Currency 2 2 4 17 2 9" xfId="26602"/>
    <cellStyle name="Currency 2 2 4 17 2 9 2" xfId="26603"/>
    <cellStyle name="Currency 2 2 4 17 3" xfId="26604"/>
    <cellStyle name="Currency 2 2 4 17 3 10" xfId="26605"/>
    <cellStyle name="Currency 2 2 4 17 3 10 2" xfId="26606"/>
    <cellStyle name="Currency 2 2 4 17 3 11" xfId="26607"/>
    <cellStyle name="Currency 2 2 4 17 3 11 2" xfId="26608"/>
    <cellStyle name="Currency 2 2 4 17 3 12" xfId="26609"/>
    <cellStyle name="Currency 2 2 4 17 3 12 2" xfId="26610"/>
    <cellStyle name="Currency 2 2 4 17 3 13" xfId="26611"/>
    <cellStyle name="Currency 2 2 4 17 3 14" xfId="26612"/>
    <cellStyle name="Currency 2 2 4 17 3 2" xfId="26613"/>
    <cellStyle name="Currency 2 2 4 17 3 2 2" xfId="26614"/>
    <cellStyle name="Currency 2 2 4 17 3 3" xfId="26615"/>
    <cellStyle name="Currency 2 2 4 17 3 3 2" xfId="26616"/>
    <cellStyle name="Currency 2 2 4 17 3 4" xfId="26617"/>
    <cellStyle name="Currency 2 2 4 17 3 4 2" xfId="26618"/>
    <cellStyle name="Currency 2 2 4 17 3 5" xfId="26619"/>
    <cellStyle name="Currency 2 2 4 17 3 5 2" xfId="26620"/>
    <cellStyle name="Currency 2 2 4 17 3 6" xfId="26621"/>
    <cellStyle name="Currency 2 2 4 17 3 6 2" xfId="26622"/>
    <cellStyle name="Currency 2 2 4 17 3 7" xfId="26623"/>
    <cellStyle name="Currency 2 2 4 17 3 7 2" xfId="26624"/>
    <cellStyle name="Currency 2 2 4 17 3 8" xfId="26625"/>
    <cellStyle name="Currency 2 2 4 17 3 8 2" xfId="26626"/>
    <cellStyle name="Currency 2 2 4 17 3 9" xfId="26627"/>
    <cellStyle name="Currency 2 2 4 17 3 9 2" xfId="26628"/>
    <cellStyle name="Currency 2 2 4 17 4" xfId="26629"/>
    <cellStyle name="Currency 2 2 4 17 4 2" xfId="26630"/>
    <cellStyle name="Currency 2 2 4 17 5" xfId="26631"/>
    <cellStyle name="Currency 2 2 4 17 5 2" xfId="26632"/>
    <cellStyle name="Currency 2 2 4 17 6" xfId="26633"/>
    <cellStyle name="Currency 2 2 4 17 6 2" xfId="26634"/>
    <cellStyle name="Currency 2 2 4 17 7" xfId="26635"/>
    <cellStyle name="Currency 2 2 4 17 7 2" xfId="26636"/>
    <cellStyle name="Currency 2 2 4 17 8" xfId="26637"/>
    <cellStyle name="Currency 2 2 4 17 8 2" xfId="26638"/>
    <cellStyle name="Currency 2 2 4 17 9" xfId="26639"/>
    <cellStyle name="Currency 2 2 4 17 9 2" xfId="26640"/>
    <cellStyle name="Currency 2 2 4 18" xfId="26641"/>
    <cellStyle name="Currency 2 2 4 18 10" xfId="26642"/>
    <cellStyle name="Currency 2 2 4 18 10 2" xfId="26643"/>
    <cellStyle name="Currency 2 2 4 18 11" xfId="26644"/>
    <cellStyle name="Currency 2 2 4 18 11 2" xfId="26645"/>
    <cellStyle name="Currency 2 2 4 18 12" xfId="26646"/>
    <cellStyle name="Currency 2 2 4 18 12 2" xfId="26647"/>
    <cellStyle name="Currency 2 2 4 18 13" xfId="26648"/>
    <cellStyle name="Currency 2 2 4 18 13 2" xfId="26649"/>
    <cellStyle name="Currency 2 2 4 18 14" xfId="26650"/>
    <cellStyle name="Currency 2 2 4 18 14 2" xfId="26651"/>
    <cellStyle name="Currency 2 2 4 18 15" xfId="26652"/>
    <cellStyle name="Currency 2 2 4 18 16" xfId="26653"/>
    <cellStyle name="Currency 2 2 4 18 2" xfId="26654"/>
    <cellStyle name="Currency 2 2 4 18 2 10" xfId="26655"/>
    <cellStyle name="Currency 2 2 4 18 2 10 2" xfId="26656"/>
    <cellStyle name="Currency 2 2 4 18 2 11" xfId="26657"/>
    <cellStyle name="Currency 2 2 4 18 2 11 2" xfId="26658"/>
    <cellStyle name="Currency 2 2 4 18 2 12" xfId="26659"/>
    <cellStyle name="Currency 2 2 4 18 2 12 2" xfId="26660"/>
    <cellStyle name="Currency 2 2 4 18 2 13" xfId="26661"/>
    <cellStyle name="Currency 2 2 4 18 2 14" xfId="26662"/>
    <cellStyle name="Currency 2 2 4 18 2 2" xfId="26663"/>
    <cellStyle name="Currency 2 2 4 18 2 2 2" xfId="26664"/>
    <cellStyle name="Currency 2 2 4 18 2 3" xfId="26665"/>
    <cellStyle name="Currency 2 2 4 18 2 3 2" xfId="26666"/>
    <cellStyle name="Currency 2 2 4 18 2 4" xfId="26667"/>
    <cellStyle name="Currency 2 2 4 18 2 4 2" xfId="26668"/>
    <cellStyle name="Currency 2 2 4 18 2 5" xfId="26669"/>
    <cellStyle name="Currency 2 2 4 18 2 5 2" xfId="26670"/>
    <cellStyle name="Currency 2 2 4 18 2 6" xfId="26671"/>
    <cellStyle name="Currency 2 2 4 18 2 6 2" xfId="26672"/>
    <cellStyle name="Currency 2 2 4 18 2 7" xfId="26673"/>
    <cellStyle name="Currency 2 2 4 18 2 7 2" xfId="26674"/>
    <cellStyle name="Currency 2 2 4 18 2 8" xfId="26675"/>
    <cellStyle name="Currency 2 2 4 18 2 8 2" xfId="26676"/>
    <cellStyle name="Currency 2 2 4 18 2 9" xfId="26677"/>
    <cellStyle name="Currency 2 2 4 18 2 9 2" xfId="26678"/>
    <cellStyle name="Currency 2 2 4 18 3" xfId="26679"/>
    <cellStyle name="Currency 2 2 4 18 3 10" xfId="26680"/>
    <cellStyle name="Currency 2 2 4 18 3 10 2" xfId="26681"/>
    <cellStyle name="Currency 2 2 4 18 3 11" xfId="26682"/>
    <cellStyle name="Currency 2 2 4 18 3 11 2" xfId="26683"/>
    <cellStyle name="Currency 2 2 4 18 3 12" xfId="26684"/>
    <cellStyle name="Currency 2 2 4 18 3 12 2" xfId="26685"/>
    <cellStyle name="Currency 2 2 4 18 3 13" xfId="26686"/>
    <cellStyle name="Currency 2 2 4 18 3 14" xfId="26687"/>
    <cellStyle name="Currency 2 2 4 18 3 2" xfId="26688"/>
    <cellStyle name="Currency 2 2 4 18 3 2 2" xfId="26689"/>
    <cellStyle name="Currency 2 2 4 18 3 3" xfId="26690"/>
    <cellStyle name="Currency 2 2 4 18 3 3 2" xfId="26691"/>
    <cellStyle name="Currency 2 2 4 18 3 4" xfId="26692"/>
    <cellStyle name="Currency 2 2 4 18 3 4 2" xfId="26693"/>
    <cellStyle name="Currency 2 2 4 18 3 5" xfId="26694"/>
    <cellStyle name="Currency 2 2 4 18 3 5 2" xfId="26695"/>
    <cellStyle name="Currency 2 2 4 18 3 6" xfId="26696"/>
    <cellStyle name="Currency 2 2 4 18 3 6 2" xfId="26697"/>
    <cellStyle name="Currency 2 2 4 18 3 7" xfId="26698"/>
    <cellStyle name="Currency 2 2 4 18 3 7 2" xfId="26699"/>
    <cellStyle name="Currency 2 2 4 18 3 8" xfId="26700"/>
    <cellStyle name="Currency 2 2 4 18 3 8 2" xfId="26701"/>
    <cellStyle name="Currency 2 2 4 18 3 9" xfId="26702"/>
    <cellStyle name="Currency 2 2 4 18 3 9 2" xfId="26703"/>
    <cellStyle name="Currency 2 2 4 18 4" xfId="26704"/>
    <cellStyle name="Currency 2 2 4 18 4 2" xfId="26705"/>
    <cellStyle name="Currency 2 2 4 18 5" xfId="26706"/>
    <cellStyle name="Currency 2 2 4 18 5 2" xfId="26707"/>
    <cellStyle name="Currency 2 2 4 18 6" xfId="26708"/>
    <cellStyle name="Currency 2 2 4 18 6 2" xfId="26709"/>
    <cellStyle name="Currency 2 2 4 18 7" xfId="26710"/>
    <cellStyle name="Currency 2 2 4 18 7 2" xfId="26711"/>
    <cellStyle name="Currency 2 2 4 18 8" xfId="26712"/>
    <cellStyle name="Currency 2 2 4 18 8 2" xfId="26713"/>
    <cellStyle name="Currency 2 2 4 18 9" xfId="26714"/>
    <cellStyle name="Currency 2 2 4 18 9 2" xfId="26715"/>
    <cellStyle name="Currency 2 2 4 19" xfId="26716"/>
    <cellStyle name="Currency 2 2 4 19 10" xfId="26717"/>
    <cellStyle name="Currency 2 2 4 19 10 2" xfId="26718"/>
    <cellStyle name="Currency 2 2 4 19 11" xfId="26719"/>
    <cellStyle name="Currency 2 2 4 19 11 2" xfId="26720"/>
    <cellStyle name="Currency 2 2 4 19 12" xfId="26721"/>
    <cellStyle name="Currency 2 2 4 19 12 2" xfId="26722"/>
    <cellStyle name="Currency 2 2 4 19 13" xfId="26723"/>
    <cellStyle name="Currency 2 2 4 19 13 2" xfId="26724"/>
    <cellStyle name="Currency 2 2 4 19 14" xfId="26725"/>
    <cellStyle name="Currency 2 2 4 19 14 2" xfId="26726"/>
    <cellStyle name="Currency 2 2 4 19 15" xfId="26727"/>
    <cellStyle name="Currency 2 2 4 19 16" xfId="26728"/>
    <cellStyle name="Currency 2 2 4 19 2" xfId="26729"/>
    <cellStyle name="Currency 2 2 4 19 2 10" xfId="26730"/>
    <cellStyle name="Currency 2 2 4 19 2 10 2" xfId="26731"/>
    <cellStyle name="Currency 2 2 4 19 2 11" xfId="26732"/>
    <cellStyle name="Currency 2 2 4 19 2 11 2" xfId="26733"/>
    <cellStyle name="Currency 2 2 4 19 2 12" xfId="26734"/>
    <cellStyle name="Currency 2 2 4 19 2 12 2" xfId="26735"/>
    <cellStyle name="Currency 2 2 4 19 2 13" xfId="26736"/>
    <cellStyle name="Currency 2 2 4 19 2 14" xfId="26737"/>
    <cellStyle name="Currency 2 2 4 19 2 2" xfId="26738"/>
    <cellStyle name="Currency 2 2 4 19 2 2 2" xfId="26739"/>
    <cellStyle name="Currency 2 2 4 19 2 3" xfId="26740"/>
    <cellStyle name="Currency 2 2 4 19 2 3 2" xfId="26741"/>
    <cellStyle name="Currency 2 2 4 19 2 4" xfId="26742"/>
    <cellStyle name="Currency 2 2 4 19 2 4 2" xfId="26743"/>
    <cellStyle name="Currency 2 2 4 19 2 5" xfId="26744"/>
    <cellStyle name="Currency 2 2 4 19 2 5 2" xfId="26745"/>
    <cellStyle name="Currency 2 2 4 19 2 6" xfId="26746"/>
    <cellStyle name="Currency 2 2 4 19 2 6 2" xfId="26747"/>
    <cellStyle name="Currency 2 2 4 19 2 7" xfId="26748"/>
    <cellStyle name="Currency 2 2 4 19 2 7 2" xfId="26749"/>
    <cellStyle name="Currency 2 2 4 19 2 8" xfId="26750"/>
    <cellStyle name="Currency 2 2 4 19 2 8 2" xfId="26751"/>
    <cellStyle name="Currency 2 2 4 19 2 9" xfId="26752"/>
    <cellStyle name="Currency 2 2 4 19 2 9 2" xfId="26753"/>
    <cellStyle name="Currency 2 2 4 19 3" xfId="26754"/>
    <cellStyle name="Currency 2 2 4 19 3 10" xfId="26755"/>
    <cellStyle name="Currency 2 2 4 19 3 10 2" xfId="26756"/>
    <cellStyle name="Currency 2 2 4 19 3 11" xfId="26757"/>
    <cellStyle name="Currency 2 2 4 19 3 11 2" xfId="26758"/>
    <cellStyle name="Currency 2 2 4 19 3 12" xfId="26759"/>
    <cellStyle name="Currency 2 2 4 19 3 12 2" xfId="26760"/>
    <cellStyle name="Currency 2 2 4 19 3 13" xfId="26761"/>
    <cellStyle name="Currency 2 2 4 19 3 14" xfId="26762"/>
    <cellStyle name="Currency 2 2 4 19 3 2" xfId="26763"/>
    <cellStyle name="Currency 2 2 4 19 3 2 2" xfId="26764"/>
    <cellStyle name="Currency 2 2 4 19 3 3" xfId="26765"/>
    <cellStyle name="Currency 2 2 4 19 3 3 2" xfId="26766"/>
    <cellStyle name="Currency 2 2 4 19 3 4" xfId="26767"/>
    <cellStyle name="Currency 2 2 4 19 3 4 2" xfId="26768"/>
    <cellStyle name="Currency 2 2 4 19 3 5" xfId="26769"/>
    <cellStyle name="Currency 2 2 4 19 3 5 2" xfId="26770"/>
    <cellStyle name="Currency 2 2 4 19 3 6" xfId="26771"/>
    <cellStyle name="Currency 2 2 4 19 3 6 2" xfId="26772"/>
    <cellStyle name="Currency 2 2 4 19 3 7" xfId="26773"/>
    <cellStyle name="Currency 2 2 4 19 3 7 2" xfId="26774"/>
    <cellStyle name="Currency 2 2 4 19 3 8" xfId="26775"/>
    <cellStyle name="Currency 2 2 4 19 3 8 2" xfId="26776"/>
    <cellStyle name="Currency 2 2 4 19 3 9" xfId="26777"/>
    <cellStyle name="Currency 2 2 4 19 3 9 2" xfId="26778"/>
    <cellStyle name="Currency 2 2 4 19 4" xfId="26779"/>
    <cellStyle name="Currency 2 2 4 19 4 2" xfId="26780"/>
    <cellStyle name="Currency 2 2 4 19 5" xfId="26781"/>
    <cellStyle name="Currency 2 2 4 19 5 2" xfId="26782"/>
    <cellStyle name="Currency 2 2 4 19 6" xfId="26783"/>
    <cellStyle name="Currency 2 2 4 19 6 2" xfId="26784"/>
    <cellStyle name="Currency 2 2 4 19 7" xfId="26785"/>
    <cellStyle name="Currency 2 2 4 19 7 2" xfId="26786"/>
    <cellStyle name="Currency 2 2 4 19 8" xfId="26787"/>
    <cellStyle name="Currency 2 2 4 19 8 2" xfId="26788"/>
    <cellStyle name="Currency 2 2 4 19 9" xfId="26789"/>
    <cellStyle name="Currency 2 2 4 19 9 2" xfId="26790"/>
    <cellStyle name="Currency 2 2 4 2" xfId="26791"/>
    <cellStyle name="Currency 2 2 4 20" xfId="26792"/>
    <cellStyle name="Currency 2 2 4 20 10" xfId="26793"/>
    <cellStyle name="Currency 2 2 4 20 10 2" xfId="26794"/>
    <cellStyle name="Currency 2 2 4 20 11" xfId="26795"/>
    <cellStyle name="Currency 2 2 4 20 11 2" xfId="26796"/>
    <cellStyle name="Currency 2 2 4 20 12" xfId="26797"/>
    <cellStyle name="Currency 2 2 4 20 12 2" xfId="26798"/>
    <cellStyle name="Currency 2 2 4 20 13" xfId="26799"/>
    <cellStyle name="Currency 2 2 4 20 13 2" xfId="26800"/>
    <cellStyle name="Currency 2 2 4 20 14" xfId="26801"/>
    <cellStyle name="Currency 2 2 4 20 14 2" xfId="26802"/>
    <cellStyle name="Currency 2 2 4 20 15" xfId="26803"/>
    <cellStyle name="Currency 2 2 4 20 16" xfId="26804"/>
    <cellStyle name="Currency 2 2 4 20 2" xfId="26805"/>
    <cellStyle name="Currency 2 2 4 20 2 10" xfId="26806"/>
    <cellStyle name="Currency 2 2 4 20 2 10 2" xfId="26807"/>
    <cellStyle name="Currency 2 2 4 20 2 11" xfId="26808"/>
    <cellStyle name="Currency 2 2 4 20 2 11 2" xfId="26809"/>
    <cellStyle name="Currency 2 2 4 20 2 12" xfId="26810"/>
    <cellStyle name="Currency 2 2 4 20 2 12 2" xfId="26811"/>
    <cellStyle name="Currency 2 2 4 20 2 13" xfId="26812"/>
    <cellStyle name="Currency 2 2 4 20 2 14" xfId="26813"/>
    <cellStyle name="Currency 2 2 4 20 2 2" xfId="26814"/>
    <cellStyle name="Currency 2 2 4 20 2 2 2" xfId="26815"/>
    <cellStyle name="Currency 2 2 4 20 2 3" xfId="26816"/>
    <cellStyle name="Currency 2 2 4 20 2 3 2" xfId="26817"/>
    <cellStyle name="Currency 2 2 4 20 2 4" xfId="26818"/>
    <cellStyle name="Currency 2 2 4 20 2 4 2" xfId="26819"/>
    <cellStyle name="Currency 2 2 4 20 2 5" xfId="26820"/>
    <cellStyle name="Currency 2 2 4 20 2 5 2" xfId="26821"/>
    <cellStyle name="Currency 2 2 4 20 2 6" xfId="26822"/>
    <cellStyle name="Currency 2 2 4 20 2 6 2" xfId="26823"/>
    <cellStyle name="Currency 2 2 4 20 2 7" xfId="26824"/>
    <cellStyle name="Currency 2 2 4 20 2 7 2" xfId="26825"/>
    <cellStyle name="Currency 2 2 4 20 2 8" xfId="26826"/>
    <cellStyle name="Currency 2 2 4 20 2 8 2" xfId="26827"/>
    <cellStyle name="Currency 2 2 4 20 2 9" xfId="26828"/>
    <cellStyle name="Currency 2 2 4 20 2 9 2" xfId="26829"/>
    <cellStyle name="Currency 2 2 4 20 3" xfId="26830"/>
    <cellStyle name="Currency 2 2 4 20 3 10" xfId="26831"/>
    <cellStyle name="Currency 2 2 4 20 3 10 2" xfId="26832"/>
    <cellStyle name="Currency 2 2 4 20 3 11" xfId="26833"/>
    <cellStyle name="Currency 2 2 4 20 3 11 2" xfId="26834"/>
    <cellStyle name="Currency 2 2 4 20 3 12" xfId="26835"/>
    <cellStyle name="Currency 2 2 4 20 3 12 2" xfId="26836"/>
    <cellStyle name="Currency 2 2 4 20 3 13" xfId="26837"/>
    <cellStyle name="Currency 2 2 4 20 3 14" xfId="26838"/>
    <cellStyle name="Currency 2 2 4 20 3 2" xfId="26839"/>
    <cellStyle name="Currency 2 2 4 20 3 2 2" xfId="26840"/>
    <cellStyle name="Currency 2 2 4 20 3 3" xfId="26841"/>
    <cellStyle name="Currency 2 2 4 20 3 3 2" xfId="26842"/>
    <cellStyle name="Currency 2 2 4 20 3 4" xfId="26843"/>
    <cellStyle name="Currency 2 2 4 20 3 4 2" xfId="26844"/>
    <cellStyle name="Currency 2 2 4 20 3 5" xfId="26845"/>
    <cellStyle name="Currency 2 2 4 20 3 5 2" xfId="26846"/>
    <cellStyle name="Currency 2 2 4 20 3 6" xfId="26847"/>
    <cellStyle name="Currency 2 2 4 20 3 6 2" xfId="26848"/>
    <cellStyle name="Currency 2 2 4 20 3 7" xfId="26849"/>
    <cellStyle name="Currency 2 2 4 20 3 7 2" xfId="26850"/>
    <cellStyle name="Currency 2 2 4 20 3 8" xfId="26851"/>
    <cellStyle name="Currency 2 2 4 20 3 8 2" xfId="26852"/>
    <cellStyle name="Currency 2 2 4 20 3 9" xfId="26853"/>
    <cellStyle name="Currency 2 2 4 20 3 9 2" xfId="26854"/>
    <cellStyle name="Currency 2 2 4 20 4" xfId="26855"/>
    <cellStyle name="Currency 2 2 4 20 4 2" xfId="26856"/>
    <cellStyle name="Currency 2 2 4 20 5" xfId="26857"/>
    <cellStyle name="Currency 2 2 4 20 5 2" xfId="26858"/>
    <cellStyle name="Currency 2 2 4 20 6" xfId="26859"/>
    <cellStyle name="Currency 2 2 4 20 6 2" xfId="26860"/>
    <cellStyle name="Currency 2 2 4 20 7" xfId="26861"/>
    <cellStyle name="Currency 2 2 4 20 7 2" xfId="26862"/>
    <cellStyle name="Currency 2 2 4 20 8" xfId="26863"/>
    <cellStyle name="Currency 2 2 4 20 8 2" xfId="26864"/>
    <cellStyle name="Currency 2 2 4 20 9" xfId="26865"/>
    <cellStyle name="Currency 2 2 4 20 9 2" xfId="26866"/>
    <cellStyle name="Currency 2 2 4 21" xfId="26867"/>
    <cellStyle name="Currency 2 2 4 21 10" xfId="26868"/>
    <cellStyle name="Currency 2 2 4 21 10 2" xfId="26869"/>
    <cellStyle name="Currency 2 2 4 21 11" xfId="26870"/>
    <cellStyle name="Currency 2 2 4 21 11 2" xfId="26871"/>
    <cellStyle name="Currency 2 2 4 21 12" xfId="26872"/>
    <cellStyle name="Currency 2 2 4 21 12 2" xfId="26873"/>
    <cellStyle name="Currency 2 2 4 21 13" xfId="26874"/>
    <cellStyle name="Currency 2 2 4 21 13 2" xfId="26875"/>
    <cellStyle name="Currency 2 2 4 21 14" xfId="26876"/>
    <cellStyle name="Currency 2 2 4 21 14 2" xfId="26877"/>
    <cellStyle name="Currency 2 2 4 21 15" xfId="26878"/>
    <cellStyle name="Currency 2 2 4 21 16" xfId="26879"/>
    <cellStyle name="Currency 2 2 4 21 2" xfId="26880"/>
    <cellStyle name="Currency 2 2 4 21 2 10" xfId="26881"/>
    <cellStyle name="Currency 2 2 4 21 2 10 2" xfId="26882"/>
    <cellStyle name="Currency 2 2 4 21 2 11" xfId="26883"/>
    <cellStyle name="Currency 2 2 4 21 2 11 2" xfId="26884"/>
    <cellStyle name="Currency 2 2 4 21 2 12" xfId="26885"/>
    <cellStyle name="Currency 2 2 4 21 2 12 2" xfId="26886"/>
    <cellStyle name="Currency 2 2 4 21 2 13" xfId="26887"/>
    <cellStyle name="Currency 2 2 4 21 2 14" xfId="26888"/>
    <cellStyle name="Currency 2 2 4 21 2 2" xfId="26889"/>
    <cellStyle name="Currency 2 2 4 21 2 2 2" xfId="26890"/>
    <cellStyle name="Currency 2 2 4 21 2 3" xfId="26891"/>
    <cellStyle name="Currency 2 2 4 21 2 3 2" xfId="26892"/>
    <cellStyle name="Currency 2 2 4 21 2 4" xfId="26893"/>
    <cellStyle name="Currency 2 2 4 21 2 4 2" xfId="26894"/>
    <cellStyle name="Currency 2 2 4 21 2 5" xfId="26895"/>
    <cellStyle name="Currency 2 2 4 21 2 5 2" xfId="26896"/>
    <cellStyle name="Currency 2 2 4 21 2 6" xfId="26897"/>
    <cellStyle name="Currency 2 2 4 21 2 6 2" xfId="26898"/>
    <cellStyle name="Currency 2 2 4 21 2 7" xfId="26899"/>
    <cellStyle name="Currency 2 2 4 21 2 7 2" xfId="26900"/>
    <cellStyle name="Currency 2 2 4 21 2 8" xfId="26901"/>
    <cellStyle name="Currency 2 2 4 21 2 8 2" xfId="26902"/>
    <cellStyle name="Currency 2 2 4 21 2 9" xfId="26903"/>
    <cellStyle name="Currency 2 2 4 21 2 9 2" xfId="26904"/>
    <cellStyle name="Currency 2 2 4 21 3" xfId="26905"/>
    <cellStyle name="Currency 2 2 4 21 3 10" xfId="26906"/>
    <cellStyle name="Currency 2 2 4 21 3 10 2" xfId="26907"/>
    <cellStyle name="Currency 2 2 4 21 3 11" xfId="26908"/>
    <cellStyle name="Currency 2 2 4 21 3 11 2" xfId="26909"/>
    <cellStyle name="Currency 2 2 4 21 3 12" xfId="26910"/>
    <cellStyle name="Currency 2 2 4 21 3 12 2" xfId="26911"/>
    <cellStyle name="Currency 2 2 4 21 3 13" xfId="26912"/>
    <cellStyle name="Currency 2 2 4 21 3 14" xfId="26913"/>
    <cellStyle name="Currency 2 2 4 21 3 2" xfId="26914"/>
    <cellStyle name="Currency 2 2 4 21 3 2 2" xfId="26915"/>
    <cellStyle name="Currency 2 2 4 21 3 3" xfId="26916"/>
    <cellStyle name="Currency 2 2 4 21 3 3 2" xfId="26917"/>
    <cellStyle name="Currency 2 2 4 21 3 4" xfId="26918"/>
    <cellStyle name="Currency 2 2 4 21 3 4 2" xfId="26919"/>
    <cellStyle name="Currency 2 2 4 21 3 5" xfId="26920"/>
    <cellStyle name="Currency 2 2 4 21 3 5 2" xfId="26921"/>
    <cellStyle name="Currency 2 2 4 21 3 6" xfId="26922"/>
    <cellStyle name="Currency 2 2 4 21 3 6 2" xfId="26923"/>
    <cellStyle name="Currency 2 2 4 21 3 7" xfId="26924"/>
    <cellStyle name="Currency 2 2 4 21 3 7 2" xfId="26925"/>
    <cellStyle name="Currency 2 2 4 21 3 8" xfId="26926"/>
    <cellStyle name="Currency 2 2 4 21 3 8 2" xfId="26927"/>
    <cellStyle name="Currency 2 2 4 21 3 9" xfId="26928"/>
    <cellStyle name="Currency 2 2 4 21 3 9 2" xfId="26929"/>
    <cellStyle name="Currency 2 2 4 21 4" xfId="26930"/>
    <cellStyle name="Currency 2 2 4 21 4 2" xfId="26931"/>
    <cellStyle name="Currency 2 2 4 21 5" xfId="26932"/>
    <cellStyle name="Currency 2 2 4 21 5 2" xfId="26933"/>
    <cellStyle name="Currency 2 2 4 21 6" xfId="26934"/>
    <cellStyle name="Currency 2 2 4 21 6 2" xfId="26935"/>
    <cellStyle name="Currency 2 2 4 21 7" xfId="26936"/>
    <cellStyle name="Currency 2 2 4 21 7 2" xfId="26937"/>
    <cellStyle name="Currency 2 2 4 21 8" xfId="26938"/>
    <cellStyle name="Currency 2 2 4 21 8 2" xfId="26939"/>
    <cellStyle name="Currency 2 2 4 21 9" xfId="26940"/>
    <cellStyle name="Currency 2 2 4 21 9 2" xfId="26941"/>
    <cellStyle name="Currency 2 2 4 22" xfId="26942"/>
    <cellStyle name="Currency 2 2 4 22 10" xfId="26943"/>
    <cellStyle name="Currency 2 2 4 22 10 2" xfId="26944"/>
    <cellStyle name="Currency 2 2 4 22 11" xfId="26945"/>
    <cellStyle name="Currency 2 2 4 22 11 2" xfId="26946"/>
    <cellStyle name="Currency 2 2 4 22 12" xfId="26947"/>
    <cellStyle name="Currency 2 2 4 22 12 2" xfId="26948"/>
    <cellStyle name="Currency 2 2 4 22 13" xfId="26949"/>
    <cellStyle name="Currency 2 2 4 22 13 2" xfId="26950"/>
    <cellStyle name="Currency 2 2 4 22 14" xfId="26951"/>
    <cellStyle name="Currency 2 2 4 22 14 2" xfId="26952"/>
    <cellStyle name="Currency 2 2 4 22 15" xfId="26953"/>
    <cellStyle name="Currency 2 2 4 22 16" xfId="26954"/>
    <cellStyle name="Currency 2 2 4 22 2" xfId="26955"/>
    <cellStyle name="Currency 2 2 4 22 2 10" xfId="26956"/>
    <cellStyle name="Currency 2 2 4 22 2 10 2" xfId="26957"/>
    <cellStyle name="Currency 2 2 4 22 2 11" xfId="26958"/>
    <cellStyle name="Currency 2 2 4 22 2 11 2" xfId="26959"/>
    <cellStyle name="Currency 2 2 4 22 2 12" xfId="26960"/>
    <cellStyle name="Currency 2 2 4 22 2 12 2" xfId="26961"/>
    <cellStyle name="Currency 2 2 4 22 2 13" xfId="26962"/>
    <cellStyle name="Currency 2 2 4 22 2 14" xfId="26963"/>
    <cellStyle name="Currency 2 2 4 22 2 2" xfId="26964"/>
    <cellStyle name="Currency 2 2 4 22 2 2 2" xfId="26965"/>
    <cellStyle name="Currency 2 2 4 22 2 3" xfId="26966"/>
    <cellStyle name="Currency 2 2 4 22 2 3 2" xfId="26967"/>
    <cellStyle name="Currency 2 2 4 22 2 4" xfId="26968"/>
    <cellStyle name="Currency 2 2 4 22 2 4 2" xfId="26969"/>
    <cellStyle name="Currency 2 2 4 22 2 5" xfId="26970"/>
    <cellStyle name="Currency 2 2 4 22 2 5 2" xfId="26971"/>
    <cellStyle name="Currency 2 2 4 22 2 6" xfId="26972"/>
    <cellStyle name="Currency 2 2 4 22 2 6 2" xfId="26973"/>
    <cellStyle name="Currency 2 2 4 22 2 7" xfId="26974"/>
    <cellStyle name="Currency 2 2 4 22 2 7 2" xfId="26975"/>
    <cellStyle name="Currency 2 2 4 22 2 8" xfId="26976"/>
    <cellStyle name="Currency 2 2 4 22 2 8 2" xfId="26977"/>
    <cellStyle name="Currency 2 2 4 22 2 9" xfId="26978"/>
    <cellStyle name="Currency 2 2 4 22 2 9 2" xfId="26979"/>
    <cellStyle name="Currency 2 2 4 22 3" xfId="26980"/>
    <cellStyle name="Currency 2 2 4 22 3 10" xfId="26981"/>
    <cellStyle name="Currency 2 2 4 22 3 10 2" xfId="26982"/>
    <cellStyle name="Currency 2 2 4 22 3 11" xfId="26983"/>
    <cellStyle name="Currency 2 2 4 22 3 11 2" xfId="26984"/>
    <cellStyle name="Currency 2 2 4 22 3 12" xfId="26985"/>
    <cellStyle name="Currency 2 2 4 22 3 12 2" xfId="26986"/>
    <cellStyle name="Currency 2 2 4 22 3 13" xfId="26987"/>
    <cellStyle name="Currency 2 2 4 22 3 14" xfId="26988"/>
    <cellStyle name="Currency 2 2 4 22 3 2" xfId="26989"/>
    <cellStyle name="Currency 2 2 4 22 3 2 2" xfId="26990"/>
    <cellStyle name="Currency 2 2 4 22 3 3" xfId="26991"/>
    <cellStyle name="Currency 2 2 4 22 3 3 2" xfId="26992"/>
    <cellStyle name="Currency 2 2 4 22 3 4" xfId="26993"/>
    <cellStyle name="Currency 2 2 4 22 3 4 2" xfId="26994"/>
    <cellStyle name="Currency 2 2 4 22 3 5" xfId="26995"/>
    <cellStyle name="Currency 2 2 4 22 3 5 2" xfId="26996"/>
    <cellStyle name="Currency 2 2 4 22 3 6" xfId="26997"/>
    <cellStyle name="Currency 2 2 4 22 3 6 2" xfId="26998"/>
    <cellStyle name="Currency 2 2 4 22 3 7" xfId="26999"/>
    <cellStyle name="Currency 2 2 4 22 3 7 2" xfId="27000"/>
    <cellStyle name="Currency 2 2 4 22 3 8" xfId="27001"/>
    <cellStyle name="Currency 2 2 4 22 3 8 2" xfId="27002"/>
    <cellStyle name="Currency 2 2 4 22 3 9" xfId="27003"/>
    <cellStyle name="Currency 2 2 4 22 3 9 2" xfId="27004"/>
    <cellStyle name="Currency 2 2 4 22 4" xfId="27005"/>
    <cellStyle name="Currency 2 2 4 22 4 2" xfId="27006"/>
    <cellStyle name="Currency 2 2 4 22 5" xfId="27007"/>
    <cellStyle name="Currency 2 2 4 22 5 2" xfId="27008"/>
    <cellStyle name="Currency 2 2 4 22 6" xfId="27009"/>
    <cellStyle name="Currency 2 2 4 22 6 2" xfId="27010"/>
    <cellStyle name="Currency 2 2 4 22 7" xfId="27011"/>
    <cellStyle name="Currency 2 2 4 22 7 2" xfId="27012"/>
    <cellStyle name="Currency 2 2 4 22 8" xfId="27013"/>
    <cellStyle name="Currency 2 2 4 22 8 2" xfId="27014"/>
    <cellStyle name="Currency 2 2 4 22 9" xfId="27015"/>
    <cellStyle name="Currency 2 2 4 22 9 2" xfId="27016"/>
    <cellStyle name="Currency 2 2 4 23" xfId="27017"/>
    <cellStyle name="Currency 2 2 4 23 10" xfId="27018"/>
    <cellStyle name="Currency 2 2 4 23 10 2" xfId="27019"/>
    <cellStyle name="Currency 2 2 4 23 11" xfId="27020"/>
    <cellStyle name="Currency 2 2 4 23 11 2" xfId="27021"/>
    <cellStyle name="Currency 2 2 4 23 12" xfId="27022"/>
    <cellStyle name="Currency 2 2 4 23 12 2" xfId="27023"/>
    <cellStyle name="Currency 2 2 4 23 13" xfId="27024"/>
    <cellStyle name="Currency 2 2 4 23 14" xfId="27025"/>
    <cellStyle name="Currency 2 2 4 23 2" xfId="27026"/>
    <cellStyle name="Currency 2 2 4 23 2 2" xfId="27027"/>
    <cellStyle name="Currency 2 2 4 23 3" xfId="27028"/>
    <cellStyle name="Currency 2 2 4 23 3 2" xfId="27029"/>
    <cellStyle name="Currency 2 2 4 23 4" xfId="27030"/>
    <cellStyle name="Currency 2 2 4 23 4 2" xfId="27031"/>
    <cellStyle name="Currency 2 2 4 23 5" xfId="27032"/>
    <cellStyle name="Currency 2 2 4 23 5 2" xfId="27033"/>
    <cellStyle name="Currency 2 2 4 23 6" xfId="27034"/>
    <cellStyle name="Currency 2 2 4 23 6 2" xfId="27035"/>
    <cellStyle name="Currency 2 2 4 23 7" xfId="27036"/>
    <cellStyle name="Currency 2 2 4 23 7 2" xfId="27037"/>
    <cellStyle name="Currency 2 2 4 23 8" xfId="27038"/>
    <cellStyle name="Currency 2 2 4 23 8 2" xfId="27039"/>
    <cellStyle name="Currency 2 2 4 23 9" xfId="27040"/>
    <cellStyle name="Currency 2 2 4 23 9 2" xfId="27041"/>
    <cellStyle name="Currency 2 2 4 24" xfId="27042"/>
    <cellStyle name="Currency 2 2 4 24 10" xfId="27043"/>
    <cellStyle name="Currency 2 2 4 24 10 2" xfId="27044"/>
    <cellStyle name="Currency 2 2 4 24 11" xfId="27045"/>
    <cellStyle name="Currency 2 2 4 24 11 2" xfId="27046"/>
    <cellStyle name="Currency 2 2 4 24 12" xfId="27047"/>
    <cellStyle name="Currency 2 2 4 24 12 2" xfId="27048"/>
    <cellStyle name="Currency 2 2 4 24 13" xfId="27049"/>
    <cellStyle name="Currency 2 2 4 24 14" xfId="27050"/>
    <cellStyle name="Currency 2 2 4 24 2" xfId="27051"/>
    <cellStyle name="Currency 2 2 4 24 2 2" xfId="27052"/>
    <cellStyle name="Currency 2 2 4 24 3" xfId="27053"/>
    <cellStyle name="Currency 2 2 4 24 3 2" xfId="27054"/>
    <cellStyle name="Currency 2 2 4 24 4" xfId="27055"/>
    <cellStyle name="Currency 2 2 4 24 4 2" xfId="27056"/>
    <cellStyle name="Currency 2 2 4 24 5" xfId="27057"/>
    <cellStyle name="Currency 2 2 4 24 5 2" xfId="27058"/>
    <cellStyle name="Currency 2 2 4 24 6" xfId="27059"/>
    <cellStyle name="Currency 2 2 4 24 6 2" xfId="27060"/>
    <cellStyle name="Currency 2 2 4 24 7" xfId="27061"/>
    <cellStyle name="Currency 2 2 4 24 7 2" xfId="27062"/>
    <cellStyle name="Currency 2 2 4 24 8" xfId="27063"/>
    <cellStyle name="Currency 2 2 4 24 8 2" xfId="27064"/>
    <cellStyle name="Currency 2 2 4 24 9" xfId="27065"/>
    <cellStyle name="Currency 2 2 4 24 9 2" xfId="27066"/>
    <cellStyle name="Currency 2 2 4 25" xfId="27067"/>
    <cellStyle name="Currency 2 2 4 25 2" xfId="27068"/>
    <cellStyle name="Currency 2 2 4 26" xfId="27069"/>
    <cellStyle name="Currency 2 2 4 26 2" xfId="27070"/>
    <cellStyle name="Currency 2 2 4 27" xfId="27071"/>
    <cellStyle name="Currency 2 2 4 27 2" xfId="27072"/>
    <cellStyle name="Currency 2 2 4 28" xfId="27073"/>
    <cellStyle name="Currency 2 2 4 28 2" xfId="27074"/>
    <cellStyle name="Currency 2 2 4 29" xfId="27075"/>
    <cellStyle name="Currency 2 2 4 29 2" xfId="27076"/>
    <cellStyle name="Currency 2 2 4 3" xfId="27077"/>
    <cellStyle name="Currency 2 2 4 3 10" xfId="27078"/>
    <cellStyle name="Currency 2 2 4 3 10 2" xfId="27079"/>
    <cellStyle name="Currency 2 2 4 3 11" xfId="27080"/>
    <cellStyle name="Currency 2 2 4 3 11 2" xfId="27081"/>
    <cellStyle name="Currency 2 2 4 3 12" xfId="27082"/>
    <cellStyle name="Currency 2 2 4 3 12 2" xfId="27083"/>
    <cellStyle name="Currency 2 2 4 3 13" xfId="27084"/>
    <cellStyle name="Currency 2 2 4 3 13 2" xfId="27085"/>
    <cellStyle name="Currency 2 2 4 3 14" xfId="27086"/>
    <cellStyle name="Currency 2 2 4 3 14 2" xfId="27087"/>
    <cellStyle name="Currency 2 2 4 3 15" xfId="27088"/>
    <cellStyle name="Currency 2 2 4 3 16" xfId="27089"/>
    <cellStyle name="Currency 2 2 4 3 2" xfId="27090"/>
    <cellStyle name="Currency 2 2 4 3 2 10" xfId="27091"/>
    <cellStyle name="Currency 2 2 4 3 2 10 2" xfId="27092"/>
    <cellStyle name="Currency 2 2 4 3 2 11" xfId="27093"/>
    <cellStyle name="Currency 2 2 4 3 2 11 2" xfId="27094"/>
    <cellStyle name="Currency 2 2 4 3 2 12" xfId="27095"/>
    <cellStyle name="Currency 2 2 4 3 2 12 2" xfId="27096"/>
    <cellStyle name="Currency 2 2 4 3 2 13" xfId="27097"/>
    <cellStyle name="Currency 2 2 4 3 2 14" xfId="27098"/>
    <cellStyle name="Currency 2 2 4 3 2 2" xfId="27099"/>
    <cellStyle name="Currency 2 2 4 3 2 2 2" xfId="27100"/>
    <cellStyle name="Currency 2 2 4 3 2 3" xfId="27101"/>
    <cellStyle name="Currency 2 2 4 3 2 3 2" xfId="27102"/>
    <cellStyle name="Currency 2 2 4 3 2 4" xfId="27103"/>
    <cellStyle name="Currency 2 2 4 3 2 4 2" xfId="27104"/>
    <cellStyle name="Currency 2 2 4 3 2 5" xfId="27105"/>
    <cellStyle name="Currency 2 2 4 3 2 5 2" xfId="27106"/>
    <cellStyle name="Currency 2 2 4 3 2 6" xfId="27107"/>
    <cellStyle name="Currency 2 2 4 3 2 6 2" xfId="27108"/>
    <cellStyle name="Currency 2 2 4 3 2 7" xfId="27109"/>
    <cellStyle name="Currency 2 2 4 3 2 7 2" xfId="27110"/>
    <cellStyle name="Currency 2 2 4 3 2 8" xfId="27111"/>
    <cellStyle name="Currency 2 2 4 3 2 8 2" xfId="27112"/>
    <cellStyle name="Currency 2 2 4 3 2 9" xfId="27113"/>
    <cellStyle name="Currency 2 2 4 3 2 9 2" xfId="27114"/>
    <cellStyle name="Currency 2 2 4 3 3" xfId="27115"/>
    <cellStyle name="Currency 2 2 4 3 3 10" xfId="27116"/>
    <cellStyle name="Currency 2 2 4 3 3 10 2" xfId="27117"/>
    <cellStyle name="Currency 2 2 4 3 3 11" xfId="27118"/>
    <cellStyle name="Currency 2 2 4 3 3 11 2" xfId="27119"/>
    <cellStyle name="Currency 2 2 4 3 3 12" xfId="27120"/>
    <cellStyle name="Currency 2 2 4 3 3 12 2" xfId="27121"/>
    <cellStyle name="Currency 2 2 4 3 3 13" xfId="27122"/>
    <cellStyle name="Currency 2 2 4 3 3 14" xfId="27123"/>
    <cellStyle name="Currency 2 2 4 3 3 2" xfId="27124"/>
    <cellStyle name="Currency 2 2 4 3 3 2 2" xfId="27125"/>
    <cellStyle name="Currency 2 2 4 3 3 3" xfId="27126"/>
    <cellStyle name="Currency 2 2 4 3 3 3 2" xfId="27127"/>
    <cellStyle name="Currency 2 2 4 3 3 4" xfId="27128"/>
    <cellStyle name="Currency 2 2 4 3 3 4 2" xfId="27129"/>
    <cellStyle name="Currency 2 2 4 3 3 5" xfId="27130"/>
    <cellStyle name="Currency 2 2 4 3 3 5 2" xfId="27131"/>
    <cellStyle name="Currency 2 2 4 3 3 6" xfId="27132"/>
    <cellStyle name="Currency 2 2 4 3 3 6 2" xfId="27133"/>
    <cellStyle name="Currency 2 2 4 3 3 7" xfId="27134"/>
    <cellStyle name="Currency 2 2 4 3 3 7 2" xfId="27135"/>
    <cellStyle name="Currency 2 2 4 3 3 8" xfId="27136"/>
    <cellStyle name="Currency 2 2 4 3 3 8 2" xfId="27137"/>
    <cellStyle name="Currency 2 2 4 3 3 9" xfId="27138"/>
    <cellStyle name="Currency 2 2 4 3 3 9 2" xfId="27139"/>
    <cellStyle name="Currency 2 2 4 3 4" xfId="27140"/>
    <cellStyle name="Currency 2 2 4 3 4 2" xfId="27141"/>
    <cellStyle name="Currency 2 2 4 3 5" xfId="27142"/>
    <cellStyle name="Currency 2 2 4 3 5 2" xfId="27143"/>
    <cellStyle name="Currency 2 2 4 3 6" xfId="27144"/>
    <cellStyle name="Currency 2 2 4 3 6 2" xfId="27145"/>
    <cellStyle name="Currency 2 2 4 3 7" xfId="27146"/>
    <cellStyle name="Currency 2 2 4 3 7 2" xfId="27147"/>
    <cellStyle name="Currency 2 2 4 3 8" xfId="27148"/>
    <cellStyle name="Currency 2 2 4 3 8 2" xfId="27149"/>
    <cellStyle name="Currency 2 2 4 3 9" xfId="27150"/>
    <cellStyle name="Currency 2 2 4 3 9 2" xfId="27151"/>
    <cellStyle name="Currency 2 2 4 30" xfId="27152"/>
    <cellStyle name="Currency 2 2 4 30 2" xfId="27153"/>
    <cellStyle name="Currency 2 2 4 31" xfId="27154"/>
    <cellStyle name="Currency 2 2 4 31 2" xfId="27155"/>
    <cellStyle name="Currency 2 2 4 32" xfId="27156"/>
    <cellStyle name="Currency 2 2 4 32 2" xfId="27157"/>
    <cellStyle name="Currency 2 2 4 33" xfId="27158"/>
    <cellStyle name="Currency 2 2 4 33 2" xfId="27159"/>
    <cellStyle name="Currency 2 2 4 34" xfId="27160"/>
    <cellStyle name="Currency 2 2 4 34 2" xfId="27161"/>
    <cellStyle name="Currency 2 2 4 35" xfId="27162"/>
    <cellStyle name="Currency 2 2 4 35 2" xfId="27163"/>
    <cellStyle name="Currency 2 2 4 36" xfId="27164"/>
    <cellStyle name="Currency 2 2 4 37" xfId="27165"/>
    <cellStyle name="Currency 2 2 4 4" xfId="27166"/>
    <cellStyle name="Currency 2 2 4 4 10" xfId="27167"/>
    <cellStyle name="Currency 2 2 4 4 10 2" xfId="27168"/>
    <cellStyle name="Currency 2 2 4 4 11" xfId="27169"/>
    <cellStyle name="Currency 2 2 4 4 11 2" xfId="27170"/>
    <cellStyle name="Currency 2 2 4 4 12" xfId="27171"/>
    <cellStyle name="Currency 2 2 4 4 12 2" xfId="27172"/>
    <cellStyle name="Currency 2 2 4 4 13" xfId="27173"/>
    <cellStyle name="Currency 2 2 4 4 13 2" xfId="27174"/>
    <cellStyle name="Currency 2 2 4 4 14" xfId="27175"/>
    <cellStyle name="Currency 2 2 4 4 14 2" xfId="27176"/>
    <cellStyle name="Currency 2 2 4 4 15" xfId="27177"/>
    <cellStyle name="Currency 2 2 4 4 16" xfId="27178"/>
    <cellStyle name="Currency 2 2 4 4 2" xfId="27179"/>
    <cellStyle name="Currency 2 2 4 4 2 10" xfId="27180"/>
    <cellStyle name="Currency 2 2 4 4 2 10 2" xfId="27181"/>
    <cellStyle name="Currency 2 2 4 4 2 11" xfId="27182"/>
    <cellStyle name="Currency 2 2 4 4 2 11 2" xfId="27183"/>
    <cellStyle name="Currency 2 2 4 4 2 12" xfId="27184"/>
    <cellStyle name="Currency 2 2 4 4 2 12 2" xfId="27185"/>
    <cellStyle name="Currency 2 2 4 4 2 13" xfId="27186"/>
    <cellStyle name="Currency 2 2 4 4 2 14" xfId="27187"/>
    <cellStyle name="Currency 2 2 4 4 2 2" xfId="27188"/>
    <cellStyle name="Currency 2 2 4 4 2 2 2" xfId="27189"/>
    <cellStyle name="Currency 2 2 4 4 2 3" xfId="27190"/>
    <cellStyle name="Currency 2 2 4 4 2 3 2" xfId="27191"/>
    <cellStyle name="Currency 2 2 4 4 2 4" xfId="27192"/>
    <cellStyle name="Currency 2 2 4 4 2 4 2" xfId="27193"/>
    <cellStyle name="Currency 2 2 4 4 2 5" xfId="27194"/>
    <cellStyle name="Currency 2 2 4 4 2 5 2" xfId="27195"/>
    <cellStyle name="Currency 2 2 4 4 2 6" xfId="27196"/>
    <cellStyle name="Currency 2 2 4 4 2 6 2" xfId="27197"/>
    <cellStyle name="Currency 2 2 4 4 2 7" xfId="27198"/>
    <cellStyle name="Currency 2 2 4 4 2 7 2" xfId="27199"/>
    <cellStyle name="Currency 2 2 4 4 2 8" xfId="27200"/>
    <cellStyle name="Currency 2 2 4 4 2 8 2" xfId="27201"/>
    <cellStyle name="Currency 2 2 4 4 2 9" xfId="27202"/>
    <cellStyle name="Currency 2 2 4 4 2 9 2" xfId="27203"/>
    <cellStyle name="Currency 2 2 4 4 3" xfId="27204"/>
    <cellStyle name="Currency 2 2 4 4 3 10" xfId="27205"/>
    <cellStyle name="Currency 2 2 4 4 3 10 2" xfId="27206"/>
    <cellStyle name="Currency 2 2 4 4 3 11" xfId="27207"/>
    <cellStyle name="Currency 2 2 4 4 3 11 2" xfId="27208"/>
    <cellStyle name="Currency 2 2 4 4 3 12" xfId="27209"/>
    <cellStyle name="Currency 2 2 4 4 3 12 2" xfId="27210"/>
    <cellStyle name="Currency 2 2 4 4 3 13" xfId="27211"/>
    <cellStyle name="Currency 2 2 4 4 3 14" xfId="27212"/>
    <cellStyle name="Currency 2 2 4 4 3 2" xfId="27213"/>
    <cellStyle name="Currency 2 2 4 4 3 2 2" xfId="27214"/>
    <cellStyle name="Currency 2 2 4 4 3 3" xfId="27215"/>
    <cellStyle name="Currency 2 2 4 4 3 3 2" xfId="27216"/>
    <cellStyle name="Currency 2 2 4 4 3 4" xfId="27217"/>
    <cellStyle name="Currency 2 2 4 4 3 4 2" xfId="27218"/>
    <cellStyle name="Currency 2 2 4 4 3 5" xfId="27219"/>
    <cellStyle name="Currency 2 2 4 4 3 5 2" xfId="27220"/>
    <cellStyle name="Currency 2 2 4 4 3 6" xfId="27221"/>
    <cellStyle name="Currency 2 2 4 4 3 6 2" xfId="27222"/>
    <cellStyle name="Currency 2 2 4 4 3 7" xfId="27223"/>
    <cellStyle name="Currency 2 2 4 4 3 7 2" xfId="27224"/>
    <cellStyle name="Currency 2 2 4 4 3 8" xfId="27225"/>
    <cellStyle name="Currency 2 2 4 4 3 8 2" xfId="27226"/>
    <cellStyle name="Currency 2 2 4 4 3 9" xfId="27227"/>
    <cellStyle name="Currency 2 2 4 4 3 9 2" xfId="27228"/>
    <cellStyle name="Currency 2 2 4 4 4" xfId="27229"/>
    <cellStyle name="Currency 2 2 4 4 4 2" xfId="27230"/>
    <cellStyle name="Currency 2 2 4 4 5" xfId="27231"/>
    <cellStyle name="Currency 2 2 4 4 5 2" xfId="27232"/>
    <cellStyle name="Currency 2 2 4 4 6" xfId="27233"/>
    <cellStyle name="Currency 2 2 4 4 6 2" xfId="27234"/>
    <cellStyle name="Currency 2 2 4 4 7" xfId="27235"/>
    <cellStyle name="Currency 2 2 4 4 7 2" xfId="27236"/>
    <cellStyle name="Currency 2 2 4 4 8" xfId="27237"/>
    <cellStyle name="Currency 2 2 4 4 8 2" xfId="27238"/>
    <cellStyle name="Currency 2 2 4 4 9" xfId="27239"/>
    <cellStyle name="Currency 2 2 4 4 9 2" xfId="27240"/>
    <cellStyle name="Currency 2 2 4 5" xfId="27241"/>
    <cellStyle name="Currency 2 2 4 5 10" xfId="27242"/>
    <cellStyle name="Currency 2 2 4 5 10 2" xfId="27243"/>
    <cellStyle name="Currency 2 2 4 5 11" xfId="27244"/>
    <cellStyle name="Currency 2 2 4 5 11 2" xfId="27245"/>
    <cellStyle name="Currency 2 2 4 5 12" xfId="27246"/>
    <cellStyle name="Currency 2 2 4 5 12 2" xfId="27247"/>
    <cellStyle name="Currency 2 2 4 5 13" xfId="27248"/>
    <cellStyle name="Currency 2 2 4 5 13 2" xfId="27249"/>
    <cellStyle name="Currency 2 2 4 5 14" xfId="27250"/>
    <cellStyle name="Currency 2 2 4 5 14 2" xfId="27251"/>
    <cellStyle name="Currency 2 2 4 5 15" xfId="27252"/>
    <cellStyle name="Currency 2 2 4 5 16" xfId="27253"/>
    <cellStyle name="Currency 2 2 4 5 2" xfId="27254"/>
    <cellStyle name="Currency 2 2 4 5 2 10" xfId="27255"/>
    <cellStyle name="Currency 2 2 4 5 2 10 2" xfId="27256"/>
    <cellStyle name="Currency 2 2 4 5 2 11" xfId="27257"/>
    <cellStyle name="Currency 2 2 4 5 2 11 2" xfId="27258"/>
    <cellStyle name="Currency 2 2 4 5 2 12" xfId="27259"/>
    <cellStyle name="Currency 2 2 4 5 2 12 2" xfId="27260"/>
    <cellStyle name="Currency 2 2 4 5 2 13" xfId="27261"/>
    <cellStyle name="Currency 2 2 4 5 2 14" xfId="27262"/>
    <cellStyle name="Currency 2 2 4 5 2 2" xfId="27263"/>
    <cellStyle name="Currency 2 2 4 5 2 2 2" xfId="27264"/>
    <cellStyle name="Currency 2 2 4 5 2 3" xfId="27265"/>
    <cellStyle name="Currency 2 2 4 5 2 3 2" xfId="27266"/>
    <cellStyle name="Currency 2 2 4 5 2 4" xfId="27267"/>
    <cellStyle name="Currency 2 2 4 5 2 4 2" xfId="27268"/>
    <cellStyle name="Currency 2 2 4 5 2 5" xfId="27269"/>
    <cellStyle name="Currency 2 2 4 5 2 5 2" xfId="27270"/>
    <cellStyle name="Currency 2 2 4 5 2 6" xfId="27271"/>
    <cellStyle name="Currency 2 2 4 5 2 6 2" xfId="27272"/>
    <cellStyle name="Currency 2 2 4 5 2 7" xfId="27273"/>
    <cellStyle name="Currency 2 2 4 5 2 7 2" xfId="27274"/>
    <cellStyle name="Currency 2 2 4 5 2 8" xfId="27275"/>
    <cellStyle name="Currency 2 2 4 5 2 8 2" xfId="27276"/>
    <cellStyle name="Currency 2 2 4 5 2 9" xfId="27277"/>
    <cellStyle name="Currency 2 2 4 5 2 9 2" xfId="27278"/>
    <cellStyle name="Currency 2 2 4 5 3" xfId="27279"/>
    <cellStyle name="Currency 2 2 4 5 3 10" xfId="27280"/>
    <cellStyle name="Currency 2 2 4 5 3 10 2" xfId="27281"/>
    <cellStyle name="Currency 2 2 4 5 3 11" xfId="27282"/>
    <cellStyle name="Currency 2 2 4 5 3 11 2" xfId="27283"/>
    <cellStyle name="Currency 2 2 4 5 3 12" xfId="27284"/>
    <cellStyle name="Currency 2 2 4 5 3 12 2" xfId="27285"/>
    <cellStyle name="Currency 2 2 4 5 3 13" xfId="27286"/>
    <cellStyle name="Currency 2 2 4 5 3 14" xfId="27287"/>
    <cellStyle name="Currency 2 2 4 5 3 2" xfId="27288"/>
    <cellStyle name="Currency 2 2 4 5 3 2 2" xfId="27289"/>
    <cellStyle name="Currency 2 2 4 5 3 3" xfId="27290"/>
    <cellStyle name="Currency 2 2 4 5 3 3 2" xfId="27291"/>
    <cellStyle name="Currency 2 2 4 5 3 4" xfId="27292"/>
    <cellStyle name="Currency 2 2 4 5 3 4 2" xfId="27293"/>
    <cellStyle name="Currency 2 2 4 5 3 5" xfId="27294"/>
    <cellStyle name="Currency 2 2 4 5 3 5 2" xfId="27295"/>
    <cellStyle name="Currency 2 2 4 5 3 6" xfId="27296"/>
    <cellStyle name="Currency 2 2 4 5 3 6 2" xfId="27297"/>
    <cellStyle name="Currency 2 2 4 5 3 7" xfId="27298"/>
    <cellStyle name="Currency 2 2 4 5 3 7 2" xfId="27299"/>
    <cellStyle name="Currency 2 2 4 5 3 8" xfId="27300"/>
    <cellStyle name="Currency 2 2 4 5 3 8 2" xfId="27301"/>
    <cellStyle name="Currency 2 2 4 5 3 9" xfId="27302"/>
    <cellStyle name="Currency 2 2 4 5 3 9 2" xfId="27303"/>
    <cellStyle name="Currency 2 2 4 5 4" xfId="27304"/>
    <cellStyle name="Currency 2 2 4 5 4 2" xfId="27305"/>
    <cellStyle name="Currency 2 2 4 5 5" xfId="27306"/>
    <cellStyle name="Currency 2 2 4 5 5 2" xfId="27307"/>
    <cellStyle name="Currency 2 2 4 5 6" xfId="27308"/>
    <cellStyle name="Currency 2 2 4 5 6 2" xfId="27309"/>
    <cellStyle name="Currency 2 2 4 5 7" xfId="27310"/>
    <cellStyle name="Currency 2 2 4 5 7 2" xfId="27311"/>
    <cellStyle name="Currency 2 2 4 5 8" xfId="27312"/>
    <cellStyle name="Currency 2 2 4 5 8 2" xfId="27313"/>
    <cellStyle name="Currency 2 2 4 5 9" xfId="27314"/>
    <cellStyle name="Currency 2 2 4 5 9 2" xfId="27315"/>
    <cellStyle name="Currency 2 2 4 6" xfId="27316"/>
    <cellStyle name="Currency 2 2 4 6 10" xfId="27317"/>
    <cellStyle name="Currency 2 2 4 6 10 2" xfId="27318"/>
    <cellStyle name="Currency 2 2 4 6 11" xfId="27319"/>
    <cellStyle name="Currency 2 2 4 6 11 2" xfId="27320"/>
    <cellStyle name="Currency 2 2 4 6 12" xfId="27321"/>
    <cellStyle name="Currency 2 2 4 6 12 2" xfId="27322"/>
    <cellStyle name="Currency 2 2 4 6 13" xfId="27323"/>
    <cellStyle name="Currency 2 2 4 6 13 2" xfId="27324"/>
    <cellStyle name="Currency 2 2 4 6 14" xfId="27325"/>
    <cellStyle name="Currency 2 2 4 6 14 2" xfId="27326"/>
    <cellStyle name="Currency 2 2 4 6 15" xfId="27327"/>
    <cellStyle name="Currency 2 2 4 6 16" xfId="27328"/>
    <cellStyle name="Currency 2 2 4 6 2" xfId="27329"/>
    <cellStyle name="Currency 2 2 4 6 2 10" xfId="27330"/>
    <cellStyle name="Currency 2 2 4 6 2 10 2" xfId="27331"/>
    <cellStyle name="Currency 2 2 4 6 2 11" xfId="27332"/>
    <cellStyle name="Currency 2 2 4 6 2 11 2" xfId="27333"/>
    <cellStyle name="Currency 2 2 4 6 2 12" xfId="27334"/>
    <cellStyle name="Currency 2 2 4 6 2 12 2" xfId="27335"/>
    <cellStyle name="Currency 2 2 4 6 2 13" xfId="27336"/>
    <cellStyle name="Currency 2 2 4 6 2 14" xfId="27337"/>
    <cellStyle name="Currency 2 2 4 6 2 2" xfId="27338"/>
    <cellStyle name="Currency 2 2 4 6 2 2 2" xfId="27339"/>
    <cellStyle name="Currency 2 2 4 6 2 3" xfId="27340"/>
    <cellStyle name="Currency 2 2 4 6 2 3 2" xfId="27341"/>
    <cellStyle name="Currency 2 2 4 6 2 4" xfId="27342"/>
    <cellStyle name="Currency 2 2 4 6 2 4 2" xfId="27343"/>
    <cellStyle name="Currency 2 2 4 6 2 5" xfId="27344"/>
    <cellStyle name="Currency 2 2 4 6 2 5 2" xfId="27345"/>
    <cellStyle name="Currency 2 2 4 6 2 6" xfId="27346"/>
    <cellStyle name="Currency 2 2 4 6 2 6 2" xfId="27347"/>
    <cellStyle name="Currency 2 2 4 6 2 7" xfId="27348"/>
    <cellStyle name="Currency 2 2 4 6 2 7 2" xfId="27349"/>
    <cellStyle name="Currency 2 2 4 6 2 8" xfId="27350"/>
    <cellStyle name="Currency 2 2 4 6 2 8 2" xfId="27351"/>
    <cellStyle name="Currency 2 2 4 6 2 9" xfId="27352"/>
    <cellStyle name="Currency 2 2 4 6 2 9 2" xfId="27353"/>
    <cellStyle name="Currency 2 2 4 6 3" xfId="27354"/>
    <cellStyle name="Currency 2 2 4 6 3 10" xfId="27355"/>
    <cellStyle name="Currency 2 2 4 6 3 10 2" xfId="27356"/>
    <cellStyle name="Currency 2 2 4 6 3 11" xfId="27357"/>
    <cellStyle name="Currency 2 2 4 6 3 11 2" xfId="27358"/>
    <cellStyle name="Currency 2 2 4 6 3 12" xfId="27359"/>
    <cellStyle name="Currency 2 2 4 6 3 12 2" xfId="27360"/>
    <cellStyle name="Currency 2 2 4 6 3 13" xfId="27361"/>
    <cellStyle name="Currency 2 2 4 6 3 14" xfId="27362"/>
    <cellStyle name="Currency 2 2 4 6 3 2" xfId="27363"/>
    <cellStyle name="Currency 2 2 4 6 3 2 2" xfId="27364"/>
    <cellStyle name="Currency 2 2 4 6 3 3" xfId="27365"/>
    <cellStyle name="Currency 2 2 4 6 3 3 2" xfId="27366"/>
    <cellStyle name="Currency 2 2 4 6 3 4" xfId="27367"/>
    <cellStyle name="Currency 2 2 4 6 3 4 2" xfId="27368"/>
    <cellStyle name="Currency 2 2 4 6 3 5" xfId="27369"/>
    <cellStyle name="Currency 2 2 4 6 3 5 2" xfId="27370"/>
    <cellStyle name="Currency 2 2 4 6 3 6" xfId="27371"/>
    <cellStyle name="Currency 2 2 4 6 3 6 2" xfId="27372"/>
    <cellStyle name="Currency 2 2 4 6 3 7" xfId="27373"/>
    <cellStyle name="Currency 2 2 4 6 3 7 2" xfId="27374"/>
    <cellStyle name="Currency 2 2 4 6 3 8" xfId="27375"/>
    <cellStyle name="Currency 2 2 4 6 3 8 2" xfId="27376"/>
    <cellStyle name="Currency 2 2 4 6 3 9" xfId="27377"/>
    <cellStyle name="Currency 2 2 4 6 3 9 2" xfId="27378"/>
    <cellStyle name="Currency 2 2 4 6 4" xfId="27379"/>
    <cellStyle name="Currency 2 2 4 6 4 2" xfId="27380"/>
    <cellStyle name="Currency 2 2 4 6 5" xfId="27381"/>
    <cellStyle name="Currency 2 2 4 6 5 2" xfId="27382"/>
    <cellStyle name="Currency 2 2 4 6 6" xfId="27383"/>
    <cellStyle name="Currency 2 2 4 6 6 2" xfId="27384"/>
    <cellStyle name="Currency 2 2 4 6 7" xfId="27385"/>
    <cellStyle name="Currency 2 2 4 6 7 2" xfId="27386"/>
    <cellStyle name="Currency 2 2 4 6 8" xfId="27387"/>
    <cellStyle name="Currency 2 2 4 6 8 2" xfId="27388"/>
    <cellStyle name="Currency 2 2 4 6 9" xfId="27389"/>
    <cellStyle name="Currency 2 2 4 6 9 2" xfId="27390"/>
    <cellStyle name="Currency 2 2 4 7" xfId="27391"/>
    <cellStyle name="Currency 2 2 4 7 10" xfId="27392"/>
    <cellStyle name="Currency 2 2 4 7 10 2" xfId="27393"/>
    <cellStyle name="Currency 2 2 4 7 11" xfId="27394"/>
    <cellStyle name="Currency 2 2 4 7 11 2" xfId="27395"/>
    <cellStyle name="Currency 2 2 4 7 12" xfId="27396"/>
    <cellStyle name="Currency 2 2 4 7 12 2" xfId="27397"/>
    <cellStyle name="Currency 2 2 4 7 13" xfId="27398"/>
    <cellStyle name="Currency 2 2 4 7 13 2" xfId="27399"/>
    <cellStyle name="Currency 2 2 4 7 14" xfId="27400"/>
    <cellStyle name="Currency 2 2 4 7 14 2" xfId="27401"/>
    <cellStyle name="Currency 2 2 4 7 15" xfId="27402"/>
    <cellStyle name="Currency 2 2 4 7 16" xfId="27403"/>
    <cellStyle name="Currency 2 2 4 7 2" xfId="27404"/>
    <cellStyle name="Currency 2 2 4 7 2 10" xfId="27405"/>
    <cellStyle name="Currency 2 2 4 7 2 10 2" xfId="27406"/>
    <cellStyle name="Currency 2 2 4 7 2 11" xfId="27407"/>
    <cellStyle name="Currency 2 2 4 7 2 11 2" xfId="27408"/>
    <cellStyle name="Currency 2 2 4 7 2 12" xfId="27409"/>
    <cellStyle name="Currency 2 2 4 7 2 12 2" xfId="27410"/>
    <cellStyle name="Currency 2 2 4 7 2 13" xfId="27411"/>
    <cellStyle name="Currency 2 2 4 7 2 14" xfId="27412"/>
    <cellStyle name="Currency 2 2 4 7 2 2" xfId="27413"/>
    <cellStyle name="Currency 2 2 4 7 2 2 2" xfId="27414"/>
    <cellStyle name="Currency 2 2 4 7 2 3" xfId="27415"/>
    <cellStyle name="Currency 2 2 4 7 2 3 2" xfId="27416"/>
    <cellStyle name="Currency 2 2 4 7 2 4" xfId="27417"/>
    <cellStyle name="Currency 2 2 4 7 2 4 2" xfId="27418"/>
    <cellStyle name="Currency 2 2 4 7 2 5" xfId="27419"/>
    <cellStyle name="Currency 2 2 4 7 2 5 2" xfId="27420"/>
    <cellStyle name="Currency 2 2 4 7 2 6" xfId="27421"/>
    <cellStyle name="Currency 2 2 4 7 2 6 2" xfId="27422"/>
    <cellStyle name="Currency 2 2 4 7 2 7" xfId="27423"/>
    <cellStyle name="Currency 2 2 4 7 2 7 2" xfId="27424"/>
    <cellStyle name="Currency 2 2 4 7 2 8" xfId="27425"/>
    <cellStyle name="Currency 2 2 4 7 2 8 2" xfId="27426"/>
    <cellStyle name="Currency 2 2 4 7 2 9" xfId="27427"/>
    <cellStyle name="Currency 2 2 4 7 2 9 2" xfId="27428"/>
    <cellStyle name="Currency 2 2 4 7 3" xfId="27429"/>
    <cellStyle name="Currency 2 2 4 7 3 10" xfId="27430"/>
    <cellStyle name="Currency 2 2 4 7 3 10 2" xfId="27431"/>
    <cellStyle name="Currency 2 2 4 7 3 11" xfId="27432"/>
    <cellStyle name="Currency 2 2 4 7 3 11 2" xfId="27433"/>
    <cellStyle name="Currency 2 2 4 7 3 12" xfId="27434"/>
    <cellStyle name="Currency 2 2 4 7 3 12 2" xfId="27435"/>
    <cellStyle name="Currency 2 2 4 7 3 13" xfId="27436"/>
    <cellStyle name="Currency 2 2 4 7 3 14" xfId="27437"/>
    <cellStyle name="Currency 2 2 4 7 3 2" xfId="27438"/>
    <cellStyle name="Currency 2 2 4 7 3 2 2" xfId="27439"/>
    <cellStyle name="Currency 2 2 4 7 3 3" xfId="27440"/>
    <cellStyle name="Currency 2 2 4 7 3 3 2" xfId="27441"/>
    <cellStyle name="Currency 2 2 4 7 3 4" xfId="27442"/>
    <cellStyle name="Currency 2 2 4 7 3 4 2" xfId="27443"/>
    <cellStyle name="Currency 2 2 4 7 3 5" xfId="27444"/>
    <cellStyle name="Currency 2 2 4 7 3 5 2" xfId="27445"/>
    <cellStyle name="Currency 2 2 4 7 3 6" xfId="27446"/>
    <cellStyle name="Currency 2 2 4 7 3 6 2" xfId="27447"/>
    <cellStyle name="Currency 2 2 4 7 3 7" xfId="27448"/>
    <cellStyle name="Currency 2 2 4 7 3 7 2" xfId="27449"/>
    <cellStyle name="Currency 2 2 4 7 3 8" xfId="27450"/>
    <cellStyle name="Currency 2 2 4 7 3 8 2" xfId="27451"/>
    <cellStyle name="Currency 2 2 4 7 3 9" xfId="27452"/>
    <cellStyle name="Currency 2 2 4 7 3 9 2" xfId="27453"/>
    <cellStyle name="Currency 2 2 4 7 4" xfId="27454"/>
    <cellStyle name="Currency 2 2 4 7 4 2" xfId="27455"/>
    <cellStyle name="Currency 2 2 4 7 5" xfId="27456"/>
    <cellStyle name="Currency 2 2 4 7 5 2" xfId="27457"/>
    <cellStyle name="Currency 2 2 4 7 6" xfId="27458"/>
    <cellStyle name="Currency 2 2 4 7 6 2" xfId="27459"/>
    <cellStyle name="Currency 2 2 4 7 7" xfId="27460"/>
    <cellStyle name="Currency 2 2 4 7 7 2" xfId="27461"/>
    <cellStyle name="Currency 2 2 4 7 8" xfId="27462"/>
    <cellStyle name="Currency 2 2 4 7 8 2" xfId="27463"/>
    <cellStyle name="Currency 2 2 4 7 9" xfId="27464"/>
    <cellStyle name="Currency 2 2 4 7 9 2" xfId="27465"/>
    <cellStyle name="Currency 2 2 4 8" xfId="27466"/>
    <cellStyle name="Currency 2 2 4 8 10" xfId="27467"/>
    <cellStyle name="Currency 2 2 4 8 10 2" xfId="27468"/>
    <cellStyle name="Currency 2 2 4 8 11" xfId="27469"/>
    <cellStyle name="Currency 2 2 4 8 11 2" xfId="27470"/>
    <cellStyle name="Currency 2 2 4 8 12" xfId="27471"/>
    <cellStyle name="Currency 2 2 4 8 12 2" xfId="27472"/>
    <cellStyle name="Currency 2 2 4 8 13" xfId="27473"/>
    <cellStyle name="Currency 2 2 4 8 13 2" xfId="27474"/>
    <cellStyle name="Currency 2 2 4 8 14" xfId="27475"/>
    <cellStyle name="Currency 2 2 4 8 14 2" xfId="27476"/>
    <cellStyle name="Currency 2 2 4 8 15" xfId="27477"/>
    <cellStyle name="Currency 2 2 4 8 16" xfId="27478"/>
    <cellStyle name="Currency 2 2 4 8 2" xfId="27479"/>
    <cellStyle name="Currency 2 2 4 8 2 10" xfId="27480"/>
    <cellStyle name="Currency 2 2 4 8 2 10 2" xfId="27481"/>
    <cellStyle name="Currency 2 2 4 8 2 11" xfId="27482"/>
    <cellStyle name="Currency 2 2 4 8 2 11 2" xfId="27483"/>
    <cellStyle name="Currency 2 2 4 8 2 12" xfId="27484"/>
    <cellStyle name="Currency 2 2 4 8 2 12 2" xfId="27485"/>
    <cellStyle name="Currency 2 2 4 8 2 13" xfId="27486"/>
    <cellStyle name="Currency 2 2 4 8 2 14" xfId="27487"/>
    <cellStyle name="Currency 2 2 4 8 2 2" xfId="27488"/>
    <cellStyle name="Currency 2 2 4 8 2 2 2" xfId="27489"/>
    <cellStyle name="Currency 2 2 4 8 2 3" xfId="27490"/>
    <cellStyle name="Currency 2 2 4 8 2 3 2" xfId="27491"/>
    <cellStyle name="Currency 2 2 4 8 2 4" xfId="27492"/>
    <cellStyle name="Currency 2 2 4 8 2 4 2" xfId="27493"/>
    <cellStyle name="Currency 2 2 4 8 2 5" xfId="27494"/>
    <cellStyle name="Currency 2 2 4 8 2 5 2" xfId="27495"/>
    <cellStyle name="Currency 2 2 4 8 2 6" xfId="27496"/>
    <cellStyle name="Currency 2 2 4 8 2 6 2" xfId="27497"/>
    <cellStyle name="Currency 2 2 4 8 2 7" xfId="27498"/>
    <cellStyle name="Currency 2 2 4 8 2 7 2" xfId="27499"/>
    <cellStyle name="Currency 2 2 4 8 2 8" xfId="27500"/>
    <cellStyle name="Currency 2 2 4 8 2 8 2" xfId="27501"/>
    <cellStyle name="Currency 2 2 4 8 2 9" xfId="27502"/>
    <cellStyle name="Currency 2 2 4 8 2 9 2" xfId="27503"/>
    <cellStyle name="Currency 2 2 4 8 3" xfId="27504"/>
    <cellStyle name="Currency 2 2 4 8 3 10" xfId="27505"/>
    <cellStyle name="Currency 2 2 4 8 3 10 2" xfId="27506"/>
    <cellStyle name="Currency 2 2 4 8 3 11" xfId="27507"/>
    <cellStyle name="Currency 2 2 4 8 3 11 2" xfId="27508"/>
    <cellStyle name="Currency 2 2 4 8 3 12" xfId="27509"/>
    <cellStyle name="Currency 2 2 4 8 3 12 2" xfId="27510"/>
    <cellStyle name="Currency 2 2 4 8 3 13" xfId="27511"/>
    <cellStyle name="Currency 2 2 4 8 3 14" xfId="27512"/>
    <cellStyle name="Currency 2 2 4 8 3 2" xfId="27513"/>
    <cellStyle name="Currency 2 2 4 8 3 2 2" xfId="27514"/>
    <cellStyle name="Currency 2 2 4 8 3 3" xfId="27515"/>
    <cellStyle name="Currency 2 2 4 8 3 3 2" xfId="27516"/>
    <cellStyle name="Currency 2 2 4 8 3 4" xfId="27517"/>
    <cellStyle name="Currency 2 2 4 8 3 4 2" xfId="27518"/>
    <cellStyle name="Currency 2 2 4 8 3 5" xfId="27519"/>
    <cellStyle name="Currency 2 2 4 8 3 5 2" xfId="27520"/>
    <cellStyle name="Currency 2 2 4 8 3 6" xfId="27521"/>
    <cellStyle name="Currency 2 2 4 8 3 6 2" xfId="27522"/>
    <cellStyle name="Currency 2 2 4 8 3 7" xfId="27523"/>
    <cellStyle name="Currency 2 2 4 8 3 7 2" xfId="27524"/>
    <cellStyle name="Currency 2 2 4 8 3 8" xfId="27525"/>
    <cellStyle name="Currency 2 2 4 8 3 8 2" xfId="27526"/>
    <cellStyle name="Currency 2 2 4 8 3 9" xfId="27527"/>
    <cellStyle name="Currency 2 2 4 8 3 9 2" xfId="27528"/>
    <cellStyle name="Currency 2 2 4 8 4" xfId="27529"/>
    <cellStyle name="Currency 2 2 4 8 4 2" xfId="27530"/>
    <cellStyle name="Currency 2 2 4 8 5" xfId="27531"/>
    <cellStyle name="Currency 2 2 4 8 5 2" xfId="27532"/>
    <cellStyle name="Currency 2 2 4 8 6" xfId="27533"/>
    <cellStyle name="Currency 2 2 4 8 6 2" xfId="27534"/>
    <cellStyle name="Currency 2 2 4 8 7" xfId="27535"/>
    <cellStyle name="Currency 2 2 4 8 7 2" xfId="27536"/>
    <cellStyle name="Currency 2 2 4 8 8" xfId="27537"/>
    <cellStyle name="Currency 2 2 4 8 8 2" xfId="27538"/>
    <cellStyle name="Currency 2 2 4 8 9" xfId="27539"/>
    <cellStyle name="Currency 2 2 4 8 9 2" xfId="27540"/>
    <cellStyle name="Currency 2 2 4 9" xfId="27541"/>
    <cellStyle name="Currency 2 2 4 9 10" xfId="27542"/>
    <cellStyle name="Currency 2 2 4 9 10 2" xfId="27543"/>
    <cellStyle name="Currency 2 2 4 9 11" xfId="27544"/>
    <cellStyle name="Currency 2 2 4 9 11 2" xfId="27545"/>
    <cellStyle name="Currency 2 2 4 9 12" xfId="27546"/>
    <cellStyle name="Currency 2 2 4 9 12 2" xfId="27547"/>
    <cellStyle name="Currency 2 2 4 9 13" xfId="27548"/>
    <cellStyle name="Currency 2 2 4 9 13 2" xfId="27549"/>
    <cellStyle name="Currency 2 2 4 9 14" xfId="27550"/>
    <cellStyle name="Currency 2 2 4 9 14 2" xfId="27551"/>
    <cellStyle name="Currency 2 2 4 9 15" xfId="27552"/>
    <cellStyle name="Currency 2 2 4 9 16" xfId="27553"/>
    <cellStyle name="Currency 2 2 4 9 2" xfId="27554"/>
    <cellStyle name="Currency 2 2 4 9 2 10" xfId="27555"/>
    <cellStyle name="Currency 2 2 4 9 2 10 2" xfId="27556"/>
    <cellStyle name="Currency 2 2 4 9 2 11" xfId="27557"/>
    <cellStyle name="Currency 2 2 4 9 2 11 2" xfId="27558"/>
    <cellStyle name="Currency 2 2 4 9 2 12" xfId="27559"/>
    <cellStyle name="Currency 2 2 4 9 2 12 2" xfId="27560"/>
    <cellStyle name="Currency 2 2 4 9 2 13" xfId="27561"/>
    <cellStyle name="Currency 2 2 4 9 2 14" xfId="27562"/>
    <cellStyle name="Currency 2 2 4 9 2 2" xfId="27563"/>
    <cellStyle name="Currency 2 2 4 9 2 2 2" xfId="27564"/>
    <cellStyle name="Currency 2 2 4 9 2 3" xfId="27565"/>
    <cellStyle name="Currency 2 2 4 9 2 3 2" xfId="27566"/>
    <cellStyle name="Currency 2 2 4 9 2 4" xfId="27567"/>
    <cellStyle name="Currency 2 2 4 9 2 4 2" xfId="27568"/>
    <cellStyle name="Currency 2 2 4 9 2 5" xfId="27569"/>
    <cellStyle name="Currency 2 2 4 9 2 5 2" xfId="27570"/>
    <cellStyle name="Currency 2 2 4 9 2 6" xfId="27571"/>
    <cellStyle name="Currency 2 2 4 9 2 6 2" xfId="27572"/>
    <cellStyle name="Currency 2 2 4 9 2 7" xfId="27573"/>
    <cellStyle name="Currency 2 2 4 9 2 7 2" xfId="27574"/>
    <cellStyle name="Currency 2 2 4 9 2 8" xfId="27575"/>
    <cellStyle name="Currency 2 2 4 9 2 8 2" xfId="27576"/>
    <cellStyle name="Currency 2 2 4 9 2 9" xfId="27577"/>
    <cellStyle name="Currency 2 2 4 9 2 9 2" xfId="27578"/>
    <cellStyle name="Currency 2 2 4 9 3" xfId="27579"/>
    <cellStyle name="Currency 2 2 4 9 3 10" xfId="27580"/>
    <cellStyle name="Currency 2 2 4 9 3 10 2" xfId="27581"/>
    <cellStyle name="Currency 2 2 4 9 3 11" xfId="27582"/>
    <cellStyle name="Currency 2 2 4 9 3 11 2" xfId="27583"/>
    <cellStyle name="Currency 2 2 4 9 3 12" xfId="27584"/>
    <cellStyle name="Currency 2 2 4 9 3 12 2" xfId="27585"/>
    <cellStyle name="Currency 2 2 4 9 3 13" xfId="27586"/>
    <cellStyle name="Currency 2 2 4 9 3 14" xfId="27587"/>
    <cellStyle name="Currency 2 2 4 9 3 2" xfId="27588"/>
    <cellStyle name="Currency 2 2 4 9 3 2 2" xfId="27589"/>
    <cellStyle name="Currency 2 2 4 9 3 3" xfId="27590"/>
    <cellStyle name="Currency 2 2 4 9 3 3 2" xfId="27591"/>
    <cellStyle name="Currency 2 2 4 9 3 4" xfId="27592"/>
    <cellStyle name="Currency 2 2 4 9 3 4 2" xfId="27593"/>
    <cellStyle name="Currency 2 2 4 9 3 5" xfId="27594"/>
    <cellStyle name="Currency 2 2 4 9 3 5 2" xfId="27595"/>
    <cellStyle name="Currency 2 2 4 9 3 6" xfId="27596"/>
    <cellStyle name="Currency 2 2 4 9 3 6 2" xfId="27597"/>
    <cellStyle name="Currency 2 2 4 9 3 7" xfId="27598"/>
    <cellStyle name="Currency 2 2 4 9 3 7 2" xfId="27599"/>
    <cellStyle name="Currency 2 2 4 9 3 8" xfId="27600"/>
    <cellStyle name="Currency 2 2 4 9 3 8 2" xfId="27601"/>
    <cellStyle name="Currency 2 2 4 9 3 9" xfId="27602"/>
    <cellStyle name="Currency 2 2 4 9 3 9 2" xfId="27603"/>
    <cellStyle name="Currency 2 2 4 9 4" xfId="27604"/>
    <cellStyle name="Currency 2 2 4 9 4 2" xfId="27605"/>
    <cellStyle name="Currency 2 2 4 9 5" xfId="27606"/>
    <cellStyle name="Currency 2 2 4 9 5 2" xfId="27607"/>
    <cellStyle name="Currency 2 2 4 9 6" xfId="27608"/>
    <cellStyle name="Currency 2 2 4 9 6 2" xfId="27609"/>
    <cellStyle name="Currency 2 2 4 9 7" xfId="27610"/>
    <cellStyle name="Currency 2 2 4 9 7 2" xfId="27611"/>
    <cellStyle name="Currency 2 2 4 9 8" xfId="27612"/>
    <cellStyle name="Currency 2 2 4 9 8 2" xfId="27613"/>
    <cellStyle name="Currency 2 2 4 9 9" xfId="27614"/>
    <cellStyle name="Currency 2 2 4 9 9 2" xfId="27615"/>
    <cellStyle name="Currency 2 2 40" xfId="27616"/>
    <cellStyle name="Currency 2 2 41" xfId="27617"/>
    <cellStyle name="Currency 2 2 42" xfId="27618"/>
    <cellStyle name="Currency 2 2 43" xfId="27619"/>
    <cellStyle name="Currency 2 2 44" xfId="27620"/>
    <cellStyle name="Currency 2 2 45" xfId="27621"/>
    <cellStyle name="Currency 2 2 46" xfId="27622"/>
    <cellStyle name="Currency 2 2 47" xfId="27623"/>
    <cellStyle name="Currency 2 2 48" xfId="27624"/>
    <cellStyle name="Currency 2 2 49" xfId="27625"/>
    <cellStyle name="Currency 2 2 5" xfId="27626"/>
    <cellStyle name="Currency 2 2 5 10" xfId="27627"/>
    <cellStyle name="Currency 2 2 5 10 2" xfId="27628"/>
    <cellStyle name="Currency 2 2 5 11" xfId="27629"/>
    <cellStyle name="Currency 2 2 5 11 2" xfId="27630"/>
    <cellStyle name="Currency 2 2 5 12" xfId="27631"/>
    <cellStyle name="Currency 2 2 5 12 2" xfId="27632"/>
    <cellStyle name="Currency 2 2 5 13" xfId="27633"/>
    <cellStyle name="Currency 2 2 5 13 2" xfId="27634"/>
    <cellStyle name="Currency 2 2 5 14" xfId="27635"/>
    <cellStyle name="Currency 2 2 5 15" xfId="27636"/>
    <cellStyle name="Currency 2 2 5 2" xfId="27637"/>
    <cellStyle name="Currency 2 2 5 3" xfId="27638"/>
    <cellStyle name="Currency 2 2 5 3 2" xfId="27639"/>
    <cellStyle name="Currency 2 2 5 4" xfId="27640"/>
    <cellStyle name="Currency 2 2 5 4 2" xfId="27641"/>
    <cellStyle name="Currency 2 2 5 5" xfId="27642"/>
    <cellStyle name="Currency 2 2 5 5 2" xfId="27643"/>
    <cellStyle name="Currency 2 2 5 6" xfId="27644"/>
    <cellStyle name="Currency 2 2 5 6 2" xfId="27645"/>
    <cellStyle name="Currency 2 2 5 7" xfId="27646"/>
    <cellStyle name="Currency 2 2 5 7 2" xfId="27647"/>
    <cellStyle name="Currency 2 2 5 8" xfId="27648"/>
    <cellStyle name="Currency 2 2 5 8 2" xfId="27649"/>
    <cellStyle name="Currency 2 2 5 9" xfId="27650"/>
    <cellStyle name="Currency 2 2 5 9 2" xfId="27651"/>
    <cellStyle name="Currency 2 2 50" xfId="27652"/>
    <cellStyle name="Currency 2 2 51" xfId="27653"/>
    <cellStyle name="Currency 2 2 52" xfId="27654"/>
    <cellStyle name="Currency 2 2 53" xfId="27655"/>
    <cellStyle name="Currency 2 2 54" xfId="27656"/>
    <cellStyle name="Currency 2 2 55" xfId="27657"/>
    <cellStyle name="Currency 2 2 56" xfId="27658"/>
    <cellStyle name="Currency 2 2 57" xfId="27659"/>
    <cellStyle name="Currency 2 2 58" xfId="27660"/>
    <cellStyle name="Currency 2 2 59" xfId="27661"/>
    <cellStyle name="Currency 2 2 6" xfId="27662"/>
    <cellStyle name="Currency 2 2 60" xfId="27663"/>
    <cellStyle name="Currency 2 2 61" xfId="27664"/>
    <cellStyle name="Currency 2 2 62" xfId="27665"/>
    <cellStyle name="Currency 2 2 63" xfId="27666"/>
    <cellStyle name="Currency 2 2 64" xfId="27667"/>
    <cellStyle name="Currency 2 2 65" xfId="27668"/>
    <cellStyle name="Currency 2 2 66" xfId="27669"/>
    <cellStyle name="Currency 2 2 67" xfId="27670"/>
    <cellStyle name="Currency 2 2 68" xfId="27671"/>
    <cellStyle name="Currency 2 2 69" xfId="27672"/>
    <cellStyle name="Currency 2 2 7" xfId="27673"/>
    <cellStyle name="Currency 2 2 70" xfId="27674"/>
    <cellStyle name="Currency 2 2 71" xfId="27675"/>
    <cellStyle name="Currency 2 2 72" xfId="27676"/>
    <cellStyle name="Currency 2 2 73" xfId="27677"/>
    <cellStyle name="Currency 2 2 74" xfId="27678"/>
    <cellStyle name="Currency 2 2 75" xfId="27679"/>
    <cellStyle name="Currency 2 2 76" xfId="27680"/>
    <cellStyle name="Currency 2 2 77" xfId="27681"/>
    <cellStyle name="Currency 2 2 78" xfId="27682"/>
    <cellStyle name="Currency 2 2 79" xfId="27683"/>
    <cellStyle name="Currency 2 2 8" xfId="27684"/>
    <cellStyle name="Currency 2 2 80" xfId="27685"/>
    <cellStyle name="Currency 2 2 81" xfId="27686"/>
    <cellStyle name="Currency 2 2 82" xfId="27687"/>
    <cellStyle name="Currency 2 2 83" xfId="27688"/>
    <cellStyle name="Currency 2 2 84" xfId="27689"/>
    <cellStyle name="Currency 2 2 85" xfId="27690"/>
    <cellStyle name="Currency 2 2 86" xfId="27691"/>
    <cellStyle name="Currency 2 2 87" xfId="27692"/>
    <cellStyle name="Currency 2 2 88" xfId="27693"/>
    <cellStyle name="Currency 2 2 89" xfId="27694"/>
    <cellStyle name="Currency 2 2 9" xfId="27695"/>
    <cellStyle name="Currency 2 2 90" xfId="27696"/>
    <cellStyle name="Currency 2 2 91" xfId="27697"/>
    <cellStyle name="Currency 2 2 92" xfId="27698"/>
    <cellStyle name="Currency 2 2 93" xfId="27699"/>
    <cellStyle name="Currency 2 2 94" xfId="27700"/>
    <cellStyle name="Currency 2 20" xfId="27701"/>
    <cellStyle name="Currency 2 20 10" xfId="27702"/>
    <cellStyle name="Currency 2 20 10 2" xfId="27703"/>
    <cellStyle name="Currency 2 20 11" xfId="27704"/>
    <cellStyle name="Currency 2 20 11 2" xfId="27705"/>
    <cellStyle name="Currency 2 20 12" xfId="27706"/>
    <cellStyle name="Currency 2 20 12 2" xfId="27707"/>
    <cellStyle name="Currency 2 20 13" xfId="27708"/>
    <cellStyle name="Currency 2 20 13 2" xfId="27709"/>
    <cellStyle name="Currency 2 20 14" xfId="27710"/>
    <cellStyle name="Currency 2 20 14 2" xfId="27711"/>
    <cellStyle name="Currency 2 20 15" xfId="27712"/>
    <cellStyle name="Currency 2 20 16" xfId="27713"/>
    <cellStyle name="Currency 2 20 2" xfId="27714"/>
    <cellStyle name="Currency 2 20 2 10" xfId="27715"/>
    <cellStyle name="Currency 2 20 2 10 2" xfId="27716"/>
    <cellStyle name="Currency 2 20 2 11" xfId="27717"/>
    <cellStyle name="Currency 2 20 2 11 2" xfId="27718"/>
    <cellStyle name="Currency 2 20 2 12" xfId="27719"/>
    <cellStyle name="Currency 2 20 2 12 2" xfId="27720"/>
    <cellStyle name="Currency 2 20 2 13" xfId="27721"/>
    <cellStyle name="Currency 2 20 2 14" xfId="27722"/>
    <cellStyle name="Currency 2 20 2 2" xfId="27723"/>
    <cellStyle name="Currency 2 20 2 2 2" xfId="27724"/>
    <cellStyle name="Currency 2 20 2 3" xfId="27725"/>
    <cellStyle name="Currency 2 20 2 3 2" xfId="27726"/>
    <cellStyle name="Currency 2 20 2 4" xfId="27727"/>
    <cellStyle name="Currency 2 20 2 4 2" xfId="27728"/>
    <cellStyle name="Currency 2 20 2 5" xfId="27729"/>
    <cellStyle name="Currency 2 20 2 5 2" xfId="27730"/>
    <cellStyle name="Currency 2 20 2 6" xfId="27731"/>
    <cellStyle name="Currency 2 20 2 6 2" xfId="27732"/>
    <cellStyle name="Currency 2 20 2 7" xfId="27733"/>
    <cellStyle name="Currency 2 20 2 7 2" xfId="27734"/>
    <cellStyle name="Currency 2 20 2 8" xfId="27735"/>
    <cellStyle name="Currency 2 20 2 8 2" xfId="27736"/>
    <cellStyle name="Currency 2 20 2 9" xfId="27737"/>
    <cellStyle name="Currency 2 20 2 9 2" xfId="27738"/>
    <cellStyle name="Currency 2 20 3" xfId="27739"/>
    <cellStyle name="Currency 2 20 3 10" xfId="27740"/>
    <cellStyle name="Currency 2 20 3 10 2" xfId="27741"/>
    <cellStyle name="Currency 2 20 3 11" xfId="27742"/>
    <cellStyle name="Currency 2 20 3 11 2" xfId="27743"/>
    <cellStyle name="Currency 2 20 3 12" xfId="27744"/>
    <cellStyle name="Currency 2 20 3 12 2" xfId="27745"/>
    <cellStyle name="Currency 2 20 3 13" xfId="27746"/>
    <cellStyle name="Currency 2 20 3 14" xfId="27747"/>
    <cellStyle name="Currency 2 20 3 2" xfId="27748"/>
    <cellStyle name="Currency 2 20 3 2 2" xfId="27749"/>
    <cellStyle name="Currency 2 20 3 3" xfId="27750"/>
    <cellStyle name="Currency 2 20 3 3 2" xfId="27751"/>
    <cellStyle name="Currency 2 20 3 4" xfId="27752"/>
    <cellStyle name="Currency 2 20 3 4 2" xfId="27753"/>
    <cellStyle name="Currency 2 20 3 5" xfId="27754"/>
    <cellStyle name="Currency 2 20 3 5 2" xfId="27755"/>
    <cellStyle name="Currency 2 20 3 6" xfId="27756"/>
    <cellStyle name="Currency 2 20 3 6 2" xfId="27757"/>
    <cellStyle name="Currency 2 20 3 7" xfId="27758"/>
    <cellStyle name="Currency 2 20 3 7 2" xfId="27759"/>
    <cellStyle name="Currency 2 20 3 8" xfId="27760"/>
    <cellStyle name="Currency 2 20 3 8 2" xfId="27761"/>
    <cellStyle name="Currency 2 20 3 9" xfId="27762"/>
    <cellStyle name="Currency 2 20 3 9 2" xfId="27763"/>
    <cellStyle name="Currency 2 20 4" xfId="27764"/>
    <cellStyle name="Currency 2 20 4 2" xfId="27765"/>
    <cellStyle name="Currency 2 20 5" xfId="27766"/>
    <cellStyle name="Currency 2 20 5 2" xfId="27767"/>
    <cellStyle name="Currency 2 20 6" xfId="27768"/>
    <cellStyle name="Currency 2 20 6 2" xfId="27769"/>
    <cellStyle name="Currency 2 20 7" xfId="27770"/>
    <cellStyle name="Currency 2 20 7 2" xfId="27771"/>
    <cellStyle name="Currency 2 20 8" xfId="27772"/>
    <cellStyle name="Currency 2 20 8 2" xfId="27773"/>
    <cellStyle name="Currency 2 20 9" xfId="27774"/>
    <cellStyle name="Currency 2 20 9 2" xfId="27775"/>
    <cellStyle name="Currency 2 21" xfId="27776"/>
    <cellStyle name="Currency 2 21 10" xfId="27777"/>
    <cellStyle name="Currency 2 21 10 2" xfId="27778"/>
    <cellStyle name="Currency 2 21 11" xfId="27779"/>
    <cellStyle name="Currency 2 21 11 2" xfId="27780"/>
    <cellStyle name="Currency 2 21 12" xfId="27781"/>
    <cellStyle name="Currency 2 21 12 2" xfId="27782"/>
    <cellStyle name="Currency 2 21 13" xfId="27783"/>
    <cellStyle name="Currency 2 21 13 2" xfId="27784"/>
    <cellStyle name="Currency 2 21 14" xfId="27785"/>
    <cellStyle name="Currency 2 21 14 2" xfId="27786"/>
    <cellStyle name="Currency 2 21 15" xfId="27787"/>
    <cellStyle name="Currency 2 21 16" xfId="27788"/>
    <cellStyle name="Currency 2 21 2" xfId="27789"/>
    <cellStyle name="Currency 2 21 2 10" xfId="27790"/>
    <cellStyle name="Currency 2 21 2 10 2" xfId="27791"/>
    <cellStyle name="Currency 2 21 2 11" xfId="27792"/>
    <cellStyle name="Currency 2 21 2 11 2" xfId="27793"/>
    <cellStyle name="Currency 2 21 2 12" xfId="27794"/>
    <cellStyle name="Currency 2 21 2 12 2" xfId="27795"/>
    <cellStyle name="Currency 2 21 2 13" xfId="27796"/>
    <cellStyle name="Currency 2 21 2 14" xfId="27797"/>
    <cellStyle name="Currency 2 21 2 2" xfId="27798"/>
    <cellStyle name="Currency 2 21 2 2 2" xfId="27799"/>
    <cellStyle name="Currency 2 21 2 3" xfId="27800"/>
    <cellStyle name="Currency 2 21 2 3 2" xfId="27801"/>
    <cellStyle name="Currency 2 21 2 4" xfId="27802"/>
    <cellStyle name="Currency 2 21 2 4 2" xfId="27803"/>
    <cellStyle name="Currency 2 21 2 5" xfId="27804"/>
    <cellStyle name="Currency 2 21 2 5 2" xfId="27805"/>
    <cellStyle name="Currency 2 21 2 6" xfId="27806"/>
    <cellStyle name="Currency 2 21 2 6 2" xfId="27807"/>
    <cellStyle name="Currency 2 21 2 7" xfId="27808"/>
    <cellStyle name="Currency 2 21 2 7 2" xfId="27809"/>
    <cellStyle name="Currency 2 21 2 8" xfId="27810"/>
    <cellStyle name="Currency 2 21 2 8 2" xfId="27811"/>
    <cellStyle name="Currency 2 21 2 9" xfId="27812"/>
    <cellStyle name="Currency 2 21 2 9 2" xfId="27813"/>
    <cellStyle name="Currency 2 21 3" xfId="27814"/>
    <cellStyle name="Currency 2 21 3 10" xfId="27815"/>
    <cellStyle name="Currency 2 21 3 10 2" xfId="27816"/>
    <cellStyle name="Currency 2 21 3 11" xfId="27817"/>
    <cellStyle name="Currency 2 21 3 11 2" xfId="27818"/>
    <cellStyle name="Currency 2 21 3 12" xfId="27819"/>
    <cellStyle name="Currency 2 21 3 12 2" xfId="27820"/>
    <cellStyle name="Currency 2 21 3 13" xfId="27821"/>
    <cellStyle name="Currency 2 21 3 14" xfId="27822"/>
    <cellStyle name="Currency 2 21 3 2" xfId="27823"/>
    <cellStyle name="Currency 2 21 3 2 2" xfId="27824"/>
    <cellStyle name="Currency 2 21 3 3" xfId="27825"/>
    <cellStyle name="Currency 2 21 3 3 2" xfId="27826"/>
    <cellStyle name="Currency 2 21 3 4" xfId="27827"/>
    <cellStyle name="Currency 2 21 3 4 2" xfId="27828"/>
    <cellStyle name="Currency 2 21 3 5" xfId="27829"/>
    <cellStyle name="Currency 2 21 3 5 2" xfId="27830"/>
    <cellStyle name="Currency 2 21 3 6" xfId="27831"/>
    <cellStyle name="Currency 2 21 3 6 2" xfId="27832"/>
    <cellStyle name="Currency 2 21 3 7" xfId="27833"/>
    <cellStyle name="Currency 2 21 3 7 2" xfId="27834"/>
    <cellStyle name="Currency 2 21 3 8" xfId="27835"/>
    <cellStyle name="Currency 2 21 3 8 2" xfId="27836"/>
    <cellStyle name="Currency 2 21 3 9" xfId="27837"/>
    <cellStyle name="Currency 2 21 3 9 2" xfId="27838"/>
    <cellStyle name="Currency 2 21 4" xfId="27839"/>
    <cellStyle name="Currency 2 21 4 2" xfId="27840"/>
    <cellStyle name="Currency 2 21 5" xfId="27841"/>
    <cellStyle name="Currency 2 21 5 2" xfId="27842"/>
    <cellStyle name="Currency 2 21 6" xfId="27843"/>
    <cellStyle name="Currency 2 21 6 2" xfId="27844"/>
    <cellStyle name="Currency 2 21 7" xfId="27845"/>
    <cellStyle name="Currency 2 21 7 2" xfId="27846"/>
    <cellStyle name="Currency 2 21 8" xfId="27847"/>
    <cellStyle name="Currency 2 21 8 2" xfId="27848"/>
    <cellStyle name="Currency 2 21 9" xfId="27849"/>
    <cellStyle name="Currency 2 21 9 2" xfId="27850"/>
    <cellStyle name="Currency 2 22" xfId="27851"/>
    <cellStyle name="Currency 2 22 10" xfId="27852"/>
    <cellStyle name="Currency 2 22 10 2" xfId="27853"/>
    <cellStyle name="Currency 2 22 11" xfId="27854"/>
    <cellStyle name="Currency 2 22 11 2" xfId="27855"/>
    <cellStyle name="Currency 2 22 12" xfId="27856"/>
    <cellStyle name="Currency 2 22 12 2" xfId="27857"/>
    <cellStyle name="Currency 2 22 13" xfId="27858"/>
    <cellStyle name="Currency 2 22 13 2" xfId="27859"/>
    <cellStyle name="Currency 2 22 14" xfId="27860"/>
    <cellStyle name="Currency 2 22 14 2" xfId="27861"/>
    <cellStyle name="Currency 2 22 15" xfId="27862"/>
    <cellStyle name="Currency 2 22 16" xfId="27863"/>
    <cellStyle name="Currency 2 22 2" xfId="27864"/>
    <cellStyle name="Currency 2 22 2 10" xfId="27865"/>
    <cellStyle name="Currency 2 22 2 10 2" xfId="27866"/>
    <cellStyle name="Currency 2 22 2 11" xfId="27867"/>
    <cellStyle name="Currency 2 22 2 11 2" xfId="27868"/>
    <cellStyle name="Currency 2 22 2 12" xfId="27869"/>
    <cellStyle name="Currency 2 22 2 12 2" xfId="27870"/>
    <cellStyle name="Currency 2 22 2 13" xfId="27871"/>
    <cellStyle name="Currency 2 22 2 14" xfId="27872"/>
    <cellStyle name="Currency 2 22 2 2" xfId="27873"/>
    <cellStyle name="Currency 2 22 2 2 2" xfId="27874"/>
    <cellStyle name="Currency 2 22 2 3" xfId="27875"/>
    <cellStyle name="Currency 2 22 2 3 2" xfId="27876"/>
    <cellStyle name="Currency 2 22 2 4" xfId="27877"/>
    <cellStyle name="Currency 2 22 2 4 2" xfId="27878"/>
    <cellStyle name="Currency 2 22 2 5" xfId="27879"/>
    <cellStyle name="Currency 2 22 2 5 2" xfId="27880"/>
    <cellStyle name="Currency 2 22 2 6" xfId="27881"/>
    <cellStyle name="Currency 2 22 2 6 2" xfId="27882"/>
    <cellStyle name="Currency 2 22 2 7" xfId="27883"/>
    <cellStyle name="Currency 2 22 2 7 2" xfId="27884"/>
    <cellStyle name="Currency 2 22 2 8" xfId="27885"/>
    <cellStyle name="Currency 2 22 2 8 2" xfId="27886"/>
    <cellStyle name="Currency 2 22 2 9" xfId="27887"/>
    <cellStyle name="Currency 2 22 2 9 2" xfId="27888"/>
    <cellStyle name="Currency 2 22 3" xfId="27889"/>
    <cellStyle name="Currency 2 22 3 10" xfId="27890"/>
    <cellStyle name="Currency 2 22 3 10 2" xfId="27891"/>
    <cellStyle name="Currency 2 22 3 11" xfId="27892"/>
    <cellStyle name="Currency 2 22 3 11 2" xfId="27893"/>
    <cellStyle name="Currency 2 22 3 12" xfId="27894"/>
    <cellStyle name="Currency 2 22 3 12 2" xfId="27895"/>
    <cellStyle name="Currency 2 22 3 13" xfId="27896"/>
    <cellStyle name="Currency 2 22 3 14" xfId="27897"/>
    <cellStyle name="Currency 2 22 3 2" xfId="27898"/>
    <cellStyle name="Currency 2 22 3 2 2" xfId="27899"/>
    <cellStyle name="Currency 2 22 3 3" xfId="27900"/>
    <cellStyle name="Currency 2 22 3 3 2" xfId="27901"/>
    <cellStyle name="Currency 2 22 3 4" xfId="27902"/>
    <cellStyle name="Currency 2 22 3 4 2" xfId="27903"/>
    <cellStyle name="Currency 2 22 3 5" xfId="27904"/>
    <cellStyle name="Currency 2 22 3 5 2" xfId="27905"/>
    <cellStyle name="Currency 2 22 3 6" xfId="27906"/>
    <cellStyle name="Currency 2 22 3 6 2" xfId="27907"/>
    <cellStyle name="Currency 2 22 3 7" xfId="27908"/>
    <cellStyle name="Currency 2 22 3 7 2" xfId="27909"/>
    <cellStyle name="Currency 2 22 3 8" xfId="27910"/>
    <cellStyle name="Currency 2 22 3 8 2" xfId="27911"/>
    <cellStyle name="Currency 2 22 3 9" xfId="27912"/>
    <cellStyle name="Currency 2 22 3 9 2" xfId="27913"/>
    <cellStyle name="Currency 2 22 4" xfId="27914"/>
    <cellStyle name="Currency 2 22 4 2" xfId="27915"/>
    <cellStyle name="Currency 2 22 5" xfId="27916"/>
    <cellStyle name="Currency 2 22 5 2" xfId="27917"/>
    <cellStyle name="Currency 2 22 6" xfId="27918"/>
    <cellStyle name="Currency 2 22 6 2" xfId="27919"/>
    <cellStyle name="Currency 2 22 7" xfId="27920"/>
    <cellStyle name="Currency 2 22 7 2" xfId="27921"/>
    <cellStyle name="Currency 2 22 8" xfId="27922"/>
    <cellStyle name="Currency 2 22 8 2" xfId="27923"/>
    <cellStyle name="Currency 2 22 9" xfId="27924"/>
    <cellStyle name="Currency 2 22 9 2" xfId="27925"/>
    <cellStyle name="Currency 2 23" xfId="27926"/>
    <cellStyle name="Currency 2 23 10" xfId="27927"/>
    <cellStyle name="Currency 2 23 10 2" xfId="27928"/>
    <cellStyle name="Currency 2 23 11" xfId="27929"/>
    <cellStyle name="Currency 2 23 11 2" xfId="27930"/>
    <cellStyle name="Currency 2 23 12" xfId="27931"/>
    <cellStyle name="Currency 2 23 12 2" xfId="27932"/>
    <cellStyle name="Currency 2 23 13" xfId="27933"/>
    <cellStyle name="Currency 2 23 13 2" xfId="27934"/>
    <cellStyle name="Currency 2 23 14" xfId="27935"/>
    <cellStyle name="Currency 2 23 14 2" xfId="27936"/>
    <cellStyle name="Currency 2 23 15" xfId="27937"/>
    <cellStyle name="Currency 2 23 16" xfId="27938"/>
    <cellStyle name="Currency 2 23 2" xfId="27939"/>
    <cellStyle name="Currency 2 23 2 10" xfId="27940"/>
    <cellStyle name="Currency 2 23 2 10 2" xfId="27941"/>
    <cellStyle name="Currency 2 23 2 11" xfId="27942"/>
    <cellStyle name="Currency 2 23 2 11 2" xfId="27943"/>
    <cellStyle name="Currency 2 23 2 12" xfId="27944"/>
    <cellStyle name="Currency 2 23 2 12 2" xfId="27945"/>
    <cellStyle name="Currency 2 23 2 13" xfId="27946"/>
    <cellStyle name="Currency 2 23 2 14" xfId="27947"/>
    <cellStyle name="Currency 2 23 2 2" xfId="27948"/>
    <cellStyle name="Currency 2 23 2 2 2" xfId="27949"/>
    <cellStyle name="Currency 2 23 2 3" xfId="27950"/>
    <cellStyle name="Currency 2 23 2 3 2" xfId="27951"/>
    <cellStyle name="Currency 2 23 2 4" xfId="27952"/>
    <cellStyle name="Currency 2 23 2 4 2" xfId="27953"/>
    <cellStyle name="Currency 2 23 2 5" xfId="27954"/>
    <cellStyle name="Currency 2 23 2 5 2" xfId="27955"/>
    <cellStyle name="Currency 2 23 2 6" xfId="27956"/>
    <cellStyle name="Currency 2 23 2 6 2" xfId="27957"/>
    <cellStyle name="Currency 2 23 2 7" xfId="27958"/>
    <cellStyle name="Currency 2 23 2 7 2" xfId="27959"/>
    <cellStyle name="Currency 2 23 2 8" xfId="27960"/>
    <cellStyle name="Currency 2 23 2 8 2" xfId="27961"/>
    <cellStyle name="Currency 2 23 2 9" xfId="27962"/>
    <cellStyle name="Currency 2 23 2 9 2" xfId="27963"/>
    <cellStyle name="Currency 2 23 3" xfId="27964"/>
    <cellStyle name="Currency 2 23 3 10" xfId="27965"/>
    <cellStyle name="Currency 2 23 3 10 2" xfId="27966"/>
    <cellStyle name="Currency 2 23 3 11" xfId="27967"/>
    <cellStyle name="Currency 2 23 3 11 2" xfId="27968"/>
    <cellStyle name="Currency 2 23 3 12" xfId="27969"/>
    <cellStyle name="Currency 2 23 3 12 2" xfId="27970"/>
    <cellStyle name="Currency 2 23 3 13" xfId="27971"/>
    <cellStyle name="Currency 2 23 3 14" xfId="27972"/>
    <cellStyle name="Currency 2 23 3 2" xfId="27973"/>
    <cellStyle name="Currency 2 23 3 2 2" xfId="27974"/>
    <cellStyle name="Currency 2 23 3 3" xfId="27975"/>
    <cellStyle name="Currency 2 23 3 3 2" xfId="27976"/>
    <cellStyle name="Currency 2 23 3 4" xfId="27977"/>
    <cellStyle name="Currency 2 23 3 4 2" xfId="27978"/>
    <cellStyle name="Currency 2 23 3 5" xfId="27979"/>
    <cellStyle name="Currency 2 23 3 5 2" xfId="27980"/>
    <cellStyle name="Currency 2 23 3 6" xfId="27981"/>
    <cellStyle name="Currency 2 23 3 6 2" xfId="27982"/>
    <cellStyle name="Currency 2 23 3 7" xfId="27983"/>
    <cellStyle name="Currency 2 23 3 7 2" xfId="27984"/>
    <cellStyle name="Currency 2 23 3 8" xfId="27985"/>
    <cellStyle name="Currency 2 23 3 8 2" xfId="27986"/>
    <cellStyle name="Currency 2 23 3 9" xfId="27987"/>
    <cellStyle name="Currency 2 23 3 9 2" xfId="27988"/>
    <cellStyle name="Currency 2 23 4" xfId="27989"/>
    <cellStyle name="Currency 2 23 4 2" xfId="27990"/>
    <cellStyle name="Currency 2 23 5" xfId="27991"/>
    <cellStyle name="Currency 2 23 5 2" xfId="27992"/>
    <cellStyle name="Currency 2 23 6" xfId="27993"/>
    <cellStyle name="Currency 2 23 6 2" xfId="27994"/>
    <cellStyle name="Currency 2 23 7" xfId="27995"/>
    <cellStyle name="Currency 2 23 7 2" xfId="27996"/>
    <cellStyle name="Currency 2 23 8" xfId="27997"/>
    <cellStyle name="Currency 2 23 8 2" xfId="27998"/>
    <cellStyle name="Currency 2 23 9" xfId="27999"/>
    <cellStyle name="Currency 2 23 9 2" xfId="28000"/>
    <cellStyle name="Currency 2 24" xfId="28001"/>
    <cellStyle name="Currency 2 24 10" xfId="28002"/>
    <cellStyle name="Currency 2 24 10 2" xfId="28003"/>
    <cellStyle name="Currency 2 24 11" xfId="28004"/>
    <cellStyle name="Currency 2 24 11 2" xfId="28005"/>
    <cellStyle name="Currency 2 24 12" xfId="28006"/>
    <cellStyle name="Currency 2 24 12 2" xfId="28007"/>
    <cellStyle name="Currency 2 24 13" xfId="28008"/>
    <cellStyle name="Currency 2 24 13 2" xfId="28009"/>
    <cellStyle name="Currency 2 24 14" xfId="28010"/>
    <cellStyle name="Currency 2 24 14 2" xfId="28011"/>
    <cellStyle name="Currency 2 24 15" xfId="28012"/>
    <cellStyle name="Currency 2 24 16" xfId="28013"/>
    <cellStyle name="Currency 2 24 2" xfId="28014"/>
    <cellStyle name="Currency 2 24 2 10" xfId="28015"/>
    <cellStyle name="Currency 2 24 2 10 2" xfId="28016"/>
    <cellStyle name="Currency 2 24 2 11" xfId="28017"/>
    <cellStyle name="Currency 2 24 2 11 2" xfId="28018"/>
    <cellStyle name="Currency 2 24 2 12" xfId="28019"/>
    <cellStyle name="Currency 2 24 2 12 2" xfId="28020"/>
    <cellStyle name="Currency 2 24 2 13" xfId="28021"/>
    <cellStyle name="Currency 2 24 2 14" xfId="28022"/>
    <cellStyle name="Currency 2 24 2 2" xfId="28023"/>
    <cellStyle name="Currency 2 24 2 2 2" xfId="28024"/>
    <cellStyle name="Currency 2 24 2 3" xfId="28025"/>
    <cellStyle name="Currency 2 24 2 3 2" xfId="28026"/>
    <cellStyle name="Currency 2 24 2 4" xfId="28027"/>
    <cellStyle name="Currency 2 24 2 4 2" xfId="28028"/>
    <cellStyle name="Currency 2 24 2 5" xfId="28029"/>
    <cellStyle name="Currency 2 24 2 5 2" xfId="28030"/>
    <cellStyle name="Currency 2 24 2 6" xfId="28031"/>
    <cellStyle name="Currency 2 24 2 6 2" xfId="28032"/>
    <cellStyle name="Currency 2 24 2 7" xfId="28033"/>
    <cellStyle name="Currency 2 24 2 7 2" xfId="28034"/>
    <cellStyle name="Currency 2 24 2 8" xfId="28035"/>
    <cellStyle name="Currency 2 24 2 8 2" xfId="28036"/>
    <cellStyle name="Currency 2 24 2 9" xfId="28037"/>
    <cellStyle name="Currency 2 24 2 9 2" xfId="28038"/>
    <cellStyle name="Currency 2 24 3" xfId="28039"/>
    <cellStyle name="Currency 2 24 3 10" xfId="28040"/>
    <cellStyle name="Currency 2 24 3 10 2" xfId="28041"/>
    <cellStyle name="Currency 2 24 3 11" xfId="28042"/>
    <cellStyle name="Currency 2 24 3 11 2" xfId="28043"/>
    <cellStyle name="Currency 2 24 3 12" xfId="28044"/>
    <cellStyle name="Currency 2 24 3 12 2" xfId="28045"/>
    <cellStyle name="Currency 2 24 3 13" xfId="28046"/>
    <cellStyle name="Currency 2 24 3 14" xfId="28047"/>
    <cellStyle name="Currency 2 24 3 2" xfId="28048"/>
    <cellStyle name="Currency 2 24 3 2 2" xfId="28049"/>
    <cellStyle name="Currency 2 24 3 3" xfId="28050"/>
    <cellStyle name="Currency 2 24 3 3 2" xfId="28051"/>
    <cellStyle name="Currency 2 24 3 4" xfId="28052"/>
    <cellStyle name="Currency 2 24 3 4 2" xfId="28053"/>
    <cellStyle name="Currency 2 24 3 5" xfId="28054"/>
    <cellStyle name="Currency 2 24 3 5 2" xfId="28055"/>
    <cellStyle name="Currency 2 24 3 6" xfId="28056"/>
    <cellStyle name="Currency 2 24 3 6 2" xfId="28057"/>
    <cellStyle name="Currency 2 24 3 7" xfId="28058"/>
    <cellStyle name="Currency 2 24 3 7 2" xfId="28059"/>
    <cellStyle name="Currency 2 24 3 8" xfId="28060"/>
    <cellStyle name="Currency 2 24 3 8 2" xfId="28061"/>
    <cellStyle name="Currency 2 24 3 9" xfId="28062"/>
    <cellStyle name="Currency 2 24 3 9 2" xfId="28063"/>
    <cellStyle name="Currency 2 24 4" xfId="28064"/>
    <cellStyle name="Currency 2 24 4 2" xfId="28065"/>
    <cellStyle name="Currency 2 24 5" xfId="28066"/>
    <cellStyle name="Currency 2 24 5 2" xfId="28067"/>
    <cellStyle name="Currency 2 24 6" xfId="28068"/>
    <cellStyle name="Currency 2 24 6 2" xfId="28069"/>
    <cellStyle name="Currency 2 24 7" xfId="28070"/>
    <cellStyle name="Currency 2 24 7 2" xfId="28071"/>
    <cellStyle name="Currency 2 24 8" xfId="28072"/>
    <cellStyle name="Currency 2 24 8 2" xfId="28073"/>
    <cellStyle name="Currency 2 24 9" xfId="28074"/>
    <cellStyle name="Currency 2 24 9 2" xfId="28075"/>
    <cellStyle name="Currency 2 25" xfId="28076"/>
    <cellStyle name="Currency 2 25 10" xfId="28077"/>
    <cellStyle name="Currency 2 25 10 2" xfId="28078"/>
    <cellStyle name="Currency 2 25 11" xfId="28079"/>
    <cellStyle name="Currency 2 25 11 2" xfId="28080"/>
    <cellStyle name="Currency 2 25 12" xfId="28081"/>
    <cellStyle name="Currency 2 25 12 2" xfId="28082"/>
    <cellStyle name="Currency 2 25 13" xfId="28083"/>
    <cellStyle name="Currency 2 25 13 2" xfId="28084"/>
    <cellStyle name="Currency 2 25 14" xfId="28085"/>
    <cellStyle name="Currency 2 25 14 2" xfId="28086"/>
    <cellStyle name="Currency 2 25 15" xfId="28087"/>
    <cellStyle name="Currency 2 25 16" xfId="28088"/>
    <cellStyle name="Currency 2 25 2" xfId="28089"/>
    <cellStyle name="Currency 2 25 2 10" xfId="28090"/>
    <cellStyle name="Currency 2 25 2 10 2" xfId="28091"/>
    <cellStyle name="Currency 2 25 2 11" xfId="28092"/>
    <cellStyle name="Currency 2 25 2 11 2" xfId="28093"/>
    <cellStyle name="Currency 2 25 2 12" xfId="28094"/>
    <cellStyle name="Currency 2 25 2 12 2" xfId="28095"/>
    <cellStyle name="Currency 2 25 2 13" xfId="28096"/>
    <cellStyle name="Currency 2 25 2 14" xfId="28097"/>
    <cellStyle name="Currency 2 25 2 2" xfId="28098"/>
    <cellStyle name="Currency 2 25 2 2 2" xfId="28099"/>
    <cellStyle name="Currency 2 25 2 3" xfId="28100"/>
    <cellStyle name="Currency 2 25 2 3 2" xfId="28101"/>
    <cellStyle name="Currency 2 25 2 4" xfId="28102"/>
    <cellStyle name="Currency 2 25 2 4 2" xfId="28103"/>
    <cellStyle name="Currency 2 25 2 5" xfId="28104"/>
    <cellStyle name="Currency 2 25 2 5 2" xfId="28105"/>
    <cellStyle name="Currency 2 25 2 6" xfId="28106"/>
    <cellStyle name="Currency 2 25 2 6 2" xfId="28107"/>
    <cellStyle name="Currency 2 25 2 7" xfId="28108"/>
    <cellStyle name="Currency 2 25 2 7 2" xfId="28109"/>
    <cellStyle name="Currency 2 25 2 8" xfId="28110"/>
    <cellStyle name="Currency 2 25 2 8 2" xfId="28111"/>
    <cellStyle name="Currency 2 25 2 9" xfId="28112"/>
    <cellStyle name="Currency 2 25 2 9 2" xfId="28113"/>
    <cellStyle name="Currency 2 25 3" xfId="28114"/>
    <cellStyle name="Currency 2 25 3 10" xfId="28115"/>
    <cellStyle name="Currency 2 25 3 10 2" xfId="28116"/>
    <cellStyle name="Currency 2 25 3 11" xfId="28117"/>
    <cellStyle name="Currency 2 25 3 11 2" xfId="28118"/>
    <cellStyle name="Currency 2 25 3 12" xfId="28119"/>
    <cellStyle name="Currency 2 25 3 12 2" xfId="28120"/>
    <cellStyle name="Currency 2 25 3 13" xfId="28121"/>
    <cellStyle name="Currency 2 25 3 14" xfId="28122"/>
    <cellStyle name="Currency 2 25 3 2" xfId="28123"/>
    <cellStyle name="Currency 2 25 3 2 2" xfId="28124"/>
    <cellStyle name="Currency 2 25 3 3" xfId="28125"/>
    <cellStyle name="Currency 2 25 3 3 2" xfId="28126"/>
    <cellStyle name="Currency 2 25 3 4" xfId="28127"/>
    <cellStyle name="Currency 2 25 3 4 2" xfId="28128"/>
    <cellStyle name="Currency 2 25 3 5" xfId="28129"/>
    <cellStyle name="Currency 2 25 3 5 2" xfId="28130"/>
    <cellStyle name="Currency 2 25 3 6" xfId="28131"/>
    <cellStyle name="Currency 2 25 3 6 2" xfId="28132"/>
    <cellStyle name="Currency 2 25 3 7" xfId="28133"/>
    <cellStyle name="Currency 2 25 3 7 2" xfId="28134"/>
    <cellStyle name="Currency 2 25 3 8" xfId="28135"/>
    <cellStyle name="Currency 2 25 3 8 2" xfId="28136"/>
    <cellStyle name="Currency 2 25 3 9" xfId="28137"/>
    <cellStyle name="Currency 2 25 3 9 2" xfId="28138"/>
    <cellStyle name="Currency 2 25 4" xfId="28139"/>
    <cellStyle name="Currency 2 25 4 2" xfId="28140"/>
    <cellStyle name="Currency 2 25 5" xfId="28141"/>
    <cellStyle name="Currency 2 25 5 2" xfId="28142"/>
    <cellStyle name="Currency 2 25 6" xfId="28143"/>
    <cellStyle name="Currency 2 25 6 2" xfId="28144"/>
    <cellStyle name="Currency 2 25 7" xfId="28145"/>
    <cellStyle name="Currency 2 25 7 2" xfId="28146"/>
    <cellStyle name="Currency 2 25 8" xfId="28147"/>
    <cellStyle name="Currency 2 25 8 2" xfId="28148"/>
    <cellStyle name="Currency 2 25 9" xfId="28149"/>
    <cellStyle name="Currency 2 25 9 2" xfId="28150"/>
    <cellStyle name="Currency 2 26" xfId="28151"/>
    <cellStyle name="Currency 2 26 10" xfId="28152"/>
    <cellStyle name="Currency 2 26 10 2" xfId="28153"/>
    <cellStyle name="Currency 2 26 11" xfId="28154"/>
    <cellStyle name="Currency 2 26 11 2" xfId="28155"/>
    <cellStyle name="Currency 2 26 12" xfId="28156"/>
    <cellStyle name="Currency 2 26 12 2" xfId="28157"/>
    <cellStyle name="Currency 2 26 13" xfId="28158"/>
    <cellStyle name="Currency 2 26 14" xfId="28159"/>
    <cellStyle name="Currency 2 26 2" xfId="28160"/>
    <cellStyle name="Currency 2 26 2 2" xfId="28161"/>
    <cellStyle name="Currency 2 26 3" xfId="28162"/>
    <cellStyle name="Currency 2 26 3 2" xfId="28163"/>
    <cellStyle name="Currency 2 26 4" xfId="28164"/>
    <cellStyle name="Currency 2 26 4 2" xfId="28165"/>
    <cellStyle name="Currency 2 26 5" xfId="28166"/>
    <cellStyle name="Currency 2 26 5 2" xfId="28167"/>
    <cellStyle name="Currency 2 26 6" xfId="28168"/>
    <cellStyle name="Currency 2 26 6 2" xfId="28169"/>
    <cellStyle name="Currency 2 26 7" xfId="28170"/>
    <cellStyle name="Currency 2 26 7 2" xfId="28171"/>
    <cellStyle name="Currency 2 26 8" xfId="28172"/>
    <cellStyle name="Currency 2 26 8 2" xfId="28173"/>
    <cellStyle name="Currency 2 26 9" xfId="28174"/>
    <cellStyle name="Currency 2 26 9 2" xfId="28175"/>
    <cellStyle name="Currency 2 27" xfId="28176"/>
    <cellStyle name="Currency 2 27 10" xfId="28177"/>
    <cellStyle name="Currency 2 27 10 2" xfId="28178"/>
    <cellStyle name="Currency 2 27 11" xfId="28179"/>
    <cellStyle name="Currency 2 27 11 2" xfId="28180"/>
    <cellStyle name="Currency 2 27 12" xfId="28181"/>
    <cellStyle name="Currency 2 27 12 2" xfId="28182"/>
    <cellStyle name="Currency 2 27 13" xfId="28183"/>
    <cellStyle name="Currency 2 27 14" xfId="28184"/>
    <cellStyle name="Currency 2 27 2" xfId="28185"/>
    <cellStyle name="Currency 2 27 2 2" xfId="28186"/>
    <cellStyle name="Currency 2 27 3" xfId="28187"/>
    <cellStyle name="Currency 2 27 3 2" xfId="28188"/>
    <cellStyle name="Currency 2 27 4" xfId="28189"/>
    <cellStyle name="Currency 2 27 4 2" xfId="28190"/>
    <cellStyle name="Currency 2 27 5" xfId="28191"/>
    <cellStyle name="Currency 2 27 5 2" xfId="28192"/>
    <cellStyle name="Currency 2 27 6" xfId="28193"/>
    <cellStyle name="Currency 2 27 6 2" xfId="28194"/>
    <cellStyle name="Currency 2 27 7" xfId="28195"/>
    <cellStyle name="Currency 2 27 7 2" xfId="28196"/>
    <cellStyle name="Currency 2 27 8" xfId="28197"/>
    <cellStyle name="Currency 2 27 8 2" xfId="28198"/>
    <cellStyle name="Currency 2 27 9" xfId="28199"/>
    <cellStyle name="Currency 2 27 9 2" xfId="28200"/>
    <cellStyle name="Currency 2 28" xfId="28201"/>
    <cellStyle name="Currency 2 28 2" xfId="28202"/>
    <cellStyle name="Currency 2 28 3" xfId="28203"/>
    <cellStyle name="Currency 2 29" xfId="28204"/>
    <cellStyle name="Currency 2 29 2" xfId="28205"/>
    <cellStyle name="Currency 2 3" xfId="132"/>
    <cellStyle name="Currency 2 3 10" xfId="28206"/>
    <cellStyle name="Currency 2 3 11" xfId="28207"/>
    <cellStyle name="Currency 2 3 12" xfId="28208"/>
    <cellStyle name="Currency 2 3 13" xfId="28209"/>
    <cellStyle name="Currency 2 3 14" xfId="28210"/>
    <cellStyle name="Currency 2 3 15" xfId="28211"/>
    <cellStyle name="Currency 2 3 16" xfId="28212"/>
    <cellStyle name="Currency 2 3 17" xfId="28213"/>
    <cellStyle name="Currency 2 3 18" xfId="28214"/>
    <cellStyle name="Currency 2 3 19" xfId="28215"/>
    <cellStyle name="Currency 2 3 2" xfId="28216"/>
    <cellStyle name="Currency 2 3 20" xfId="28217"/>
    <cellStyle name="Currency 2 3 21" xfId="28218"/>
    <cellStyle name="Currency 2 3 22" xfId="28219"/>
    <cellStyle name="Currency 2 3 23" xfId="28220"/>
    <cellStyle name="Currency 2 3 24" xfId="28221"/>
    <cellStyle name="Currency 2 3 25" xfId="28222"/>
    <cellStyle name="Currency 2 3 26" xfId="28223"/>
    <cellStyle name="Currency 2 3 27" xfId="28224"/>
    <cellStyle name="Currency 2 3 28" xfId="28225"/>
    <cellStyle name="Currency 2 3 29" xfId="28226"/>
    <cellStyle name="Currency 2 3 3" xfId="28227"/>
    <cellStyle name="Currency 2 3 30" xfId="28228"/>
    <cellStyle name="Currency 2 3 31" xfId="28229"/>
    <cellStyle name="Currency 2 3 32" xfId="28230"/>
    <cellStyle name="Currency 2 3 33" xfId="28231"/>
    <cellStyle name="Currency 2 3 34" xfId="28232"/>
    <cellStyle name="Currency 2 3 35" xfId="28233"/>
    <cellStyle name="Currency 2 3 36" xfId="28234"/>
    <cellStyle name="Currency 2 3 37" xfId="28235"/>
    <cellStyle name="Currency 2 3 38" xfId="28236"/>
    <cellStyle name="Currency 2 3 39" xfId="28237"/>
    <cellStyle name="Currency 2 3 4" xfId="28238"/>
    <cellStyle name="Currency 2 3 40" xfId="28239"/>
    <cellStyle name="Currency 2 3 41" xfId="28240"/>
    <cellStyle name="Currency 2 3 42" xfId="28241"/>
    <cellStyle name="Currency 2 3 43" xfId="28242"/>
    <cellStyle name="Currency 2 3 44" xfId="28243"/>
    <cellStyle name="Currency 2 3 45" xfId="28244"/>
    <cellStyle name="Currency 2 3 46" xfId="28245"/>
    <cellStyle name="Currency 2 3 47" xfId="28246"/>
    <cellStyle name="Currency 2 3 48" xfId="28247"/>
    <cellStyle name="Currency 2 3 49" xfId="28248"/>
    <cellStyle name="Currency 2 3 5" xfId="28249"/>
    <cellStyle name="Currency 2 3 50" xfId="28250"/>
    <cellStyle name="Currency 2 3 51" xfId="28251"/>
    <cellStyle name="Currency 2 3 52" xfId="28252"/>
    <cellStyle name="Currency 2 3 53" xfId="28253"/>
    <cellStyle name="Currency 2 3 54" xfId="28254"/>
    <cellStyle name="Currency 2 3 55" xfId="28255"/>
    <cellStyle name="Currency 2 3 56" xfId="28256"/>
    <cellStyle name="Currency 2 3 57" xfId="28257"/>
    <cellStyle name="Currency 2 3 58" xfId="28258"/>
    <cellStyle name="Currency 2 3 59" xfId="28259"/>
    <cellStyle name="Currency 2 3 6" xfId="28260"/>
    <cellStyle name="Currency 2 3 60" xfId="28261"/>
    <cellStyle name="Currency 2 3 61" xfId="28262"/>
    <cellStyle name="Currency 2 3 62" xfId="28263"/>
    <cellStyle name="Currency 2 3 63" xfId="28264"/>
    <cellStyle name="Currency 2 3 64" xfId="28265"/>
    <cellStyle name="Currency 2 3 65" xfId="28266"/>
    <cellStyle name="Currency 2 3 66" xfId="28267"/>
    <cellStyle name="Currency 2 3 67" xfId="28268"/>
    <cellStyle name="Currency 2 3 68" xfId="28269"/>
    <cellStyle name="Currency 2 3 69" xfId="28270"/>
    <cellStyle name="Currency 2 3 7" xfId="28271"/>
    <cellStyle name="Currency 2 3 70" xfId="28272"/>
    <cellStyle name="Currency 2 3 71" xfId="28273"/>
    <cellStyle name="Currency 2 3 72" xfId="28274"/>
    <cellStyle name="Currency 2 3 73" xfId="28275"/>
    <cellStyle name="Currency 2 3 74" xfId="28276"/>
    <cellStyle name="Currency 2 3 75" xfId="28277"/>
    <cellStyle name="Currency 2 3 76" xfId="28278"/>
    <cellStyle name="Currency 2 3 77" xfId="28279"/>
    <cellStyle name="Currency 2 3 78" xfId="28280"/>
    <cellStyle name="Currency 2 3 79" xfId="28281"/>
    <cellStyle name="Currency 2 3 8" xfId="28282"/>
    <cellStyle name="Currency 2 3 80" xfId="28283"/>
    <cellStyle name="Currency 2 3 81" xfId="28284"/>
    <cellStyle name="Currency 2 3 82" xfId="28285"/>
    <cellStyle name="Currency 2 3 83" xfId="28286"/>
    <cellStyle name="Currency 2 3 84" xfId="28287"/>
    <cellStyle name="Currency 2 3 85" xfId="28288"/>
    <cellStyle name="Currency 2 3 86" xfId="28289"/>
    <cellStyle name="Currency 2 3 87" xfId="28290"/>
    <cellStyle name="Currency 2 3 88" xfId="28291"/>
    <cellStyle name="Currency 2 3 89" xfId="28292"/>
    <cellStyle name="Currency 2 3 9" xfId="28293"/>
    <cellStyle name="Currency 2 3 90" xfId="28294"/>
    <cellStyle name="Currency 2 3 91" xfId="28295"/>
    <cellStyle name="Currency 2 3 92" xfId="28296"/>
    <cellStyle name="Currency 2 3 93" xfId="28297"/>
    <cellStyle name="Currency 2 30" xfId="28298"/>
    <cellStyle name="Currency 2 30 2" xfId="28299"/>
    <cellStyle name="Currency 2 31" xfId="28300"/>
    <cellStyle name="Currency 2 31 2" xfId="28301"/>
    <cellStyle name="Currency 2 32" xfId="28302"/>
    <cellStyle name="Currency 2 32 2" xfId="28303"/>
    <cellStyle name="Currency 2 33" xfId="28304"/>
    <cellStyle name="Currency 2 33 2" xfId="28305"/>
    <cellStyle name="Currency 2 34" xfId="28306"/>
    <cellStyle name="Currency 2 34 2" xfId="28307"/>
    <cellStyle name="Currency 2 35" xfId="28308"/>
    <cellStyle name="Currency 2 35 2" xfId="28309"/>
    <cellStyle name="Currency 2 36" xfId="28310"/>
    <cellStyle name="Currency 2 36 2" xfId="28311"/>
    <cellStyle name="Currency 2 37" xfId="28312"/>
    <cellStyle name="Currency 2 37 2" xfId="28313"/>
    <cellStyle name="Currency 2 38" xfId="28314"/>
    <cellStyle name="Currency 2 38 2" xfId="28315"/>
    <cellStyle name="Currency 2 39" xfId="28316"/>
    <cellStyle name="Currency 2 4" xfId="28317"/>
    <cellStyle name="Currency 2 4 10" xfId="28318"/>
    <cellStyle name="Currency 2 4 11" xfId="28319"/>
    <cellStyle name="Currency 2 4 12" xfId="28320"/>
    <cellStyle name="Currency 2 4 13" xfId="28321"/>
    <cellStyle name="Currency 2 4 14" xfId="28322"/>
    <cellStyle name="Currency 2 4 15" xfId="28323"/>
    <cellStyle name="Currency 2 4 16" xfId="28324"/>
    <cellStyle name="Currency 2 4 17" xfId="28325"/>
    <cellStyle name="Currency 2 4 18" xfId="28326"/>
    <cellStyle name="Currency 2 4 19" xfId="28327"/>
    <cellStyle name="Currency 2 4 2" xfId="28328"/>
    <cellStyle name="Currency 2 4 2 10" xfId="28329"/>
    <cellStyle name="Currency 2 4 2 10 10" xfId="28330"/>
    <cellStyle name="Currency 2 4 2 10 10 2" xfId="28331"/>
    <cellStyle name="Currency 2 4 2 10 11" xfId="28332"/>
    <cellStyle name="Currency 2 4 2 10 11 2" xfId="28333"/>
    <cellStyle name="Currency 2 4 2 10 12" xfId="28334"/>
    <cellStyle name="Currency 2 4 2 10 12 2" xfId="28335"/>
    <cellStyle name="Currency 2 4 2 10 13" xfId="28336"/>
    <cellStyle name="Currency 2 4 2 10 13 2" xfId="28337"/>
    <cellStyle name="Currency 2 4 2 10 14" xfId="28338"/>
    <cellStyle name="Currency 2 4 2 10 14 2" xfId="28339"/>
    <cellStyle name="Currency 2 4 2 10 15" xfId="28340"/>
    <cellStyle name="Currency 2 4 2 10 16" xfId="28341"/>
    <cellStyle name="Currency 2 4 2 10 2" xfId="28342"/>
    <cellStyle name="Currency 2 4 2 10 2 10" xfId="28343"/>
    <cellStyle name="Currency 2 4 2 10 2 10 2" xfId="28344"/>
    <cellStyle name="Currency 2 4 2 10 2 11" xfId="28345"/>
    <cellStyle name="Currency 2 4 2 10 2 11 2" xfId="28346"/>
    <cellStyle name="Currency 2 4 2 10 2 12" xfId="28347"/>
    <cellStyle name="Currency 2 4 2 10 2 12 2" xfId="28348"/>
    <cellStyle name="Currency 2 4 2 10 2 13" xfId="28349"/>
    <cellStyle name="Currency 2 4 2 10 2 14" xfId="28350"/>
    <cellStyle name="Currency 2 4 2 10 2 2" xfId="28351"/>
    <cellStyle name="Currency 2 4 2 10 2 2 2" xfId="28352"/>
    <cellStyle name="Currency 2 4 2 10 2 3" xfId="28353"/>
    <cellStyle name="Currency 2 4 2 10 2 3 2" xfId="28354"/>
    <cellStyle name="Currency 2 4 2 10 2 4" xfId="28355"/>
    <cellStyle name="Currency 2 4 2 10 2 4 2" xfId="28356"/>
    <cellStyle name="Currency 2 4 2 10 2 5" xfId="28357"/>
    <cellStyle name="Currency 2 4 2 10 2 5 2" xfId="28358"/>
    <cellStyle name="Currency 2 4 2 10 2 6" xfId="28359"/>
    <cellStyle name="Currency 2 4 2 10 2 6 2" xfId="28360"/>
    <cellStyle name="Currency 2 4 2 10 2 7" xfId="28361"/>
    <cellStyle name="Currency 2 4 2 10 2 7 2" xfId="28362"/>
    <cellStyle name="Currency 2 4 2 10 2 8" xfId="28363"/>
    <cellStyle name="Currency 2 4 2 10 2 8 2" xfId="28364"/>
    <cellStyle name="Currency 2 4 2 10 2 9" xfId="28365"/>
    <cellStyle name="Currency 2 4 2 10 2 9 2" xfId="28366"/>
    <cellStyle name="Currency 2 4 2 10 3" xfId="28367"/>
    <cellStyle name="Currency 2 4 2 10 3 10" xfId="28368"/>
    <cellStyle name="Currency 2 4 2 10 3 10 2" xfId="28369"/>
    <cellStyle name="Currency 2 4 2 10 3 11" xfId="28370"/>
    <cellStyle name="Currency 2 4 2 10 3 11 2" xfId="28371"/>
    <cellStyle name="Currency 2 4 2 10 3 12" xfId="28372"/>
    <cellStyle name="Currency 2 4 2 10 3 12 2" xfId="28373"/>
    <cellStyle name="Currency 2 4 2 10 3 13" xfId="28374"/>
    <cellStyle name="Currency 2 4 2 10 3 14" xfId="28375"/>
    <cellStyle name="Currency 2 4 2 10 3 2" xfId="28376"/>
    <cellStyle name="Currency 2 4 2 10 3 2 2" xfId="28377"/>
    <cellStyle name="Currency 2 4 2 10 3 3" xfId="28378"/>
    <cellStyle name="Currency 2 4 2 10 3 3 2" xfId="28379"/>
    <cellStyle name="Currency 2 4 2 10 3 4" xfId="28380"/>
    <cellStyle name="Currency 2 4 2 10 3 4 2" xfId="28381"/>
    <cellStyle name="Currency 2 4 2 10 3 5" xfId="28382"/>
    <cellStyle name="Currency 2 4 2 10 3 5 2" xfId="28383"/>
    <cellStyle name="Currency 2 4 2 10 3 6" xfId="28384"/>
    <cellStyle name="Currency 2 4 2 10 3 6 2" xfId="28385"/>
    <cellStyle name="Currency 2 4 2 10 3 7" xfId="28386"/>
    <cellStyle name="Currency 2 4 2 10 3 7 2" xfId="28387"/>
    <cellStyle name="Currency 2 4 2 10 3 8" xfId="28388"/>
    <cellStyle name="Currency 2 4 2 10 3 8 2" xfId="28389"/>
    <cellStyle name="Currency 2 4 2 10 3 9" xfId="28390"/>
    <cellStyle name="Currency 2 4 2 10 3 9 2" xfId="28391"/>
    <cellStyle name="Currency 2 4 2 10 4" xfId="28392"/>
    <cellStyle name="Currency 2 4 2 10 4 2" xfId="28393"/>
    <cellStyle name="Currency 2 4 2 10 5" xfId="28394"/>
    <cellStyle name="Currency 2 4 2 10 5 2" xfId="28395"/>
    <cellStyle name="Currency 2 4 2 10 6" xfId="28396"/>
    <cellStyle name="Currency 2 4 2 10 6 2" xfId="28397"/>
    <cellStyle name="Currency 2 4 2 10 7" xfId="28398"/>
    <cellStyle name="Currency 2 4 2 10 7 2" xfId="28399"/>
    <cellStyle name="Currency 2 4 2 10 8" xfId="28400"/>
    <cellStyle name="Currency 2 4 2 10 8 2" xfId="28401"/>
    <cellStyle name="Currency 2 4 2 10 9" xfId="28402"/>
    <cellStyle name="Currency 2 4 2 10 9 2" xfId="28403"/>
    <cellStyle name="Currency 2 4 2 11" xfId="28404"/>
    <cellStyle name="Currency 2 4 2 11 10" xfId="28405"/>
    <cellStyle name="Currency 2 4 2 11 10 2" xfId="28406"/>
    <cellStyle name="Currency 2 4 2 11 11" xfId="28407"/>
    <cellStyle name="Currency 2 4 2 11 11 2" xfId="28408"/>
    <cellStyle name="Currency 2 4 2 11 12" xfId="28409"/>
    <cellStyle name="Currency 2 4 2 11 12 2" xfId="28410"/>
    <cellStyle name="Currency 2 4 2 11 13" xfId="28411"/>
    <cellStyle name="Currency 2 4 2 11 13 2" xfId="28412"/>
    <cellStyle name="Currency 2 4 2 11 14" xfId="28413"/>
    <cellStyle name="Currency 2 4 2 11 14 2" xfId="28414"/>
    <cellStyle name="Currency 2 4 2 11 15" xfId="28415"/>
    <cellStyle name="Currency 2 4 2 11 16" xfId="28416"/>
    <cellStyle name="Currency 2 4 2 11 2" xfId="28417"/>
    <cellStyle name="Currency 2 4 2 11 2 10" xfId="28418"/>
    <cellStyle name="Currency 2 4 2 11 2 10 2" xfId="28419"/>
    <cellStyle name="Currency 2 4 2 11 2 11" xfId="28420"/>
    <cellStyle name="Currency 2 4 2 11 2 11 2" xfId="28421"/>
    <cellStyle name="Currency 2 4 2 11 2 12" xfId="28422"/>
    <cellStyle name="Currency 2 4 2 11 2 12 2" xfId="28423"/>
    <cellStyle name="Currency 2 4 2 11 2 13" xfId="28424"/>
    <cellStyle name="Currency 2 4 2 11 2 14" xfId="28425"/>
    <cellStyle name="Currency 2 4 2 11 2 2" xfId="28426"/>
    <cellStyle name="Currency 2 4 2 11 2 2 2" xfId="28427"/>
    <cellStyle name="Currency 2 4 2 11 2 3" xfId="28428"/>
    <cellStyle name="Currency 2 4 2 11 2 3 2" xfId="28429"/>
    <cellStyle name="Currency 2 4 2 11 2 4" xfId="28430"/>
    <cellStyle name="Currency 2 4 2 11 2 4 2" xfId="28431"/>
    <cellStyle name="Currency 2 4 2 11 2 5" xfId="28432"/>
    <cellStyle name="Currency 2 4 2 11 2 5 2" xfId="28433"/>
    <cellStyle name="Currency 2 4 2 11 2 6" xfId="28434"/>
    <cellStyle name="Currency 2 4 2 11 2 6 2" xfId="28435"/>
    <cellStyle name="Currency 2 4 2 11 2 7" xfId="28436"/>
    <cellStyle name="Currency 2 4 2 11 2 7 2" xfId="28437"/>
    <cellStyle name="Currency 2 4 2 11 2 8" xfId="28438"/>
    <cellStyle name="Currency 2 4 2 11 2 8 2" xfId="28439"/>
    <cellStyle name="Currency 2 4 2 11 2 9" xfId="28440"/>
    <cellStyle name="Currency 2 4 2 11 2 9 2" xfId="28441"/>
    <cellStyle name="Currency 2 4 2 11 3" xfId="28442"/>
    <cellStyle name="Currency 2 4 2 11 3 10" xfId="28443"/>
    <cellStyle name="Currency 2 4 2 11 3 10 2" xfId="28444"/>
    <cellStyle name="Currency 2 4 2 11 3 11" xfId="28445"/>
    <cellStyle name="Currency 2 4 2 11 3 11 2" xfId="28446"/>
    <cellStyle name="Currency 2 4 2 11 3 12" xfId="28447"/>
    <cellStyle name="Currency 2 4 2 11 3 12 2" xfId="28448"/>
    <cellStyle name="Currency 2 4 2 11 3 13" xfId="28449"/>
    <cellStyle name="Currency 2 4 2 11 3 14" xfId="28450"/>
    <cellStyle name="Currency 2 4 2 11 3 2" xfId="28451"/>
    <cellStyle name="Currency 2 4 2 11 3 2 2" xfId="28452"/>
    <cellStyle name="Currency 2 4 2 11 3 3" xfId="28453"/>
    <cellStyle name="Currency 2 4 2 11 3 3 2" xfId="28454"/>
    <cellStyle name="Currency 2 4 2 11 3 4" xfId="28455"/>
    <cellStyle name="Currency 2 4 2 11 3 4 2" xfId="28456"/>
    <cellStyle name="Currency 2 4 2 11 3 5" xfId="28457"/>
    <cellStyle name="Currency 2 4 2 11 3 5 2" xfId="28458"/>
    <cellStyle name="Currency 2 4 2 11 3 6" xfId="28459"/>
    <cellStyle name="Currency 2 4 2 11 3 6 2" xfId="28460"/>
    <cellStyle name="Currency 2 4 2 11 3 7" xfId="28461"/>
    <cellStyle name="Currency 2 4 2 11 3 7 2" xfId="28462"/>
    <cellStyle name="Currency 2 4 2 11 3 8" xfId="28463"/>
    <cellStyle name="Currency 2 4 2 11 3 8 2" xfId="28464"/>
    <cellStyle name="Currency 2 4 2 11 3 9" xfId="28465"/>
    <cellStyle name="Currency 2 4 2 11 3 9 2" xfId="28466"/>
    <cellStyle name="Currency 2 4 2 11 4" xfId="28467"/>
    <cellStyle name="Currency 2 4 2 11 4 2" xfId="28468"/>
    <cellStyle name="Currency 2 4 2 11 5" xfId="28469"/>
    <cellStyle name="Currency 2 4 2 11 5 2" xfId="28470"/>
    <cellStyle name="Currency 2 4 2 11 6" xfId="28471"/>
    <cellStyle name="Currency 2 4 2 11 6 2" xfId="28472"/>
    <cellStyle name="Currency 2 4 2 11 7" xfId="28473"/>
    <cellStyle name="Currency 2 4 2 11 7 2" xfId="28474"/>
    <cellStyle name="Currency 2 4 2 11 8" xfId="28475"/>
    <cellStyle name="Currency 2 4 2 11 8 2" xfId="28476"/>
    <cellStyle name="Currency 2 4 2 11 9" xfId="28477"/>
    <cellStyle name="Currency 2 4 2 11 9 2" xfId="28478"/>
    <cellStyle name="Currency 2 4 2 12" xfId="28479"/>
    <cellStyle name="Currency 2 4 2 12 10" xfId="28480"/>
    <cellStyle name="Currency 2 4 2 12 10 2" xfId="28481"/>
    <cellStyle name="Currency 2 4 2 12 11" xfId="28482"/>
    <cellStyle name="Currency 2 4 2 12 11 2" xfId="28483"/>
    <cellStyle name="Currency 2 4 2 12 12" xfId="28484"/>
    <cellStyle name="Currency 2 4 2 12 12 2" xfId="28485"/>
    <cellStyle name="Currency 2 4 2 12 13" xfId="28486"/>
    <cellStyle name="Currency 2 4 2 12 13 2" xfId="28487"/>
    <cellStyle name="Currency 2 4 2 12 14" xfId="28488"/>
    <cellStyle name="Currency 2 4 2 12 14 2" xfId="28489"/>
    <cellStyle name="Currency 2 4 2 12 15" xfId="28490"/>
    <cellStyle name="Currency 2 4 2 12 16" xfId="28491"/>
    <cellStyle name="Currency 2 4 2 12 2" xfId="28492"/>
    <cellStyle name="Currency 2 4 2 12 2 10" xfId="28493"/>
    <cellStyle name="Currency 2 4 2 12 2 10 2" xfId="28494"/>
    <cellStyle name="Currency 2 4 2 12 2 11" xfId="28495"/>
    <cellStyle name="Currency 2 4 2 12 2 11 2" xfId="28496"/>
    <cellStyle name="Currency 2 4 2 12 2 12" xfId="28497"/>
    <cellStyle name="Currency 2 4 2 12 2 12 2" xfId="28498"/>
    <cellStyle name="Currency 2 4 2 12 2 13" xfId="28499"/>
    <cellStyle name="Currency 2 4 2 12 2 14" xfId="28500"/>
    <cellStyle name="Currency 2 4 2 12 2 2" xfId="28501"/>
    <cellStyle name="Currency 2 4 2 12 2 2 2" xfId="28502"/>
    <cellStyle name="Currency 2 4 2 12 2 3" xfId="28503"/>
    <cellStyle name="Currency 2 4 2 12 2 3 2" xfId="28504"/>
    <cellStyle name="Currency 2 4 2 12 2 4" xfId="28505"/>
    <cellStyle name="Currency 2 4 2 12 2 4 2" xfId="28506"/>
    <cellStyle name="Currency 2 4 2 12 2 5" xfId="28507"/>
    <cellStyle name="Currency 2 4 2 12 2 5 2" xfId="28508"/>
    <cellStyle name="Currency 2 4 2 12 2 6" xfId="28509"/>
    <cellStyle name="Currency 2 4 2 12 2 6 2" xfId="28510"/>
    <cellStyle name="Currency 2 4 2 12 2 7" xfId="28511"/>
    <cellStyle name="Currency 2 4 2 12 2 7 2" xfId="28512"/>
    <cellStyle name="Currency 2 4 2 12 2 8" xfId="28513"/>
    <cellStyle name="Currency 2 4 2 12 2 8 2" xfId="28514"/>
    <cellStyle name="Currency 2 4 2 12 2 9" xfId="28515"/>
    <cellStyle name="Currency 2 4 2 12 2 9 2" xfId="28516"/>
    <cellStyle name="Currency 2 4 2 12 3" xfId="28517"/>
    <cellStyle name="Currency 2 4 2 12 3 10" xfId="28518"/>
    <cellStyle name="Currency 2 4 2 12 3 10 2" xfId="28519"/>
    <cellStyle name="Currency 2 4 2 12 3 11" xfId="28520"/>
    <cellStyle name="Currency 2 4 2 12 3 11 2" xfId="28521"/>
    <cellStyle name="Currency 2 4 2 12 3 12" xfId="28522"/>
    <cellStyle name="Currency 2 4 2 12 3 12 2" xfId="28523"/>
    <cellStyle name="Currency 2 4 2 12 3 13" xfId="28524"/>
    <cellStyle name="Currency 2 4 2 12 3 14" xfId="28525"/>
    <cellStyle name="Currency 2 4 2 12 3 2" xfId="28526"/>
    <cellStyle name="Currency 2 4 2 12 3 2 2" xfId="28527"/>
    <cellStyle name="Currency 2 4 2 12 3 3" xfId="28528"/>
    <cellStyle name="Currency 2 4 2 12 3 3 2" xfId="28529"/>
    <cellStyle name="Currency 2 4 2 12 3 4" xfId="28530"/>
    <cellStyle name="Currency 2 4 2 12 3 4 2" xfId="28531"/>
    <cellStyle name="Currency 2 4 2 12 3 5" xfId="28532"/>
    <cellStyle name="Currency 2 4 2 12 3 5 2" xfId="28533"/>
    <cellStyle name="Currency 2 4 2 12 3 6" xfId="28534"/>
    <cellStyle name="Currency 2 4 2 12 3 6 2" xfId="28535"/>
    <cellStyle name="Currency 2 4 2 12 3 7" xfId="28536"/>
    <cellStyle name="Currency 2 4 2 12 3 7 2" xfId="28537"/>
    <cellStyle name="Currency 2 4 2 12 3 8" xfId="28538"/>
    <cellStyle name="Currency 2 4 2 12 3 8 2" xfId="28539"/>
    <cellStyle name="Currency 2 4 2 12 3 9" xfId="28540"/>
    <cellStyle name="Currency 2 4 2 12 3 9 2" xfId="28541"/>
    <cellStyle name="Currency 2 4 2 12 4" xfId="28542"/>
    <cellStyle name="Currency 2 4 2 12 4 2" xfId="28543"/>
    <cellStyle name="Currency 2 4 2 12 5" xfId="28544"/>
    <cellStyle name="Currency 2 4 2 12 5 2" xfId="28545"/>
    <cellStyle name="Currency 2 4 2 12 6" xfId="28546"/>
    <cellStyle name="Currency 2 4 2 12 6 2" xfId="28547"/>
    <cellStyle name="Currency 2 4 2 12 7" xfId="28548"/>
    <cellStyle name="Currency 2 4 2 12 7 2" xfId="28549"/>
    <cellStyle name="Currency 2 4 2 12 8" xfId="28550"/>
    <cellStyle name="Currency 2 4 2 12 8 2" xfId="28551"/>
    <cellStyle name="Currency 2 4 2 12 9" xfId="28552"/>
    <cellStyle name="Currency 2 4 2 12 9 2" xfId="28553"/>
    <cellStyle name="Currency 2 4 2 13" xfId="28554"/>
    <cellStyle name="Currency 2 4 2 13 10" xfId="28555"/>
    <cellStyle name="Currency 2 4 2 13 10 2" xfId="28556"/>
    <cellStyle name="Currency 2 4 2 13 11" xfId="28557"/>
    <cellStyle name="Currency 2 4 2 13 11 2" xfId="28558"/>
    <cellStyle name="Currency 2 4 2 13 12" xfId="28559"/>
    <cellStyle name="Currency 2 4 2 13 12 2" xfId="28560"/>
    <cellStyle name="Currency 2 4 2 13 13" xfId="28561"/>
    <cellStyle name="Currency 2 4 2 13 13 2" xfId="28562"/>
    <cellStyle name="Currency 2 4 2 13 14" xfId="28563"/>
    <cellStyle name="Currency 2 4 2 13 14 2" xfId="28564"/>
    <cellStyle name="Currency 2 4 2 13 15" xfId="28565"/>
    <cellStyle name="Currency 2 4 2 13 16" xfId="28566"/>
    <cellStyle name="Currency 2 4 2 13 2" xfId="28567"/>
    <cellStyle name="Currency 2 4 2 13 2 10" xfId="28568"/>
    <cellStyle name="Currency 2 4 2 13 2 10 2" xfId="28569"/>
    <cellStyle name="Currency 2 4 2 13 2 11" xfId="28570"/>
    <cellStyle name="Currency 2 4 2 13 2 11 2" xfId="28571"/>
    <cellStyle name="Currency 2 4 2 13 2 12" xfId="28572"/>
    <cellStyle name="Currency 2 4 2 13 2 12 2" xfId="28573"/>
    <cellStyle name="Currency 2 4 2 13 2 13" xfId="28574"/>
    <cellStyle name="Currency 2 4 2 13 2 14" xfId="28575"/>
    <cellStyle name="Currency 2 4 2 13 2 2" xfId="28576"/>
    <cellStyle name="Currency 2 4 2 13 2 2 2" xfId="28577"/>
    <cellStyle name="Currency 2 4 2 13 2 3" xfId="28578"/>
    <cellStyle name="Currency 2 4 2 13 2 3 2" xfId="28579"/>
    <cellStyle name="Currency 2 4 2 13 2 4" xfId="28580"/>
    <cellStyle name="Currency 2 4 2 13 2 4 2" xfId="28581"/>
    <cellStyle name="Currency 2 4 2 13 2 5" xfId="28582"/>
    <cellStyle name="Currency 2 4 2 13 2 5 2" xfId="28583"/>
    <cellStyle name="Currency 2 4 2 13 2 6" xfId="28584"/>
    <cellStyle name="Currency 2 4 2 13 2 6 2" xfId="28585"/>
    <cellStyle name="Currency 2 4 2 13 2 7" xfId="28586"/>
    <cellStyle name="Currency 2 4 2 13 2 7 2" xfId="28587"/>
    <cellStyle name="Currency 2 4 2 13 2 8" xfId="28588"/>
    <cellStyle name="Currency 2 4 2 13 2 8 2" xfId="28589"/>
    <cellStyle name="Currency 2 4 2 13 2 9" xfId="28590"/>
    <cellStyle name="Currency 2 4 2 13 2 9 2" xfId="28591"/>
    <cellStyle name="Currency 2 4 2 13 3" xfId="28592"/>
    <cellStyle name="Currency 2 4 2 13 3 10" xfId="28593"/>
    <cellStyle name="Currency 2 4 2 13 3 10 2" xfId="28594"/>
    <cellStyle name="Currency 2 4 2 13 3 11" xfId="28595"/>
    <cellStyle name="Currency 2 4 2 13 3 11 2" xfId="28596"/>
    <cellStyle name="Currency 2 4 2 13 3 12" xfId="28597"/>
    <cellStyle name="Currency 2 4 2 13 3 12 2" xfId="28598"/>
    <cellStyle name="Currency 2 4 2 13 3 13" xfId="28599"/>
    <cellStyle name="Currency 2 4 2 13 3 14" xfId="28600"/>
    <cellStyle name="Currency 2 4 2 13 3 2" xfId="28601"/>
    <cellStyle name="Currency 2 4 2 13 3 2 2" xfId="28602"/>
    <cellStyle name="Currency 2 4 2 13 3 3" xfId="28603"/>
    <cellStyle name="Currency 2 4 2 13 3 3 2" xfId="28604"/>
    <cellStyle name="Currency 2 4 2 13 3 4" xfId="28605"/>
    <cellStyle name="Currency 2 4 2 13 3 4 2" xfId="28606"/>
    <cellStyle name="Currency 2 4 2 13 3 5" xfId="28607"/>
    <cellStyle name="Currency 2 4 2 13 3 5 2" xfId="28608"/>
    <cellStyle name="Currency 2 4 2 13 3 6" xfId="28609"/>
    <cellStyle name="Currency 2 4 2 13 3 6 2" xfId="28610"/>
    <cellStyle name="Currency 2 4 2 13 3 7" xfId="28611"/>
    <cellStyle name="Currency 2 4 2 13 3 7 2" xfId="28612"/>
    <cellStyle name="Currency 2 4 2 13 3 8" xfId="28613"/>
    <cellStyle name="Currency 2 4 2 13 3 8 2" xfId="28614"/>
    <cellStyle name="Currency 2 4 2 13 3 9" xfId="28615"/>
    <cellStyle name="Currency 2 4 2 13 3 9 2" xfId="28616"/>
    <cellStyle name="Currency 2 4 2 13 4" xfId="28617"/>
    <cellStyle name="Currency 2 4 2 13 4 2" xfId="28618"/>
    <cellStyle name="Currency 2 4 2 13 5" xfId="28619"/>
    <cellStyle name="Currency 2 4 2 13 5 2" xfId="28620"/>
    <cellStyle name="Currency 2 4 2 13 6" xfId="28621"/>
    <cellStyle name="Currency 2 4 2 13 6 2" xfId="28622"/>
    <cellStyle name="Currency 2 4 2 13 7" xfId="28623"/>
    <cellStyle name="Currency 2 4 2 13 7 2" xfId="28624"/>
    <cellStyle name="Currency 2 4 2 13 8" xfId="28625"/>
    <cellStyle name="Currency 2 4 2 13 8 2" xfId="28626"/>
    <cellStyle name="Currency 2 4 2 13 9" xfId="28627"/>
    <cellStyle name="Currency 2 4 2 13 9 2" xfId="28628"/>
    <cellStyle name="Currency 2 4 2 14" xfId="28629"/>
    <cellStyle name="Currency 2 4 2 14 10" xfId="28630"/>
    <cellStyle name="Currency 2 4 2 14 10 2" xfId="28631"/>
    <cellStyle name="Currency 2 4 2 14 11" xfId="28632"/>
    <cellStyle name="Currency 2 4 2 14 11 2" xfId="28633"/>
    <cellStyle name="Currency 2 4 2 14 12" xfId="28634"/>
    <cellStyle name="Currency 2 4 2 14 12 2" xfId="28635"/>
    <cellStyle name="Currency 2 4 2 14 13" xfId="28636"/>
    <cellStyle name="Currency 2 4 2 14 13 2" xfId="28637"/>
    <cellStyle name="Currency 2 4 2 14 14" xfId="28638"/>
    <cellStyle name="Currency 2 4 2 14 14 2" xfId="28639"/>
    <cellStyle name="Currency 2 4 2 14 15" xfId="28640"/>
    <cellStyle name="Currency 2 4 2 14 16" xfId="28641"/>
    <cellStyle name="Currency 2 4 2 14 2" xfId="28642"/>
    <cellStyle name="Currency 2 4 2 14 2 10" xfId="28643"/>
    <cellStyle name="Currency 2 4 2 14 2 10 2" xfId="28644"/>
    <cellStyle name="Currency 2 4 2 14 2 11" xfId="28645"/>
    <cellStyle name="Currency 2 4 2 14 2 11 2" xfId="28646"/>
    <cellStyle name="Currency 2 4 2 14 2 12" xfId="28647"/>
    <cellStyle name="Currency 2 4 2 14 2 12 2" xfId="28648"/>
    <cellStyle name="Currency 2 4 2 14 2 13" xfId="28649"/>
    <cellStyle name="Currency 2 4 2 14 2 14" xfId="28650"/>
    <cellStyle name="Currency 2 4 2 14 2 2" xfId="28651"/>
    <cellStyle name="Currency 2 4 2 14 2 2 2" xfId="28652"/>
    <cellStyle name="Currency 2 4 2 14 2 3" xfId="28653"/>
    <cellStyle name="Currency 2 4 2 14 2 3 2" xfId="28654"/>
    <cellStyle name="Currency 2 4 2 14 2 4" xfId="28655"/>
    <cellStyle name="Currency 2 4 2 14 2 4 2" xfId="28656"/>
    <cellStyle name="Currency 2 4 2 14 2 5" xfId="28657"/>
    <cellStyle name="Currency 2 4 2 14 2 5 2" xfId="28658"/>
    <cellStyle name="Currency 2 4 2 14 2 6" xfId="28659"/>
    <cellStyle name="Currency 2 4 2 14 2 6 2" xfId="28660"/>
    <cellStyle name="Currency 2 4 2 14 2 7" xfId="28661"/>
    <cellStyle name="Currency 2 4 2 14 2 7 2" xfId="28662"/>
    <cellStyle name="Currency 2 4 2 14 2 8" xfId="28663"/>
    <cellStyle name="Currency 2 4 2 14 2 8 2" xfId="28664"/>
    <cellStyle name="Currency 2 4 2 14 2 9" xfId="28665"/>
    <cellStyle name="Currency 2 4 2 14 2 9 2" xfId="28666"/>
    <cellStyle name="Currency 2 4 2 14 3" xfId="28667"/>
    <cellStyle name="Currency 2 4 2 14 3 10" xfId="28668"/>
    <cellStyle name="Currency 2 4 2 14 3 10 2" xfId="28669"/>
    <cellStyle name="Currency 2 4 2 14 3 11" xfId="28670"/>
    <cellStyle name="Currency 2 4 2 14 3 11 2" xfId="28671"/>
    <cellStyle name="Currency 2 4 2 14 3 12" xfId="28672"/>
    <cellStyle name="Currency 2 4 2 14 3 12 2" xfId="28673"/>
    <cellStyle name="Currency 2 4 2 14 3 13" xfId="28674"/>
    <cellStyle name="Currency 2 4 2 14 3 14" xfId="28675"/>
    <cellStyle name="Currency 2 4 2 14 3 2" xfId="28676"/>
    <cellStyle name="Currency 2 4 2 14 3 2 2" xfId="28677"/>
    <cellStyle name="Currency 2 4 2 14 3 3" xfId="28678"/>
    <cellStyle name="Currency 2 4 2 14 3 3 2" xfId="28679"/>
    <cellStyle name="Currency 2 4 2 14 3 4" xfId="28680"/>
    <cellStyle name="Currency 2 4 2 14 3 4 2" xfId="28681"/>
    <cellStyle name="Currency 2 4 2 14 3 5" xfId="28682"/>
    <cellStyle name="Currency 2 4 2 14 3 5 2" xfId="28683"/>
    <cellStyle name="Currency 2 4 2 14 3 6" xfId="28684"/>
    <cellStyle name="Currency 2 4 2 14 3 6 2" xfId="28685"/>
    <cellStyle name="Currency 2 4 2 14 3 7" xfId="28686"/>
    <cellStyle name="Currency 2 4 2 14 3 7 2" xfId="28687"/>
    <cellStyle name="Currency 2 4 2 14 3 8" xfId="28688"/>
    <cellStyle name="Currency 2 4 2 14 3 8 2" xfId="28689"/>
    <cellStyle name="Currency 2 4 2 14 3 9" xfId="28690"/>
    <cellStyle name="Currency 2 4 2 14 3 9 2" xfId="28691"/>
    <cellStyle name="Currency 2 4 2 14 4" xfId="28692"/>
    <cellStyle name="Currency 2 4 2 14 4 2" xfId="28693"/>
    <cellStyle name="Currency 2 4 2 14 5" xfId="28694"/>
    <cellStyle name="Currency 2 4 2 14 5 2" xfId="28695"/>
    <cellStyle name="Currency 2 4 2 14 6" xfId="28696"/>
    <cellStyle name="Currency 2 4 2 14 6 2" xfId="28697"/>
    <cellStyle name="Currency 2 4 2 14 7" xfId="28698"/>
    <cellStyle name="Currency 2 4 2 14 7 2" xfId="28699"/>
    <cellStyle name="Currency 2 4 2 14 8" xfId="28700"/>
    <cellStyle name="Currency 2 4 2 14 8 2" xfId="28701"/>
    <cellStyle name="Currency 2 4 2 14 9" xfId="28702"/>
    <cellStyle name="Currency 2 4 2 14 9 2" xfId="28703"/>
    <cellStyle name="Currency 2 4 2 15" xfId="28704"/>
    <cellStyle name="Currency 2 4 2 15 10" xfId="28705"/>
    <cellStyle name="Currency 2 4 2 15 10 2" xfId="28706"/>
    <cellStyle name="Currency 2 4 2 15 11" xfId="28707"/>
    <cellStyle name="Currency 2 4 2 15 11 2" xfId="28708"/>
    <cellStyle name="Currency 2 4 2 15 12" xfId="28709"/>
    <cellStyle name="Currency 2 4 2 15 12 2" xfId="28710"/>
    <cellStyle name="Currency 2 4 2 15 13" xfId="28711"/>
    <cellStyle name="Currency 2 4 2 15 13 2" xfId="28712"/>
    <cellStyle name="Currency 2 4 2 15 14" xfId="28713"/>
    <cellStyle name="Currency 2 4 2 15 14 2" xfId="28714"/>
    <cellStyle name="Currency 2 4 2 15 15" xfId="28715"/>
    <cellStyle name="Currency 2 4 2 15 16" xfId="28716"/>
    <cellStyle name="Currency 2 4 2 15 2" xfId="28717"/>
    <cellStyle name="Currency 2 4 2 15 2 10" xfId="28718"/>
    <cellStyle name="Currency 2 4 2 15 2 10 2" xfId="28719"/>
    <cellStyle name="Currency 2 4 2 15 2 11" xfId="28720"/>
    <cellStyle name="Currency 2 4 2 15 2 11 2" xfId="28721"/>
    <cellStyle name="Currency 2 4 2 15 2 12" xfId="28722"/>
    <cellStyle name="Currency 2 4 2 15 2 12 2" xfId="28723"/>
    <cellStyle name="Currency 2 4 2 15 2 13" xfId="28724"/>
    <cellStyle name="Currency 2 4 2 15 2 14" xfId="28725"/>
    <cellStyle name="Currency 2 4 2 15 2 2" xfId="28726"/>
    <cellStyle name="Currency 2 4 2 15 2 2 2" xfId="28727"/>
    <cellStyle name="Currency 2 4 2 15 2 3" xfId="28728"/>
    <cellStyle name="Currency 2 4 2 15 2 3 2" xfId="28729"/>
    <cellStyle name="Currency 2 4 2 15 2 4" xfId="28730"/>
    <cellStyle name="Currency 2 4 2 15 2 4 2" xfId="28731"/>
    <cellStyle name="Currency 2 4 2 15 2 5" xfId="28732"/>
    <cellStyle name="Currency 2 4 2 15 2 5 2" xfId="28733"/>
    <cellStyle name="Currency 2 4 2 15 2 6" xfId="28734"/>
    <cellStyle name="Currency 2 4 2 15 2 6 2" xfId="28735"/>
    <cellStyle name="Currency 2 4 2 15 2 7" xfId="28736"/>
    <cellStyle name="Currency 2 4 2 15 2 7 2" xfId="28737"/>
    <cellStyle name="Currency 2 4 2 15 2 8" xfId="28738"/>
    <cellStyle name="Currency 2 4 2 15 2 8 2" xfId="28739"/>
    <cellStyle name="Currency 2 4 2 15 2 9" xfId="28740"/>
    <cellStyle name="Currency 2 4 2 15 2 9 2" xfId="28741"/>
    <cellStyle name="Currency 2 4 2 15 3" xfId="28742"/>
    <cellStyle name="Currency 2 4 2 15 3 10" xfId="28743"/>
    <cellStyle name="Currency 2 4 2 15 3 10 2" xfId="28744"/>
    <cellStyle name="Currency 2 4 2 15 3 11" xfId="28745"/>
    <cellStyle name="Currency 2 4 2 15 3 11 2" xfId="28746"/>
    <cellStyle name="Currency 2 4 2 15 3 12" xfId="28747"/>
    <cellStyle name="Currency 2 4 2 15 3 12 2" xfId="28748"/>
    <cellStyle name="Currency 2 4 2 15 3 13" xfId="28749"/>
    <cellStyle name="Currency 2 4 2 15 3 14" xfId="28750"/>
    <cellStyle name="Currency 2 4 2 15 3 2" xfId="28751"/>
    <cellStyle name="Currency 2 4 2 15 3 2 2" xfId="28752"/>
    <cellStyle name="Currency 2 4 2 15 3 3" xfId="28753"/>
    <cellStyle name="Currency 2 4 2 15 3 3 2" xfId="28754"/>
    <cellStyle name="Currency 2 4 2 15 3 4" xfId="28755"/>
    <cellStyle name="Currency 2 4 2 15 3 4 2" xfId="28756"/>
    <cellStyle name="Currency 2 4 2 15 3 5" xfId="28757"/>
    <cellStyle name="Currency 2 4 2 15 3 5 2" xfId="28758"/>
    <cellStyle name="Currency 2 4 2 15 3 6" xfId="28759"/>
    <cellStyle name="Currency 2 4 2 15 3 6 2" xfId="28760"/>
    <cellStyle name="Currency 2 4 2 15 3 7" xfId="28761"/>
    <cellStyle name="Currency 2 4 2 15 3 7 2" xfId="28762"/>
    <cellStyle name="Currency 2 4 2 15 3 8" xfId="28763"/>
    <cellStyle name="Currency 2 4 2 15 3 8 2" xfId="28764"/>
    <cellStyle name="Currency 2 4 2 15 3 9" xfId="28765"/>
    <cellStyle name="Currency 2 4 2 15 3 9 2" xfId="28766"/>
    <cellStyle name="Currency 2 4 2 15 4" xfId="28767"/>
    <cellStyle name="Currency 2 4 2 15 4 2" xfId="28768"/>
    <cellStyle name="Currency 2 4 2 15 5" xfId="28769"/>
    <cellStyle name="Currency 2 4 2 15 5 2" xfId="28770"/>
    <cellStyle name="Currency 2 4 2 15 6" xfId="28771"/>
    <cellStyle name="Currency 2 4 2 15 6 2" xfId="28772"/>
    <cellStyle name="Currency 2 4 2 15 7" xfId="28773"/>
    <cellStyle name="Currency 2 4 2 15 7 2" xfId="28774"/>
    <cellStyle name="Currency 2 4 2 15 8" xfId="28775"/>
    <cellStyle name="Currency 2 4 2 15 8 2" xfId="28776"/>
    <cellStyle name="Currency 2 4 2 15 9" xfId="28777"/>
    <cellStyle name="Currency 2 4 2 15 9 2" xfId="28778"/>
    <cellStyle name="Currency 2 4 2 16" xfId="28779"/>
    <cellStyle name="Currency 2 4 2 16 10" xfId="28780"/>
    <cellStyle name="Currency 2 4 2 16 10 2" xfId="28781"/>
    <cellStyle name="Currency 2 4 2 16 11" xfId="28782"/>
    <cellStyle name="Currency 2 4 2 16 11 2" xfId="28783"/>
    <cellStyle name="Currency 2 4 2 16 12" xfId="28784"/>
    <cellStyle name="Currency 2 4 2 16 12 2" xfId="28785"/>
    <cellStyle name="Currency 2 4 2 16 13" xfId="28786"/>
    <cellStyle name="Currency 2 4 2 16 13 2" xfId="28787"/>
    <cellStyle name="Currency 2 4 2 16 14" xfId="28788"/>
    <cellStyle name="Currency 2 4 2 16 14 2" xfId="28789"/>
    <cellStyle name="Currency 2 4 2 16 15" xfId="28790"/>
    <cellStyle name="Currency 2 4 2 16 16" xfId="28791"/>
    <cellStyle name="Currency 2 4 2 16 2" xfId="28792"/>
    <cellStyle name="Currency 2 4 2 16 2 10" xfId="28793"/>
    <cellStyle name="Currency 2 4 2 16 2 10 2" xfId="28794"/>
    <cellStyle name="Currency 2 4 2 16 2 11" xfId="28795"/>
    <cellStyle name="Currency 2 4 2 16 2 11 2" xfId="28796"/>
    <cellStyle name="Currency 2 4 2 16 2 12" xfId="28797"/>
    <cellStyle name="Currency 2 4 2 16 2 12 2" xfId="28798"/>
    <cellStyle name="Currency 2 4 2 16 2 13" xfId="28799"/>
    <cellStyle name="Currency 2 4 2 16 2 14" xfId="28800"/>
    <cellStyle name="Currency 2 4 2 16 2 2" xfId="28801"/>
    <cellStyle name="Currency 2 4 2 16 2 2 2" xfId="28802"/>
    <cellStyle name="Currency 2 4 2 16 2 3" xfId="28803"/>
    <cellStyle name="Currency 2 4 2 16 2 3 2" xfId="28804"/>
    <cellStyle name="Currency 2 4 2 16 2 4" xfId="28805"/>
    <cellStyle name="Currency 2 4 2 16 2 4 2" xfId="28806"/>
    <cellStyle name="Currency 2 4 2 16 2 5" xfId="28807"/>
    <cellStyle name="Currency 2 4 2 16 2 5 2" xfId="28808"/>
    <cellStyle name="Currency 2 4 2 16 2 6" xfId="28809"/>
    <cellStyle name="Currency 2 4 2 16 2 6 2" xfId="28810"/>
    <cellStyle name="Currency 2 4 2 16 2 7" xfId="28811"/>
    <cellStyle name="Currency 2 4 2 16 2 7 2" xfId="28812"/>
    <cellStyle name="Currency 2 4 2 16 2 8" xfId="28813"/>
    <cellStyle name="Currency 2 4 2 16 2 8 2" xfId="28814"/>
    <cellStyle name="Currency 2 4 2 16 2 9" xfId="28815"/>
    <cellStyle name="Currency 2 4 2 16 2 9 2" xfId="28816"/>
    <cellStyle name="Currency 2 4 2 16 3" xfId="28817"/>
    <cellStyle name="Currency 2 4 2 16 3 10" xfId="28818"/>
    <cellStyle name="Currency 2 4 2 16 3 10 2" xfId="28819"/>
    <cellStyle name="Currency 2 4 2 16 3 11" xfId="28820"/>
    <cellStyle name="Currency 2 4 2 16 3 11 2" xfId="28821"/>
    <cellStyle name="Currency 2 4 2 16 3 12" xfId="28822"/>
    <cellStyle name="Currency 2 4 2 16 3 12 2" xfId="28823"/>
    <cellStyle name="Currency 2 4 2 16 3 13" xfId="28824"/>
    <cellStyle name="Currency 2 4 2 16 3 14" xfId="28825"/>
    <cellStyle name="Currency 2 4 2 16 3 2" xfId="28826"/>
    <cellStyle name="Currency 2 4 2 16 3 2 2" xfId="28827"/>
    <cellStyle name="Currency 2 4 2 16 3 3" xfId="28828"/>
    <cellStyle name="Currency 2 4 2 16 3 3 2" xfId="28829"/>
    <cellStyle name="Currency 2 4 2 16 3 4" xfId="28830"/>
    <cellStyle name="Currency 2 4 2 16 3 4 2" xfId="28831"/>
    <cellStyle name="Currency 2 4 2 16 3 5" xfId="28832"/>
    <cellStyle name="Currency 2 4 2 16 3 5 2" xfId="28833"/>
    <cellStyle name="Currency 2 4 2 16 3 6" xfId="28834"/>
    <cellStyle name="Currency 2 4 2 16 3 6 2" xfId="28835"/>
    <cellStyle name="Currency 2 4 2 16 3 7" xfId="28836"/>
    <cellStyle name="Currency 2 4 2 16 3 7 2" xfId="28837"/>
    <cellStyle name="Currency 2 4 2 16 3 8" xfId="28838"/>
    <cellStyle name="Currency 2 4 2 16 3 8 2" xfId="28839"/>
    <cellStyle name="Currency 2 4 2 16 3 9" xfId="28840"/>
    <cellStyle name="Currency 2 4 2 16 3 9 2" xfId="28841"/>
    <cellStyle name="Currency 2 4 2 16 4" xfId="28842"/>
    <cellStyle name="Currency 2 4 2 16 4 2" xfId="28843"/>
    <cellStyle name="Currency 2 4 2 16 5" xfId="28844"/>
    <cellStyle name="Currency 2 4 2 16 5 2" xfId="28845"/>
    <cellStyle name="Currency 2 4 2 16 6" xfId="28846"/>
    <cellStyle name="Currency 2 4 2 16 6 2" xfId="28847"/>
    <cellStyle name="Currency 2 4 2 16 7" xfId="28848"/>
    <cellStyle name="Currency 2 4 2 16 7 2" xfId="28849"/>
    <cellStyle name="Currency 2 4 2 16 8" xfId="28850"/>
    <cellStyle name="Currency 2 4 2 16 8 2" xfId="28851"/>
    <cellStyle name="Currency 2 4 2 16 9" xfId="28852"/>
    <cellStyle name="Currency 2 4 2 16 9 2" xfId="28853"/>
    <cellStyle name="Currency 2 4 2 17" xfId="28854"/>
    <cellStyle name="Currency 2 4 2 17 10" xfId="28855"/>
    <cellStyle name="Currency 2 4 2 17 10 2" xfId="28856"/>
    <cellStyle name="Currency 2 4 2 17 11" xfId="28857"/>
    <cellStyle name="Currency 2 4 2 17 11 2" xfId="28858"/>
    <cellStyle name="Currency 2 4 2 17 12" xfId="28859"/>
    <cellStyle name="Currency 2 4 2 17 12 2" xfId="28860"/>
    <cellStyle name="Currency 2 4 2 17 13" xfId="28861"/>
    <cellStyle name="Currency 2 4 2 17 13 2" xfId="28862"/>
    <cellStyle name="Currency 2 4 2 17 14" xfId="28863"/>
    <cellStyle name="Currency 2 4 2 17 14 2" xfId="28864"/>
    <cellStyle name="Currency 2 4 2 17 15" xfId="28865"/>
    <cellStyle name="Currency 2 4 2 17 16" xfId="28866"/>
    <cellStyle name="Currency 2 4 2 17 2" xfId="28867"/>
    <cellStyle name="Currency 2 4 2 17 2 10" xfId="28868"/>
    <cellStyle name="Currency 2 4 2 17 2 10 2" xfId="28869"/>
    <cellStyle name="Currency 2 4 2 17 2 11" xfId="28870"/>
    <cellStyle name="Currency 2 4 2 17 2 11 2" xfId="28871"/>
    <cellStyle name="Currency 2 4 2 17 2 12" xfId="28872"/>
    <cellStyle name="Currency 2 4 2 17 2 12 2" xfId="28873"/>
    <cellStyle name="Currency 2 4 2 17 2 13" xfId="28874"/>
    <cellStyle name="Currency 2 4 2 17 2 14" xfId="28875"/>
    <cellStyle name="Currency 2 4 2 17 2 2" xfId="28876"/>
    <cellStyle name="Currency 2 4 2 17 2 2 2" xfId="28877"/>
    <cellStyle name="Currency 2 4 2 17 2 3" xfId="28878"/>
    <cellStyle name="Currency 2 4 2 17 2 3 2" xfId="28879"/>
    <cellStyle name="Currency 2 4 2 17 2 4" xfId="28880"/>
    <cellStyle name="Currency 2 4 2 17 2 4 2" xfId="28881"/>
    <cellStyle name="Currency 2 4 2 17 2 5" xfId="28882"/>
    <cellStyle name="Currency 2 4 2 17 2 5 2" xfId="28883"/>
    <cellStyle name="Currency 2 4 2 17 2 6" xfId="28884"/>
    <cellStyle name="Currency 2 4 2 17 2 6 2" xfId="28885"/>
    <cellStyle name="Currency 2 4 2 17 2 7" xfId="28886"/>
    <cellStyle name="Currency 2 4 2 17 2 7 2" xfId="28887"/>
    <cellStyle name="Currency 2 4 2 17 2 8" xfId="28888"/>
    <cellStyle name="Currency 2 4 2 17 2 8 2" xfId="28889"/>
    <cellStyle name="Currency 2 4 2 17 2 9" xfId="28890"/>
    <cellStyle name="Currency 2 4 2 17 2 9 2" xfId="28891"/>
    <cellStyle name="Currency 2 4 2 17 3" xfId="28892"/>
    <cellStyle name="Currency 2 4 2 17 3 10" xfId="28893"/>
    <cellStyle name="Currency 2 4 2 17 3 10 2" xfId="28894"/>
    <cellStyle name="Currency 2 4 2 17 3 11" xfId="28895"/>
    <cellStyle name="Currency 2 4 2 17 3 11 2" xfId="28896"/>
    <cellStyle name="Currency 2 4 2 17 3 12" xfId="28897"/>
    <cellStyle name="Currency 2 4 2 17 3 12 2" xfId="28898"/>
    <cellStyle name="Currency 2 4 2 17 3 13" xfId="28899"/>
    <cellStyle name="Currency 2 4 2 17 3 14" xfId="28900"/>
    <cellStyle name="Currency 2 4 2 17 3 2" xfId="28901"/>
    <cellStyle name="Currency 2 4 2 17 3 2 2" xfId="28902"/>
    <cellStyle name="Currency 2 4 2 17 3 3" xfId="28903"/>
    <cellStyle name="Currency 2 4 2 17 3 3 2" xfId="28904"/>
    <cellStyle name="Currency 2 4 2 17 3 4" xfId="28905"/>
    <cellStyle name="Currency 2 4 2 17 3 4 2" xfId="28906"/>
    <cellStyle name="Currency 2 4 2 17 3 5" xfId="28907"/>
    <cellStyle name="Currency 2 4 2 17 3 5 2" xfId="28908"/>
    <cellStyle name="Currency 2 4 2 17 3 6" xfId="28909"/>
    <cellStyle name="Currency 2 4 2 17 3 6 2" xfId="28910"/>
    <cellStyle name="Currency 2 4 2 17 3 7" xfId="28911"/>
    <cellStyle name="Currency 2 4 2 17 3 7 2" xfId="28912"/>
    <cellStyle name="Currency 2 4 2 17 3 8" xfId="28913"/>
    <cellStyle name="Currency 2 4 2 17 3 8 2" xfId="28914"/>
    <cellStyle name="Currency 2 4 2 17 3 9" xfId="28915"/>
    <cellStyle name="Currency 2 4 2 17 3 9 2" xfId="28916"/>
    <cellStyle name="Currency 2 4 2 17 4" xfId="28917"/>
    <cellStyle name="Currency 2 4 2 17 4 2" xfId="28918"/>
    <cellStyle name="Currency 2 4 2 17 5" xfId="28919"/>
    <cellStyle name="Currency 2 4 2 17 5 2" xfId="28920"/>
    <cellStyle name="Currency 2 4 2 17 6" xfId="28921"/>
    <cellStyle name="Currency 2 4 2 17 6 2" xfId="28922"/>
    <cellStyle name="Currency 2 4 2 17 7" xfId="28923"/>
    <cellStyle name="Currency 2 4 2 17 7 2" xfId="28924"/>
    <cellStyle name="Currency 2 4 2 17 8" xfId="28925"/>
    <cellStyle name="Currency 2 4 2 17 8 2" xfId="28926"/>
    <cellStyle name="Currency 2 4 2 17 9" xfId="28927"/>
    <cellStyle name="Currency 2 4 2 17 9 2" xfId="28928"/>
    <cellStyle name="Currency 2 4 2 18" xfId="28929"/>
    <cellStyle name="Currency 2 4 2 18 10" xfId="28930"/>
    <cellStyle name="Currency 2 4 2 18 10 2" xfId="28931"/>
    <cellStyle name="Currency 2 4 2 18 11" xfId="28932"/>
    <cellStyle name="Currency 2 4 2 18 11 2" xfId="28933"/>
    <cellStyle name="Currency 2 4 2 18 12" xfId="28934"/>
    <cellStyle name="Currency 2 4 2 18 12 2" xfId="28935"/>
    <cellStyle name="Currency 2 4 2 18 13" xfId="28936"/>
    <cellStyle name="Currency 2 4 2 18 13 2" xfId="28937"/>
    <cellStyle name="Currency 2 4 2 18 14" xfId="28938"/>
    <cellStyle name="Currency 2 4 2 18 14 2" xfId="28939"/>
    <cellStyle name="Currency 2 4 2 18 15" xfId="28940"/>
    <cellStyle name="Currency 2 4 2 18 16" xfId="28941"/>
    <cellStyle name="Currency 2 4 2 18 2" xfId="28942"/>
    <cellStyle name="Currency 2 4 2 18 2 10" xfId="28943"/>
    <cellStyle name="Currency 2 4 2 18 2 10 2" xfId="28944"/>
    <cellStyle name="Currency 2 4 2 18 2 11" xfId="28945"/>
    <cellStyle name="Currency 2 4 2 18 2 11 2" xfId="28946"/>
    <cellStyle name="Currency 2 4 2 18 2 12" xfId="28947"/>
    <cellStyle name="Currency 2 4 2 18 2 12 2" xfId="28948"/>
    <cellStyle name="Currency 2 4 2 18 2 13" xfId="28949"/>
    <cellStyle name="Currency 2 4 2 18 2 14" xfId="28950"/>
    <cellStyle name="Currency 2 4 2 18 2 2" xfId="28951"/>
    <cellStyle name="Currency 2 4 2 18 2 2 2" xfId="28952"/>
    <cellStyle name="Currency 2 4 2 18 2 3" xfId="28953"/>
    <cellStyle name="Currency 2 4 2 18 2 3 2" xfId="28954"/>
    <cellStyle name="Currency 2 4 2 18 2 4" xfId="28955"/>
    <cellStyle name="Currency 2 4 2 18 2 4 2" xfId="28956"/>
    <cellStyle name="Currency 2 4 2 18 2 5" xfId="28957"/>
    <cellStyle name="Currency 2 4 2 18 2 5 2" xfId="28958"/>
    <cellStyle name="Currency 2 4 2 18 2 6" xfId="28959"/>
    <cellStyle name="Currency 2 4 2 18 2 6 2" xfId="28960"/>
    <cellStyle name="Currency 2 4 2 18 2 7" xfId="28961"/>
    <cellStyle name="Currency 2 4 2 18 2 7 2" xfId="28962"/>
    <cellStyle name="Currency 2 4 2 18 2 8" xfId="28963"/>
    <cellStyle name="Currency 2 4 2 18 2 8 2" xfId="28964"/>
    <cellStyle name="Currency 2 4 2 18 2 9" xfId="28965"/>
    <cellStyle name="Currency 2 4 2 18 2 9 2" xfId="28966"/>
    <cellStyle name="Currency 2 4 2 18 3" xfId="28967"/>
    <cellStyle name="Currency 2 4 2 18 3 10" xfId="28968"/>
    <cellStyle name="Currency 2 4 2 18 3 10 2" xfId="28969"/>
    <cellStyle name="Currency 2 4 2 18 3 11" xfId="28970"/>
    <cellStyle name="Currency 2 4 2 18 3 11 2" xfId="28971"/>
    <cellStyle name="Currency 2 4 2 18 3 12" xfId="28972"/>
    <cellStyle name="Currency 2 4 2 18 3 12 2" xfId="28973"/>
    <cellStyle name="Currency 2 4 2 18 3 13" xfId="28974"/>
    <cellStyle name="Currency 2 4 2 18 3 14" xfId="28975"/>
    <cellStyle name="Currency 2 4 2 18 3 2" xfId="28976"/>
    <cellStyle name="Currency 2 4 2 18 3 2 2" xfId="28977"/>
    <cellStyle name="Currency 2 4 2 18 3 3" xfId="28978"/>
    <cellStyle name="Currency 2 4 2 18 3 3 2" xfId="28979"/>
    <cellStyle name="Currency 2 4 2 18 3 4" xfId="28980"/>
    <cellStyle name="Currency 2 4 2 18 3 4 2" xfId="28981"/>
    <cellStyle name="Currency 2 4 2 18 3 5" xfId="28982"/>
    <cellStyle name="Currency 2 4 2 18 3 5 2" xfId="28983"/>
    <cellStyle name="Currency 2 4 2 18 3 6" xfId="28984"/>
    <cellStyle name="Currency 2 4 2 18 3 6 2" xfId="28985"/>
    <cellStyle name="Currency 2 4 2 18 3 7" xfId="28986"/>
    <cellStyle name="Currency 2 4 2 18 3 7 2" xfId="28987"/>
    <cellStyle name="Currency 2 4 2 18 3 8" xfId="28988"/>
    <cellStyle name="Currency 2 4 2 18 3 8 2" xfId="28989"/>
    <cellStyle name="Currency 2 4 2 18 3 9" xfId="28990"/>
    <cellStyle name="Currency 2 4 2 18 3 9 2" xfId="28991"/>
    <cellStyle name="Currency 2 4 2 18 4" xfId="28992"/>
    <cellStyle name="Currency 2 4 2 18 4 2" xfId="28993"/>
    <cellStyle name="Currency 2 4 2 18 5" xfId="28994"/>
    <cellStyle name="Currency 2 4 2 18 5 2" xfId="28995"/>
    <cellStyle name="Currency 2 4 2 18 6" xfId="28996"/>
    <cellStyle name="Currency 2 4 2 18 6 2" xfId="28997"/>
    <cellStyle name="Currency 2 4 2 18 7" xfId="28998"/>
    <cellStyle name="Currency 2 4 2 18 7 2" xfId="28999"/>
    <cellStyle name="Currency 2 4 2 18 8" xfId="29000"/>
    <cellStyle name="Currency 2 4 2 18 8 2" xfId="29001"/>
    <cellStyle name="Currency 2 4 2 18 9" xfId="29002"/>
    <cellStyle name="Currency 2 4 2 18 9 2" xfId="29003"/>
    <cellStyle name="Currency 2 4 2 19" xfId="29004"/>
    <cellStyle name="Currency 2 4 2 19 10" xfId="29005"/>
    <cellStyle name="Currency 2 4 2 19 10 2" xfId="29006"/>
    <cellStyle name="Currency 2 4 2 19 11" xfId="29007"/>
    <cellStyle name="Currency 2 4 2 19 11 2" xfId="29008"/>
    <cellStyle name="Currency 2 4 2 19 12" xfId="29009"/>
    <cellStyle name="Currency 2 4 2 19 12 2" xfId="29010"/>
    <cellStyle name="Currency 2 4 2 19 13" xfId="29011"/>
    <cellStyle name="Currency 2 4 2 19 13 2" xfId="29012"/>
    <cellStyle name="Currency 2 4 2 19 14" xfId="29013"/>
    <cellStyle name="Currency 2 4 2 19 14 2" xfId="29014"/>
    <cellStyle name="Currency 2 4 2 19 15" xfId="29015"/>
    <cellStyle name="Currency 2 4 2 19 16" xfId="29016"/>
    <cellStyle name="Currency 2 4 2 19 2" xfId="29017"/>
    <cellStyle name="Currency 2 4 2 19 2 10" xfId="29018"/>
    <cellStyle name="Currency 2 4 2 19 2 10 2" xfId="29019"/>
    <cellStyle name="Currency 2 4 2 19 2 11" xfId="29020"/>
    <cellStyle name="Currency 2 4 2 19 2 11 2" xfId="29021"/>
    <cellStyle name="Currency 2 4 2 19 2 12" xfId="29022"/>
    <cellStyle name="Currency 2 4 2 19 2 12 2" xfId="29023"/>
    <cellStyle name="Currency 2 4 2 19 2 13" xfId="29024"/>
    <cellStyle name="Currency 2 4 2 19 2 14" xfId="29025"/>
    <cellStyle name="Currency 2 4 2 19 2 2" xfId="29026"/>
    <cellStyle name="Currency 2 4 2 19 2 2 2" xfId="29027"/>
    <cellStyle name="Currency 2 4 2 19 2 3" xfId="29028"/>
    <cellStyle name="Currency 2 4 2 19 2 3 2" xfId="29029"/>
    <cellStyle name="Currency 2 4 2 19 2 4" xfId="29030"/>
    <cellStyle name="Currency 2 4 2 19 2 4 2" xfId="29031"/>
    <cellStyle name="Currency 2 4 2 19 2 5" xfId="29032"/>
    <cellStyle name="Currency 2 4 2 19 2 5 2" xfId="29033"/>
    <cellStyle name="Currency 2 4 2 19 2 6" xfId="29034"/>
    <cellStyle name="Currency 2 4 2 19 2 6 2" xfId="29035"/>
    <cellStyle name="Currency 2 4 2 19 2 7" xfId="29036"/>
    <cellStyle name="Currency 2 4 2 19 2 7 2" xfId="29037"/>
    <cellStyle name="Currency 2 4 2 19 2 8" xfId="29038"/>
    <cellStyle name="Currency 2 4 2 19 2 8 2" xfId="29039"/>
    <cellStyle name="Currency 2 4 2 19 2 9" xfId="29040"/>
    <cellStyle name="Currency 2 4 2 19 2 9 2" xfId="29041"/>
    <cellStyle name="Currency 2 4 2 19 3" xfId="29042"/>
    <cellStyle name="Currency 2 4 2 19 3 10" xfId="29043"/>
    <cellStyle name="Currency 2 4 2 19 3 10 2" xfId="29044"/>
    <cellStyle name="Currency 2 4 2 19 3 11" xfId="29045"/>
    <cellStyle name="Currency 2 4 2 19 3 11 2" xfId="29046"/>
    <cellStyle name="Currency 2 4 2 19 3 12" xfId="29047"/>
    <cellStyle name="Currency 2 4 2 19 3 12 2" xfId="29048"/>
    <cellStyle name="Currency 2 4 2 19 3 13" xfId="29049"/>
    <cellStyle name="Currency 2 4 2 19 3 14" xfId="29050"/>
    <cellStyle name="Currency 2 4 2 19 3 2" xfId="29051"/>
    <cellStyle name="Currency 2 4 2 19 3 2 2" xfId="29052"/>
    <cellStyle name="Currency 2 4 2 19 3 3" xfId="29053"/>
    <cellStyle name="Currency 2 4 2 19 3 3 2" xfId="29054"/>
    <cellStyle name="Currency 2 4 2 19 3 4" xfId="29055"/>
    <cellStyle name="Currency 2 4 2 19 3 4 2" xfId="29056"/>
    <cellStyle name="Currency 2 4 2 19 3 5" xfId="29057"/>
    <cellStyle name="Currency 2 4 2 19 3 5 2" xfId="29058"/>
    <cellStyle name="Currency 2 4 2 19 3 6" xfId="29059"/>
    <cellStyle name="Currency 2 4 2 19 3 6 2" xfId="29060"/>
    <cellStyle name="Currency 2 4 2 19 3 7" xfId="29061"/>
    <cellStyle name="Currency 2 4 2 19 3 7 2" xfId="29062"/>
    <cellStyle name="Currency 2 4 2 19 3 8" xfId="29063"/>
    <cellStyle name="Currency 2 4 2 19 3 8 2" xfId="29064"/>
    <cellStyle name="Currency 2 4 2 19 3 9" xfId="29065"/>
    <cellStyle name="Currency 2 4 2 19 3 9 2" xfId="29066"/>
    <cellStyle name="Currency 2 4 2 19 4" xfId="29067"/>
    <cellStyle name="Currency 2 4 2 19 4 2" xfId="29068"/>
    <cellStyle name="Currency 2 4 2 19 5" xfId="29069"/>
    <cellStyle name="Currency 2 4 2 19 5 2" xfId="29070"/>
    <cellStyle name="Currency 2 4 2 19 6" xfId="29071"/>
    <cellStyle name="Currency 2 4 2 19 6 2" xfId="29072"/>
    <cellStyle name="Currency 2 4 2 19 7" xfId="29073"/>
    <cellStyle name="Currency 2 4 2 19 7 2" xfId="29074"/>
    <cellStyle name="Currency 2 4 2 19 8" xfId="29075"/>
    <cellStyle name="Currency 2 4 2 19 8 2" xfId="29076"/>
    <cellStyle name="Currency 2 4 2 19 9" xfId="29077"/>
    <cellStyle name="Currency 2 4 2 19 9 2" xfId="29078"/>
    <cellStyle name="Currency 2 4 2 2" xfId="29079"/>
    <cellStyle name="Currency 2 4 2 2 2" xfId="29080"/>
    <cellStyle name="Currency 2 4 2 2 2 10" xfId="29081"/>
    <cellStyle name="Currency 2 4 2 2 2 10 10" xfId="29082"/>
    <cellStyle name="Currency 2 4 2 2 2 10 10 2" xfId="29083"/>
    <cellStyle name="Currency 2 4 2 2 2 10 11" xfId="29084"/>
    <cellStyle name="Currency 2 4 2 2 2 10 11 2" xfId="29085"/>
    <cellStyle name="Currency 2 4 2 2 2 10 12" xfId="29086"/>
    <cellStyle name="Currency 2 4 2 2 2 10 12 2" xfId="29087"/>
    <cellStyle name="Currency 2 4 2 2 2 10 13" xfId="29088"/>
    <cellStyle name="Currency 2 4 2 2 2 10 13 2" xfId="29089"/>
    <cellStyle name="Currency 2 4 2 2 2 10 14" xfId="29090"/>
    <cellStyle name="Currency 2 4 2 2 2 10 14 2" xfId="29091"/>
    <cellStyle name="Currency 2 4 2 2 2 10 15" xfId="29092"/>
    <cellStyle name="Currency 2 4 2 2 2 10 16" xfId="29093"/>
    <cellStyle name="Currency 2 4 2 2 2 10 2" xfId="29094"/>
    <cellStyle name="Currency 2 4 2 2 2 10 2 10" xfId="29095"/>
    <cellStyle name="Currency 2 4 2 2 2 10 2 10 2" xfId="29096"/>
    <cellStyle name="Currency 2 4 2 2 2 10 2 11" xfId="29097"/>
    <cellStyle name="Currency 2 4 2 2 2 10 2 11 2" xfId="29098"/>
    <cellStyle name="Currency 2 4 2 2 2 10 2 12" xfId="29099"/>
    <cellStyle name="Currency 2 4 2 2 2 10 2 12 2" xfId="29100"/>
    <cellStyle name="Currency 2 4 2 2 2 10 2 13" xfId="29101"/>
    <cellStyle name="Currency 2 4 2 2 2 10 2 14" xfId="29102"/>
    <cellStyle name="Currency 2 4 2 2 2 10 2 2" xfId="29103"/>
    <cellStyle name="Currency 2 4 2 2 2 10 2 2 2" xfId="29104"/>
    <cellStyle name="Currency 2 4 2 2 2 10 2 3" xfId="29105"/>
    <cellStyle name="Currency 2 4 2 2 2 10 2 3 2" xfId="29106"/>
    <cellStyle name="Currency 2 4 2 2 2 10 2 4" xfId="29107"/>
    <cellStyle name="Currency 2 4 2 2 2 10 2 4 2" xfId="29108"/>
    <cellStyle name="Currency 2 4 2 2 2 10 2 5" xfId="29109"/>
    <cellStyle name="Currency 2 4 2 2 2 10 2 5 2" xfId="29110"/>
    <cellStyle name="Currency 2 4 2 2 2 10 2 6" xfId="29111"/>
    <cellStyle name="Currency 2 4 2 2 2 10 2 6 2" xfId="29112"/>
    <cellStyle name="Currency 2 4 2 2 2 10 2 7" xfId="29113"/>
    <cellStyle name="Currency 2 4 2 2 2 10 2 7 2" xfId="29114"/>
    <cellStyle name="Currency 2 4 2 2 2 10 2 8" xfId="29115"/>
    <cellStyle name="Currency 2 4 2 2 2 10 2 8 2" xfId="29116"/>
    <cellStyle name="Currency 2 4 2 2 2 10 2 9" xfId="29117"/>
    <cellStyle name="Currency 2 4 2 2 2 10 2 9 2" xfId="29118"/>
    <cellStyle name="Currency 2 4 2 2 2 10 3" xfId="29119"/>
    <cellStyle name="Currency 2 4 2 2 2 10 3 10" xfId="29120"/>
    <cellStyle name="Currency 2 4 2 2 2 10 3 10 2" xfId="29121"/>
    <cellStyle name="Currency 2 4 2 2 2 10 3 11" xfId="29122"/>
    <cellStyle name="Currency 2 4 2 2 2 10 3 11 2" xfId="29123"/>
    <cellStyle name="Currency 2 4 2 2 2 10 3 12" xfId="29124"/>
    <cellStyle name="Currency 2 4 2 2 2 10 3 12 2" xfId="29125"/>
    <cellStyle name="Currency 2 4 2 2 2 10 3 13" xfId="29126"/>
    <cellStyle name="Currency 2 4 2 2 2 10 3 14" xfId="29127"/>
    <cellStyle name="Currency 2 4 2 2 2 10 3 2" xfId="29128"/>
    <cellStyle name="Currency 2 4 2 2 2 10 3 2 2" xfId="29129"/>
    <cellStyle name="Currency 2 4 2 2 2 10 3 3" xfId="29130"/>
    <cellStyle name="Currency 2 4 2 2 2 10 3 3 2" xfId="29131"/>
    <cellStyle name="Currency 2 4 2 2 2 10 3 4" xfId="29132"/>
    <cellStyle name="Currency 2 4 2 2 2 10 3 4 2" xfId="29133"/>
    <cellStyle name="Currency 2 4 2 2 2 10 3 5" xfId="29134"/>
    <cellStyle name="Currency 2 4 2 2 2 10 3 5 2" xfId="29135"/>
    <cellStyle name="Currency 2 4 2 2 2 10 3 6" xfId="29136"/>
    <cellStyle name="Currency 2 4 2 2 2 10 3 6 2" xfId="29137"/>
    <cellStyle name="Currency 2 4 2 2 2 10 3 7" xfId="29138"/>
    <cellStyle name="Currency 2 4 2 2 2 10 3 7 2" xfId="29139"/>
    <cellStyle name="Currency 2 4 2 2 2 10 3 8" xfId="29140"/>
    <cellStyle name="Currency 2 4 2 2 2 10 3 8 2" xfId="29141"/>
    <cellStyle name="Currency 2 4 2 2 2 10 3 9" xfId="29142"/>
    <cellStyle name="Currency 2 4 2 2 2 10 3 9 2" xfId="29143"/>
    <cellStyle name="Currency 2 4 2 2 2 10 4" xfId="29144"/>
    <cellStyle name="Currency 2 4 2 2 2 10 4 2" xfId="29145"/>
    <cellStyle name="Currency 2 4 2 2 2 10 5" xfId="29146"/>
    <cellStyle name="Currency 2 4 2 2 2 10 5 2" xfId="29147"/>
    <cellStyle name="Currency 2 4 2 2 2 10 6" xfId="29148"/>
    <cellStyle name="Currency 2 4 2 2 2 10 6 2" xfId="29149"/>
    <cellStyle name="Currency 2 4 2 2 2 10 7" xfId="29150"/>
    <cellStyle name="Currency 2 4 2 2 2 10 7 2" xfId="29151"/>
    <cellStyle name="Currency 2 4 2 2 2 10 8" xfId="29152"/>
    <cellStyle name="Currency 2 4 2 2 2 10 8 2" xfId="29153"/>
    <cellStyle name="Currency 2 4 2 2 2 10 9" xfId="29154"/>
    <cellStyle name="Currency 2 4 2 2 2 10 9 2" xfId="29155"/>
    <cellStyle name="Currency 2 4 2 2 2 11" xfId="29156"/>
    <cellStyle name="Currency 2 4 2 2 2 11 10" xfId="29157"/>
    <cellStyle name="Currency 2 4 2 2 2 11 10 2" xfId="29158"/>
    <cellStyle name="Currency 2 4 2 2 2 11 11" xfId="29159"/>
    <cellStyle name="Currency 2 4 2 2 2 11 11 2" xfId="29160"/>
    <cellStyle name="Currency 2 4 2 2 2 11 12" xfId="29161"/>
    <cellStyle name="Currency 2 4 2 2 2 11 12 2" xfId="29162"/>
    <cellStyle name="Currency 2 4 2 2 2 11 13" xfId="29163"/>
    <cellStyle name="Currency 2 4 2 2 2 11 13 2" xfId="29164"/>
    <cellStyle name="Currency 2 4 2 2 2 11 14" xfId="29165"/>
    <cellStyle name="Currency 2 4 2 2 2 11 14 2" xfId="29166"/>
    <cellStyle name="Currency 2 4 2 2 2 11 15" xfId="29167"/>
    <cellStyle name="Currency 2 4 2 2 2 11 16" xfId="29168"/>
    <cellStyle name="Currency 2 4 2 2 2 11 2" xfId="29169"/>
    <cellStyle name="Currency 2 4 2 2 2 11 2 10" xfId="29170"/>
    <cellStyle name="Currency 2 4 2 2 2 11 2 10 2" xfId="29171"/>
    <cellStyle name="Currency 2 4 2 2 2 11 2 11" xfId="29172"/>
    <cellStyle name="Currency 2 4 2 2 2 11 2 11 2" xfId="29173"/>
    <cellStyle name="Currency 2 4 2 2 2 11 2 12" xfId="29174"/>
    <cellStyle name="Currency 2 4 2 2 2 11 2 12 2" xfId="29175"/>
    <cellStyle name="Currency 2 4 2 2 2 11 2 13" xfId="29176"/>
    <cellStyle name="Currency 2 4 2 2 2 11 2 14" xfId="29177"/>
    <cellStyle name="Currency 2 4 2 2 2 11 2 2" xfId="29178"/>
    <cellStyle name="Currency 2 4 2 2 2 11 2 2 2" xfId="29179"/>
    <cellStyle name="Currency 2 4 2 2 2 11 2 3" xfId="29180"/>
    <cellStyle name="Currency 2 4 2 2 2 11 2 3 2" xfId="29181"/>
    <cellStyle name="Currency 2 4 2 2 2 11 2 4" xfId="29182"/>
    <cellStyle name="Currency 2 4 2 2 2 11 2 4 2" xfId="29183"/>
    <cellStyle name="Currency 2 4 2 2 2 11 2 5" xfId="29184"/>
    <cellStyle name="Currency 2 4 2 2 2 11 2 5 2" xfId="29185"/>
    <cellStyle name="Currency 2 4 2 2 2 11 2 6" xfId="29186"/>
    <cellStyle name="Currency 2 4 2 2 2 11 2 6 2" xfId="29187"/>
    <cellStyle name="Currency 2 4 2 2 2 11 2 7" xfId="29188"/>
    <cellStyle name="Currency 2 4 2 2 2 11 2 7 2" xfId="29189"/>
    <cellStyle name="Currency 2 4 2 2 2 11 2 8" xfId="29190"/>
    <cellStyle name="Currency 2 4 2 2 2 11 2 8 2" xfId="29191"/>
    <cellStyle name="Currency 2 4 2 2 2 11 2 9" xfId="29192"/>
    <cellStyle name="Currency 2 4 2 2 2 11 2 9 2" xfId="29193"/>
    <cellStyle name="Currency 2 4 2 2 2 11 3" xfId="29194"/>
    <cellStyle name="Currency 2 4 2 2 2 11 3 10" xfId="29195"/>
    <cellStyle name="Currency 2 4 2 2 2 11 3 10 2" xfId="29196"/>
    <cellStyle name="Currency 2 4 2 2 2 11 3 11" xfId="29197"/>
    <cellStyle name="Currency 2 4 2 2 2 11 3 11 2" xfId="29198"/>
    <cellStyle name="Currency 2 4 2 2 2 11 3 12" xfId="29199"/>
    <cellStyle name="Currency 2 4 2 2 2 11 3 12 2" xfId="29200"/>
    <cellStyle name="Currency 2 4 2 2 2 11 3 13" xfId="29201"/>
    <cellStyle name="Currency 2 4 2 2 2 11 3 14" xfId="29202"/>
    <cellStyle name="Currency 2 4 2 2 2 11 3 2" xfId="29203"/>
    <cellStyle name="Currency 2 4 2 2 2 11 3 2 2" xfId="29204"/>
    <cellStyle name="Currency 2 4 2 2 2 11 3 3" xfId="29205"/>
    <cellStyle name="Currency 2 4 2 2 2 11 3 3 2" xfId="29206"/>
    <cellStyle name="Currency 2 4 2 2 2 11 3 4" xfId="29207"/>
    <cellStyle name="Currency 2 4 2 2 2 11 3 4 2" xfId="29208"/>
    <cellStyle name="Currency 2 4 2 2 2 11 3 5" xfId="29209"/>
    <cellStyle name="Currency 2 4 2 2 2 11 3 5 2" xfId="29210"/>
    <cellStyle name="Currency 2 4 2 2 2 11 3 6" xfId="29211"/>
    <cellStyle name="Currency 2 4 2 2 2 11 3 6 2" xfId="29212"/>
    <cellStyle name="Currency 2 4 2 2 2 11 3 7" xfId="29213"/>
    <cellStyle name="Currency 2 4 2 2 2 11 3 7 2" xfId="29214"/>
    <cellStyle name="Currency 2 4 2 2 2 11 3 8" xfId="29215"/>
    <cellStyle name="Currency 2 4 2 2 2 11 3 8 2" xfId="29216"/>
    <cellStyle name="Currency 2 4 2 2 2 11 3 9" xfId="29217"/>
    <cellStyle name="Currency 2 4 2 2 2 11 3 9 2" xfId="29218"/>
    <cellStyle name="Currency 2 4 2 2 2 11 4" xfId="29219"/>
    <cellStyle name="Currency 2 4 2 2 2 11 4 2" xfId="29220"/>
    <cellStyle name="Currency 2 4 2 2 2 11 5" xfId="29221"/>
    <cellStyle name="Currency 2 4 2 2 2 11 5 2" xfId="29222"/>
    <cellStyle name="Currency 2 4 2 2 2 11 6" xfId="29223"/>
    <cellStyle name="Currency 2 4 2 2 2 11 6 2" xfId="29224"/>
    <cellStyle name="Currency 2 4 2 2 2 11 7" xfId="29225"/>
    <cellStyle name="Currency 2 4 2 2 2 11 7 2" xfId="29226"/>
    <cellStyle name="Currency 2 4 2 2 2 11 8" xfId="29227"/>
    <cellStyle name="Currency 2 4 2 2 2 11 8 2" xfId="29228"/>
    <cellStyle name="Currency 2 4 2 2 2 11 9" xfId="29229"/>
    <cellStyle name="Currency 2 4 2 2 2 11 9 2" xfId="29230"/>
    <cellStyle name="Currency 2 4 2 2 2 12" xfId="29231"/>
    <cellStyle name="Currency 2 4 2 2 2 12 10" xfId="29232"/>
    <cellStyle name="Currency 2 4 2 2 2 12 10 2" xfId="29233"/>
    <cellStyle name="Currency 2 4 2 2 2 12 11" xfId="29234"/>
    <cellStyle name="Currency 2 4 2 2 2 12 11 2" xfId="29235"/>
    <cellStyle name="Currency 2 4 2 2 2 12 12" xfId="29236"/>
    <cellStyle name="Currency 2 4 2 2 2 12 12 2" xfId="29237"/>
    <cellStyle name="Currency 2 4 2 2 2 12 13" xfId="29238"/>
    <cellStyle name="Currency 2 4 2 2 2 12 13 2" xfId="29239"/>
    <cellStyle name="Currency 2 4 2 2 2 12 14" xfId="29240"/>
    <cellStyle name="Currency 2 4 2 2 2 12 14 2" xfId="29241"/>
    <cellStyle name="Currency 2 4 2 2 2 12 15" xfId="29242"/>
    <cellStyle name="Currency 2 4 2 2 2 12 16" xfId="29243"/>
    <cellStyle name="Currency 2 4 2 2 2 12 2" xfId="29244"/>
    <cellStyle name="Currency 2 4 2 2 2 12 2 10" xfId="29245"/>
    <cellStyle name="Currency 2 4 2 2 2 12 2 10 2" xfId="29246"/>
    <cellStyle name="Currency 2 4 2 2 2 12 2 11" xfId="29247"/>
    <cellStyle name="Currency 2 4 2 2 2 12 2 11 2" xfId="29248"/>
    <cellStyle name="Currency 2 4 2 2 2 12 2 12" xfId="29249"/>
    <cellStyle name="Currency 2 4 2 2 2 12 2 12 2" xfId="29250"/>
    <cellStyle name="Currency 2 4 2 2 2 12 2 13" xfId="29251"/>
    <cellStyle name="Currency 2 4 2 2 2 12 2 14" xfId="29252"/>
    <cellStyle name="Currency 2 4 2 2 2 12 2 2" xfId="29253"/>
    <cellStyle name="Currency 2 4 2 2 2 12 2 2 2" xfId="29254"/>
    <cellStyle name="Currency 2 4 2 2 2 12 2 3" xfId="29255"/>
    <cellStyle name="Currency 2 4 2 2 2 12 2 3 2" xfId="29256"/>
    <cellStyle name="Currency 2 4 2 2 2 12 2 4" xfId="29257"/>
    <cellStyle name="Currency 2 4 2 2 2 12 2 4 2" xfId="29258"/>
    <cellStyle name="Currency 2 4 2 2 2 12 2 5" xfId="29259"/>
    <cellStyle name="Currency 2 4 2 2 2 12 2 5 2" xfId="29260"/>
    <cellStyle name="Currency 2 4 2 2 2 12 2 6" xfId="29261"/>
    <cellStyle name="Currency 2 4 2 2 2 12 2 6 2" xfId="29262"/>
    <cellStyle name="Currency 2 4 2 2 2 12 2 7" xfId="29263"/>
    <cellStyle name="Currency 2 4 2 2 2 12 2 7 2" xfId="29264"/>
    <cellStyle name="Currency 2 4 2 2 2 12 2 8" xfId="29265"/>
    <cellStyle name="Currency 2 4 2 2 2 12 2 8 2" xfId="29266"/>
    <cellStyle name="Currency 2 4 2 2 2 12 2 9" xfId="29267"/>
    <cellStyle name="Currency 2 4 2 2 2 12 2 9 2" xfId="29268"/>
    <cellStyle name="Currency 2 4 2 2 2 12 3" xfId="29269"/>
    <cellStyle name="Currency 2 4 2 2 2 12 3 10" xfId="29270"/>
    <cellStyle name="Currency 2 4 2 2 2 12 3 10 2" xfId="29271"/>
    <cellStyle name="Currency 2 4 2 2 2 12 3 11" xfId="29272"/>
    <cellStyle name="Currency 2 4 2 2 2 12 3 11 2" xfId="29273"/>
    <cellStyle name="Currency 2 4 2 2 2 12 3 12" xfId="29274"/>
    <cellStyle name="Currency 2 4 2 2 2 12 3 12 2" xfId="29275"/>
    <cellStyle name="Currency 2 4 2 2 2 12 3 13" xfId="29276"/>
    <cellStyle name="Currency 2 4 2 2 2 12 3 14" xfId="29277"/>
    <cellStyle name="Currency 2 4 2 2 2 12 3 2" xfId="29278"/>
    <cellStyle name="Currency 2 4 2 2 2 12 3 2 2" xfId="29279"/>
    <cellStyle name="Currency 2 4 2 2 2 12 3 3" xfId="29280"/>
    <cellStyle name="Currency 2 4 2 2 2 12 3 3 2" xfId="29281"/>
    <cellStyle name="Currency 2 4 2 2 2 12 3 4" xfId="29282"/>
    <cellStyle name="Currency 2 4 2 2 2 12 3 4 2" xfId="29283"/>
    <cellStyle name="Currency 2 4 2 2 2 12 3 5" xfId="29284"/>
    <cellStyle name="Currency 2 4 2 2 2 12 3 5 2" xfId="29285"/>
    <cellStyle name="Currency 2 4 2 2 2 12 3 6" xfId="29286"/>
    <cellStyle name="Currency 2 4 2 2 2 12 3 6 2" xfId="29287"/>
    <cellStyle name="Currency 2 4 2 2 2 12 3 7" xfId="29288"/>
    <cellStyle name="Currency 2 4 2 2 2 12 3 7 2" xfId="29289"/>
    <cellStyle name="Currency 2 4 2 2 2 12 3 8" xfId="29290"/>
    <cellStyle name="Currency 2 4 2 2 2 12 3 8 2" xfId="29291"/>
    <cellStyle name="Currency 2 4 2 2 2 12 3 9" xfId="29292"/>
    <cellStyle name="Currency 2 4 2 2 2 12 3 9 2" xfId="29293"/>
    <cellStyle name="Currency 2 4 2 2 2 12 4" xfId="29294"/>
    <cellStyle name="Currency 2 4 2 2 2 12 4 2" xfId="29295"/>
    <cellStyle name="Currency 2 4 2 2 2 12 5" xfId="29296"/>
    <cellStyle name="Currency 2 4 2 2 2 12 5 2" xfId="29297"/>
    <cellStyle name="Currency 2 4 2 2 2 12 6" xfId="29298"/>
    <cellStyle name="Currency 2 4 2 2 2 12 6 2" xfId="29299"/>
    <cellStyle name="Currency 2 4 2 2 2 12 7" xfId="29300"/>
    <cellStyle name="Currency 2 4 2 2 2 12 7 2" xfId="29301"/>
    <cellStyle name="Currency 2 4 2 2 2 12 8" xfId="29302"/>
    <cellStyle name="Currency 2 4 2 2 2 12 8 2" xfId="29303"/>
    <cellStyle name="Currency 2 4 2 2 2 12 9" xfId="29304"/>
    <cellStyle name="Currency 2 4 2 2 2 12 9 2" xfId="29305"/>
    <cellStyle name="Currency 2 4 2 2 2 13" xfId="29306"/>
    <cellStyle name="Currency 2 4 2 2 2 13 10" xfId="29307"/>
    <cellStyle name="Currency 2 4 2 2 2 13 10 2" xfId="29308"/>
    <cellStyle name="Currency 2 4 2 2 2 13 11" xfId="29309"/>
    <cellStyle name="Currency 2 4 2 2 2 13 11 2" xfId="29310"/>
    <cellStyle name="Currency 2 4 2 2 2 13 12" xfId="29311"/>
    <cellStyle name="Currency 2 4 2 2 2 13 12 2" xfId="29312"/>
    <cellStyle name="Currency 2 4 2 2 2 13 13" xfId="29313"/>
    <cellStyle name="Currency 2 4 2 2 2 13 13 2" xfId="29314"/>
    <cellStyle name="Currency 2 4 2 2 2 13 14" xfId="29315"/>
    <cellStyle name="Currency 2 4 2 2 2 13 14 2" xfId="29316"/>
    <cellStyle name="Currency 2 4 2 2 2 13 15" xfId="29317"/>
    <cellStyle name="Currency 2 4 2 2 2 13 16" xfId="29318"/>
    <cellStyle name="Currency 2 4 2 2 2 13 2" xfId="29319"/>
    <cellStyle name="Currency 2 4 2 2 2 13 2 10" xfId="29320"/>
    <cellStyle name="Currency 2 4 2 2 2 13 2 10 2" xfId="29321"/>
    <cellStyle name="Currency 2 4 2 2 2 13 2 11" xfId="29322"/>
    <cellStyle name="Currency 2 4 2 2 2 13 2 11 2" xfId="29323"/>
    <cellStyle name="Currency 2 4 2 2 2 13 2 12" xfId="29324"/>
    <cellStyle name="Currency 2 4 2 2 2 13 2 12 2" xfId="29325"/>
    <cellStyle name="Currency 2 4 2 2 2 13 2 13" xfId="29326"/>
    <cellStyle name="Currency 2 4 2 2 2 13 2 14" xfId="29327"/>
    <cellStyle name="Currency 2 4 2 2 2 13 2 2" xfId="29328"/>
    <cellStyle name="Currency 2 4 2 2 2 13 2 2 2" xfId="29329"/>
    <cellStyle name="Currency 2 4 2 2 2 13 2 3" xfId="29330"/>
    <cellStyle name="Currency 2 4 2 2 2 13 2 3 2" xfId="29331"/>
    <cellStyle name="Currency 2 4 2 2 2 13 2 4" xfId="29332"/>
    <cellStyle name="Currency 2 4 2 2 2 13 2 4 2" xfId="29333"/>
    <cellStyle name="Currency 2 4 2 2 2 13 2 5" xfId="29334"/>
    <cellStyle name="Currency 2 4 2 2 2 13 2 5 2" xfId="29335"/>
    <cellStyle name="Currency 2 4 2 2 2 13 2 6" xfId="29336"/>
    <cellStyle name="Currency 2 4 2 2 2 13 2 6 2" xfId="29337"/>
    <cellStyle name="Currency 2 4 2 2 2 13 2 7" xfId="29338"/>
    <cellStyle name="Currency 2 4 2 2 2 13 2 7 2" xfId="29339"/>
    <cellStyle name="Currency 2 4 2 2 2 13 2 8" xfId="29340"/>
    <cellStyle name="Currency 2 4 2 2 2 13 2 8 2" xfId="29341"/>
    <cellStyle name="Currency 2 4 2 2 2 13 2 9" xfId="29342"/>
    <cellStyle name="Currency 2 4 2 2 2 13 2 9 2" xfId="29343"/>
    <cellStyle name="Currency 2 4 2 2 2 13 3" xfId="29344"/>
    <cellStyle name="Currency 2 4 2 2 2 13 3 10" xfId="29345"/>
    <cellStyle name="Currency 2 4 2 2 2 13 3 10 2" xfId="29346"/>
    <cellStyle name="Currency 2 4 2 2 2 13 3 11" xfId="29347"/>
    <cellStyle name="Currency 2 4 2 2 2 13 3 11 2" xfId="29348"/>
    <cellStyle name="Currency 2 4 2 2 2 13 3 12" xfId="29349"/>
    <cellStyle name="Currency 2 4 2 2 2 13 3 12 2" xfId="29350"/>
    <cellStyle name="Currency 2 4 2 2 2 13 3 13" xfId="29351"/>
    <cellStyle name="Currency 2 4 2 2 2 13 3 14" xfId="29352"/>
    <cellStyle name="Currency 2 4 2 2 2 13 3 2" xfId="29353"/>
    <cellStyle name="Currency 2 4 2 2 2 13 3 2 2" xfId="29354"/>
    <cellStyle name="Currency 2 4 2 2 2 13 3 3" xfId="29355"/>
    <cellStyle name="Currency 2 4 2 2 2 13 3 3 2" xfId="29356"/>
    <cellStyle name="Currency 2 4 2 2 2 13 3 4" xfId="29357"/>
    <cellStyle name="Currency 2 4 2 2 2 13 3 4 2" xfId="29358"/>
    <cellStyle name="Currency 2 4 2 2 2 13 3 5" xfId="29359"/>
    <cellStyle name="Currency 2 4 2 2 2 13 3 5 2" xfId="29360"/>
    <cellStyle name="Currency 2 4 2 2 2 13 3 6" xfId="29361"/>
    <cellStyle name="Currency 2 4 2 2 2 13 3 6 2" xfId="29362"/>
    <cellStyle name="Currency 2 4 2 2 2 13 3 7" xfId="29363"/>
    <cellStyle name="Currency 2 4 2 2 2 13 3 7 2" xfId="29364"/>
    <cellStyle name="Currency 2 4 2 2 2 13 3 8" xfId="29365"/>
    <cellStyle name="Currency 2 4 2 2 2 13 3 8 2" xfId="29366"/>
    <cellStyle name="Currency 2 4 2 2 2 13 3 9" xfId="29367"/>
    <cellStyle name="Currency 2 4 2 2 2 13 3 9 2" xfId="29368"/>
    <cellStyle name="Currency 2 4 2 2 2 13 4" xfId="29369"/>
    <cellStyle name="Currency 2 4 2 2 2 13 4 2" xfId="29370"/>
    <cellStyle name="Currency 2 4 2 2 2 13 5" xfId="29371"/>
    <cellStyle name="Currency 2 4 2 2 2 13 5 2" xfId="29372"/>
    <cellStyle name="Currency 2 4 2 2 2 13 6" xfId="29373"/>
    <cellStyle name="Currency 2 4 2 2 2 13 6 2" xfId="29374"/>
    <cellStyle name="Currency 2 4 2 2 2 13 7" xfId="29375"/>
    <cellStyle name="Currency 2 4 2 2 2 13 7 2" xfId="29376"/>
    <cellStyle name="Currency 2 4 2 2 2 13 8" xfId="29377"/>
    <cellStyle name="Currency 2 4 2 2 2 13 8 2" xfId="29378"/>
    <cellStyle name="Currency 2 4 2 2 2 13 9" xfId="29379"/>
    <cellStyle name="Currency 2 4 2 2 2 13 9 2" xfId="29380"/>
    <cellStyle name="Currency 2 4 2 2 2 14" xfId="29381"/>
    <cellStyle name="Currency 2 4 2 2 2 14 10" xfId="29382"/>
    <cellStyle name="Currency 2 4 2 2 2 14 10 2" xfId="29383"/>
    <cellStyle name="Currency 2 4 2 2 2 14 11" xfId="29384"/>
    <cellStyle name="Currency 2 4 2 2 2 14 11 2" xfId="29385"/>
    <cellStyle name="Currency 2 4 2 2 2 14 12" xfId="29386"/>
    <cellStyle name="Currency 2 4 2 2 2 14 12 2" xfId="29387"/>
    <cellStyle name="Currency 2 4 2 2 2 14 13" xfId="29388"/>
    <cellStyle name="Currency 2 4 2 2 2 14 13 2" xfId="29389"/>
    <cellStyle name="Currency 2 4 2 2 2 14 14" xfId="29390"/>
    <cellStyle name="Currency 2 4 2 2 2 14 14 2" xfId="29391"/>
    <cellStyle name="Currency 2 4 2 2 2 14 15" xfId="29392"/>
    <cellStyle name="Currency 2 4 2 2 2 14 16" xfId="29393"/>
    <cellStyle name="Currency 2 4 2 2 2 14 2" xfId="29394"/>
    <cellStyle name="Currency 2 4 2 2 2 14 2 10" xfId="29395"/>
    <cellStyle name="Currency 2 4 2 2 2 14 2 10 2" xfId="29396"/>
    <cellStyle name="Currency 2 4 2 2 2 14 2 11" xfId="29397"/>
    <cellStyle name="Currency 2 4 2 2 2 14 2 11 2" xfId="29398"/>
    <cellStyle name="Currency 2 4 2 2 2 14 2 12" xfId="29399"/>
    <cellStyle name="Currency 2 4 2 2 2 14 2 12 2" xfId="29400"/>
    <cellStyle name="Currency 2 4 2 2 2 14 2 13" xfId="29401"/>
    <cellStyle name="Currency 2 4 2 2 2 14 2 14" xfId="29402"/>
    <cellStyle name="Currency 2 4 2 2 2 14 2 2" xfId="29403"/>
    <cellStyle name="Currency 2 4 2 2 2 14 2 2 2" xfId="29404"/>
    <cellStyle name="Currency 2 4 2 2 2 14 2 3" xfId="29405"/>
    <cellStyle name="Currency 2 4 2 2 2 14 2 3 2" xfId="29406"/>
    <cellStyle name="Currency 2 4 2 2 2 14 2 4" xfId="29407"/>
    <cellStyle name="Currency 2 4 2 2 2 14 2 4 2" xfId="29408"/>
    <cellStyle name="Currency 2 4 2 2 2 14 2 5" xfId="29409"/>
    <cellStyle name="Currency 2 4 2 2 2 14 2 5 2" xfId="29410"/>
    <cellStyle name="Currency 2 4 2 2 2 14 2 6" xfId="29411"/>
    <cellStyle name="Currency 2 4 2 2 2 14 2 6 2" xfId="29412"/>
    <cellStyle name="Currency 2 4 2 2 2 14 2 7" xfId="29413"/>
    <cellStyle name="Currency 2 4 2 2 2 14 2 7 2" xfId="29414"/>
    <cellStyle name="Currency 2 4 2 2 2 14 2 8" xfId="29415"/>
    <cellStyle name="Currency 2 4 2 2 2 14 2 8 2" xfId="29416"/>
    <cellStyle name="Currency 2 4 2 2 2 14 2 9" xfId="29417"/>
    <cellStyle name="Currency 2 4 2 2 2 14 2 9 2" xfId="29418"/>
    <cellStyle name="Currency 2 4 2 2 2 14 3" xfId="29419"/>
    <cellStyle name="Currency 2 4 2 2 2 14 3 10" xfId="29420"/>
    <cellStyle name="Currency 2 4 2 2 2 14 3 10 2" xfId="29421"/>
    <cellStyle name="Currency 2 4 2 2 2 14 3 11" xfId="29422"/>
    <cellStyle name="Currency 2 4 2 2 2 14 3 11 2" xfId="29423"/>
    <cellStyle name="Currency 2 4 2 2 2 14 3 12" xfId="29424"/>
    <cellStyle name="Currency 2 4 2 2 2 14 3 12 2" xfId="29425"/>
    <cellStyle name="Currency 2 4 2 2 2 14 3 13" xfId="29426"/>
    <cellStyle name="Currency 2 4 2 2 2 14 3 14" xfId="29427"/>
    <cellStyle name="Currency 2 4 2 2 2 14 3 2" xfId="29428"/>
    <cellStyle name="Currency 2 4 2 2 2 14 3 2 2" xfId="29429"/>
    <cellStyle name="Currency 2 4 2 2 2 14 3 3" xfId="29430"/>
    <cellStyle name="Currency 2 4 2 2 2 14 3 3 2" xfId="29431"/>
    <cellStyle name="Currency 2 4 2 2 2 14 3 4" xfId="29432"/>
    <cellStyle name="Currency 2 4 2 2 2 14 3 4 2" xfId="29433"/>
    <cellStyle name="Currency 2 4 2 2 2 14 3 5" xfId="29434"/>
    <cellStyle name="Currency 2 4 2 2 2 14 3 5 2" xfId="29435"/>
    <cellStyle name="Currency 2 4 2 2 2 14 3 6" xfId="29436"/>
    <cellStyle name="Currency 2 4 2 2 2 14 3 6 2" xfId="29437"/>
    <cellStyle name="Currency 2 4 2 2 2 14 3 7" xfId="29438"/>
    <cellStyle name="Currency 2 4 2 2 2 14 3 7 2" xfId="29439"/>
    <cellStyle name="Currency 2 4 2 2 2 14 3 8" xfId="29440"/>
    <cellStyle name="Currency 2 4 2 2 2 14 3 8 2" xfId="29441"/>
    <cellStyle name="Currency 2 4 2 2 2 14 3 9" xfId="29442"/>
    <cellStyle name="Currency 2 4 2 2 2 14 3 9 2" xfId="29443"/>
    <cellStyle name="Currency 2 4 2 2 2 14 4" xfId="29444"/>
    <cellStyle name="Currency 2 4 2 2 2 14 4 2" xfId="29445"/>
    <cellStyle name="Currency 2 4 2 2 2 14 5" xfId="29446"/>
    <cellStyle name="Currency 2 4 2 2 2 14 5 2" xfId="29447"/>
    <cellStyle name="Currency 2 4 2 2 2 14 6" xfId="29448"/>
    <cellStyle name="Currency 2 4 2 2 2 14 6 2" xfId="29449"/>
    <cellStyle name="Currency 2 4 2 2 2 14 7" xfId="29450"/>
    <cellStyle name="Currency 2 4 2 2 2 14 7 2" xfId="29451"/>
    <cellStyle name="Currency 2 4 2 2 2 14 8" xfId="29452"/>
    <cellStyle name="Currency 2 4 2 2 2 14 8 2" xfId="29453"/>
    <cellStyle name="Currency 2 4 2 2 2 14 9" xfId="29454"/>
    <cellStyle name="Currency 2 4 2 2 2 14 9 2" xfId="29455"/>
    <cellStyle name="Currency 2 4 2 2 2 15" xfId="29456"/>
    <cellStyle name="Currency 2 4 2 2 2 15 10" xfId="29457"/>
    <cellStyle name="Currency 2 4 2 2 2 15 10 2" xfId="29458"/>
    <cellStyle name="Currency 2 4 2 2 2 15 11" xfId="29459"/>
    <cellStyle name="Currency 2 4 2 2 2 15 11 2" xfId="29460"/>
    <cellStyle name="Currency 2 4 2 2 2 15 12" xfId="29461"/>
    <cellStyle name="Currency 2 4 2 2 2 15 12 2" xfId="29462"/>
    <cellStyle name="Currency 2 4 2 2 2 15 13" xfId="29463"/>
    <cellStyle name="Currency 2 4 2 2 2 15 13 2" xfId="29464"/>
    <cellStyle name="Currency 2 4 2 2 2 15 14" xfId="29465"/>
    <cellStyle name="Currency 2 4 2 2 2 15 14 2" xfId="29466"/>
    <cellStyle name="Currency 2 4 2 2 2 15 15" xfId="29467"/>
    <cellStyle name="Currency 2 4 2 2 2 15 16" xfId="29468"/>
    <cellStyle name="Currency 2 4 2 2 2 15 2" xfId="29469"/>
    <cellStyle name="Currency 2 4 2 2 2 15 2 10" xfId="29470"/>
    <cellStyle name="Currency 2 4 2 2 2 15 2 10 2" xfId="29471"/>
    <cellStyle name="Currency 2 4 2 2 2 15 2 11" xfId="29472"/>
    <cellStyle name="Currency 2 4 2 2 2 15 2 11 2" xfId="29473"/>
    <cellStyle name="Currency 2 4 2 2 2 15 2 12" xfId="29474"/>
    <cellStyle name="Currency 2 4 2 2 2 15 2 12 2" xfId="29475"/>
    <cellStyle name="Currency 2 4 2 2 2 15 2 13" xfId="29476"/>
    <cellStyle name="Currency 2 4 2 2 2 15 2 14" xfId="29477"/>
    <cellStyle name="Currency 2 4 2 2 2 15 2 2" xfId="29478"/>
    <cellStyle name="Currency 2 4 2 2 2 15 2 2 2" xfId="29479"/>
    <cellStyle name="Currency 2 4 2 2 2 15 2 3" xfId="29480"/>
    <cellStyle name="Currency 2 4 2 2 2 15 2 3 2" xfId="29481"/>
    <cellStyle name="Currency 2 4 2 2 2 15 2 4" xfId="29482"/>
    <cellStyle name="Currency 2 4 2 2 2 15 2 4 2" xfId="29483"/>
    <cellStyle name="Currency 2 4 2 2 2 15 2 5" xfId="29484"/>
    <cellStyle name="Currency 2 4 2 2 2 15 2 5 2" xfId="29485"/>
    <cellStyle name="Currency 2 4 2 2 2 15 2 6" xfId="29486"/>
    <cellStyle name="Currency 2 4 2 2 2 15 2 6 2" xfId="29487"/>
    <cellStyle name="Currency 2 4 2 2 2 15 2 7" xfId="29488"/>
    <cellStyle name="Currency 2 4 2 2 2 15 2 7 2" xfId="29489"/>
    <cellStyle name="Currency 2 4 2 2 2 15 2 8" xfId="29490"/>
    <cellStyle name="Currency 2 4 2 2 2 15 2 8 2" xfId="29491"/>
    <cellStyle name="Currency 2 4 2 2 2 15 2 9" xfId="29492"/>
    <cellStyle name="Currency 2 4 2 2 2 15 2 9 2" xfId="29493"/>
    <cellStyle name="Currency 2 4 2 2 2 15 3" xfId="29494"/>
    <cellStyle name="Currency 2 4 2 2 2 15 3 10" xfId="29495"/>
    <cellStyle name="Currency 2 4 2 2 2 15 3 10 2" xfId="29496"/>
    <cellStyle name="Currency 2 4 2 2 2 15 3 11" xfId="29497"/>
    <cellStyle name="Currency 2 4 2 2 2 15 3 11 2" xfId="29498"/>
    <cellStyle name="Currency 2 4 2 2 2 15 3 12" xfId="29499"/>
    <cellStyle name="Currency 2 4 2 2 2 15 3 12 2" xfId="29500"/>
    <cellStyle name="Currency 2 4 2 2 2 15 3 13" xfId="29501"/>
    <cellStyle name="Currency 2 4 2 2 2 15 3 14" xfId="29502"/>
    <cellStyle name="Currency 2 4 2 2 2 15 3 2" xfId="29503"/>
    <cellStyle name="Currency 2 4 2 2 2 15 3 2 2" xfId="29504"/>
    <cellStyle name="Currency 2 4 2 2 2 15 3 3" xfId="29505"/>
    <cellStyle name="Currency 2 4 2 2 2 15 3 3 2" xfId="29506"/>
    <cellStyle name="Currency 2 4 2 2 2 15 3 4" xfId="29507"/>
    <cellStyle name="Currency 2 4 2 2 2 15 3 4 2" xfId="29508"/>
    <cellStyle name="Currency 2 4 2 2 2 15 3 5" xfId="29509"/>
    <cellStyle name="Currency 2 4 2 2 2 15 3 5 2" xfId="29510"/>
    <cellStyle name="Currency 2 4 2 2 2 15 3 6" xfId="29511"/>
    <cellStyle name="Currency 2 4 2 2 2 15 3 6 2" xfId="29512"/>
    <cellStyle name="Currency 2 4 2 2 2 15 3 7" xfId="29513"/>
    <cellStyle name="Currency 2 4 2 2 2 15 3 7 2" xfId="29514"/>
    <cellStyle name="Currency 2 4 2 2 2 15 3 8" xfId="29515"/>
    <cellStyle name="Currency 2 4 2 2 2 15 3 8 2" xfId="29516"/>
    <cellStyle name="Currency 2 4 2 2 2 15 3 9" xfId="29517"/>
    <cellStyle name="Currency 2 4 2 2 2 15 3 9 2" xfId="29518"/>
    <cellStyle name="Currency 2 4 2 2 2 15 4" xfId="29519"/>
    <cellStyle name="Currency 2 4 2 2 2 15 4 2" xfId="29520"/>
    <cellStyle name="Currency 2 4 2 2 2 15 5" xfId="29521"/>
    <cellStyle name="Currency 2 4 2 2 2 15 5 2" xfId="29522"/>
    <cellStyle name="Currency 2 4 2 2 2 15 6" xfId="29523"/>
    <cellStyle name="Currency 2 4 2 2 2 15 6 2" xfId="29524"/>
    <cellStyle name="Currency 2 4 2 2 2 15 7" xfId="29525"/>
    <cellStyle name="Currency 2 4 2 2 2 15 7 2" xfId="29526"/>
    <cellStyle name="Currency 2 4 2 2 2 15 8" xfId="29527"/>
    <cellStyle name="Currency 2 4 2 2 2 15 8 2" xfId="29528"/>
    <cellStyle name="Currency 2 4 2 2 2 15 9" xfId="29529"/>
    <cellStyle name="Currency 2 4 2 2 2 15 9 2" xfId="29530"/>
    <cellStyle name="Currency 2 4 2 2 2 16" xfId="29531"/>
    <cellStyle name="Currency 2 4 2 2 2 16 10" xfId="29532"/>
    <cellStyle name="Currency 2 4 2 2 2 16 10 2" xfId="29533"/>
    <cellStyle name="Currency 2 4 2 2 2 16 11" xfId="29534"/>
    <cellStyle name="Currency 2 4 2 2 2 16 11 2" xfId="29535"/>
    <cellStyle name="Currency 2 4 2 2 2 16 12" xfId="29536"/>
    <cellStyle name="Currency 2 4 2 2 2 16 12 2" xfId="29537"/>
    <cellStyle name="Currency 2 4 2 2 2 16 13" xfId="29538"/>
    <cellStyle name="Currency 2 4 2 2 2 16 13 2" xfId="29539"/>
    <cellStyle name="Currency 2 4 2 2 2 16 14" xfId="29540"/>
    <cellStyle name="Currency 2 4 2 2 2 16 14 2" xfId="29541"/>
    <cellStyle name="Currency 2 4 2 2 2 16 15" xfId="29542"/>
    <cellStyle name="Currency 2 4 2 2 2 16 16" xfId="29543"/>
    <cellStyle name="Currency 2 4 2 2 2 16 2" xfId="29544"/>
    <cellStyle name="Currency 2 4 2 2 2 16 2 10" xfId="29545"/>
    <cellStyle name="Currency 2 4 2 2 2 16 2 10 2" xfId="29546"/>
    <cellStyle name="Currency 2 4 2 2 2 16 2 11" xfId="29547"/>
    <cellStyle name="Currency 2 4 2 2 2 16 2 11 2" xfId="29548"/>
    <cellStyle name="Currency 2 4 2 2 2 16 2 12" xfId="29549"/>
    <cellStyle name="Currency 2 4 2 2 2 16 2 12 2" xfId="29550"/>
    <cellStyle name="Currency 2 4 2 2 2 16 2 13" xfId="29551"/>
    <cellStyle name="Currency 2 4 2 2 2 16 2 14" xfId="29552"/>
    <cellStyle name="Currency 2 4 2 2 2 16 2 2" xfId="29553"/>
    <cellStyle name="Currency 2 4 2 2 2 16 2 2 2" xfId="29554"/>
    <cellStyle name="Currency 2 4 2 2 2 16 2 3" xfId="29555"/>
    <cellStyle name="Currency 2 4 2 2 2 16 2 3 2" xfId="29556"/>
    <cellStyle name="Currency 2 4 2 2 2 16 2 4" xfId="29557"/>
    <cellStyle name="Currency 2 4 2 2 2 16 2 4 2" xfId="29558"/>
    <cellStyle name="Currency 2 4 2 2 2 16 2 5" xfId="29559"/>
    <cellStyle name="Currency 2 4 2 2 2 16 2 5 2" xfId="29560"/>
    <cellStyle name="Currency 2 4 2 2 2 16 2 6" xfId="29561"/>
    <cellStyle name="Currency 2 4 2 2 2 16 2 6 2" xfId="29562"/>
    <cellStyle name="Currency 2 4 2 2 2 16 2 7" xfId="29563"/>
    <cellStyle name="Currency 2 4 2 2 2 16 2 7 2" xfId="29564"/>
    <cellStyle name="Currency 2 4 2 2 2 16 2 8" xfId="29565"/>
    <cellStyle name="Currency 2 4 2 2 2 16 2 8 2" xfId="29566"/>
    <cellStyle name="Currency 2 4 2 2 2 16 2 9" xfId="29567"/>
    <cellStyle name="Currency 2 4 2 2 2 16 2 9 2" xfId="29568"/>
    <cellStyle name="Currency 2 4 2 2 2 16 3" xfId="29569"/>
    <cellStyle name="Currency 2 4 2 2 2 16 3 10" xfId="29570"/>
    <cellStyle name="Currency 2 4 2 2 2 16 3 10 2" xfId="29571"/>
    <cellStyle name="Currency 2 4 2 2 2 16 3 11" xfId="29572"/>
    <cellStyle name="Currency 2 4 2 2 2 16 3 11 2" xfId="29573"/>
    <cellStyle name="Currency 2 4 2 2 2 16 3 12" xfId="29574"/>
    <cellStyle name="Currency 2 4 2 2 2 16 3 12 2" xfId="29575"/>
    <cellStyle name="Currency 2 4 2 2 2 16 3 13" xfId="29576"/>
    <cellStyle name="Currency 2 4 2 2 2 16 3 14" xfId="29577"/>
    <cellStyle name="Currency 2 4 2 2 2 16 3 2" xfId="29578"/>
    <cellStyle name="Currency 2 4 2 2 2 16 3 2 2" xfId="29579"/>
    <cellStyle name="Currency 2 4 2 2 2 16 3 3" xfId="29580"/>
    <cellStyle name="Currency 2 4 2 2 2 16 3 3 2" xfId="29581"/>
    <cellStyle name="Currency 2 4 2 2 2 16 3 4" xfId="29582"/>
    <cellStyle name="Currency 2 4 2 2 2 16 3 4 2" xfId="29583"/>
    <cellStyle name="Currency 2 4 2 2 2 16 3 5" xfId="29584"/>
    <cellStyle name="Currency 2 4 2 2 2 16 3 5 2" xfId="29585"/>
    <cellStyle name="Currency 2 4 2 2 2 16 3 6" xfId="29586"/>
    <cellStyle name="Currency 2 4 2 2 2 16 3 6 2" xfId="29587"/>
    <cellStyle name="Currency 2 4 2 2 2 16 3 7" xfId="29588"/>
    <cellStyle name="Currency 2 4 2 2 2 16 3 7 2" xfId="29589"/>
    <cellStyle name="Currency 2 4 2 2 2 16 3 8" xfId="29590"/>
    <cellStyle name="Currency 2 4 2 2 2 16 3 8 2" xfId="29591"/>
    <cellStyle name="Currency 2 4 2 2 2 16 3 9" xfId="29592"/>
    <cellStyle name="Currency 2 4 2 2 2 16 3 9 2" xfId="29593"/>
    <cellStyle name="Currency 2 4 2 2 2 16 4" xfId="29594"/>
    <cellStyle name="Currency 2 4 2 2 2 16 4 2" xfId="29595"/>
    <cellStyle name="Currency 2 4 2 2 2 16 5" xfId="29596"/>
    <cellStyle name="Currency 2 4 2 2 2 16 5 2" xfId="29597"/>
    <cellStyle name="Currency 2 4 2 2 2 16 6" xfId="29598"/>
    <cellStyle name="Currency 2 4 2 2 2 16 6 2" xfId="29599"/>
    <cellStyle name="Currency 2 4 2 2 2 16 7" xfId="29600"/>
    <cellStyle name="Currency 2 4 2 2 2 16 7 2" xfId="29601"/>
    <cellStyle name="Currency 2 4 2 2 2 16 8" xfId="29602"/>
    <cellStyle name="Currency 2 4 2 2 2 16 8 2" xfId="29603"/>
    <cellStyle name="Currency 2 4 2 2 2 16 9" xfId="29604"/>
    <cellStyle name="Currency 2 4 2 2 2 16 9 2" xfId="29605"/>
    <cellStyle name="Currency 2 4 2 2 2 17" xfId="29606"/>
    <cellStyle name="Currency 2 4 2 2 2 17 10" xfId="29607"/>
    <cellStyle name="Currency 2 4 2 2 2 17 10 2" xfId="29608"/>
    <cellStyle name="Currency 2 4 2 2 2 17 11" xfId="29609"/>
    <cellStyle name="Currency 2 4 2 2 2 17 11 2" xfId="29610"/>
    <cellStyle name="Currency 2 4 2 2 2 17 12" xfId="29611"/>
    <cellStyle name="Currency 2 4 2 2 2 17 12 2" xfId="29612"/>
    <cellStyle name="Currency 2 4 2 2 2 17 13" xfId="29613"/>
    <cellStyle name="Currency 2 4 2 2 2 17 13 2" xfId="29614"/>
    <cellStyle name="Currency 2 4 2 2 2 17 14" xfId="29615"/>
    <cellStyle name="Currency 2 4 2 2 2 17 14 2" xfId="29616"/>
    <cellStyle name="Currency 2 4 2 2 2 17 15" xfId="29617"/>
    <cellStyle name="Currency 2 4 2 2 2 17 16" xfId="29618"/>
    <cellStyle name="Currency 2 4 2 2 2 17 2" xfId="29619"/>
    <cellStyle name="Currency 2 4 2 2 2 17 2 10" xfId="29620"/>
    <cellStyle name="Currency 2 4 2 2 2 17 2 10 2" xfId="29621"/>
    <cellStyle name="Currency 2 4 2 2 2 17 2 11" xfId="29622"/>
    <cellStyle name="Currency 2 4 2 2 2 17 2 11 2" xfId="29623"/>
    <cellStyle name="Currency 2 4 2 2 2 17 2 12" xfId="29624"/>
    <cellStyle name="Currency 2 4 2 2 2 17 2 12 2" xfId="29625"/>
    <cellStyle name="Currency 2 4 2 2 2 17 2 13" xfId="29626"/>
    <cellStyle name="Currency 2 4 2 2 2 17 2 14" xfId="29627"/>
    <cellStyle name="Currency 2 4 2 2 2 17 2 2" xfId="29628"/>
    <cellStyle name="Currency 2 4 2 2 2 17 2 2 2" xfId="29629"/>
    <cellStyle name="Currency 2 4 2 2 2 17 2 3" xfId="29630"/>
    <cellStyle name="Currency 2 4 2 2 2 17 2 3 2" xfId="29631"/>
    <cellStyle name="Currency 2 4 2 2 2 17 2 4" xfId="29632"/>
    <cellStyle name="Currency 2 4 2 2 2 17 2 4 2" xfId="29633"/>
    <cellStyle name="Currency 2 4 2 2 2 17 2 5" xfId="29634"/>
    <cellStyle name="Currency 2 4 2 2 2 17 2 5 2" xfId="29635"/>
    <cellStyle name="Currency 2 4 2 2 2 17 2 6" xfId="29636"/>
    <cellStyle name="Currency 2 4 2 2 2 17 2 6 2" xfId="29637"/>
    <cellStyle name="Currency 2 4 2 2 2 17 2 7" xfId="29638"/>
    <cellStyle name="Currency 2 4 2 2 2 17 2 7 2" xfId="29639"/>
    <cellStyle name="Currency 2 4 2 2 2 17 2 8" xfId="29640"/>
    <cellStyle name="Currency 2 4 2 2 2 17 2 8 2" xfId="29641"/>
    <cellStyle name="Currency 2 4 2 2 2 17 2 9" xfId="29642"/>
    <cellStyle name="Currency 2 4 2 2 2 17 2 9 2" xfId="29643"/>
    <cellStyle name="Currency 2 4 2 2 2 17 3" xfId="29644"/>
    <cellStyle name="Currency 2 4 2 2 2 17 3 10" xfId="29645"/>
    <cellStyle name="Currency 2 4 2 2 2 17 3 10 2" xfId="29646"/>
    <cellStyle name="Currency 2 4 2 2 2 17 3 11" xfId="29647"/>
    <cellStyle name="Currency 2 4 2 2 2 17 3 11 2" xfId="29648"/>
    <cellStyle name="Currency 2 4 2 2 2 17 3 12" xfId="29649"/>
    <cellStyle name="Currency 2 4 2 2 2 17 3 12 2" xfId="29650"/>
    <cellStyle name="Currency 2 4 2 2 2 17 3 13" xfId="29651"/>
    <cellStyle name="Currency 2 4 2 2 2 17 3 14" xfId="29652"/>
    <cellStyle name="Currency 2 4 2 2 2 17 3 2" xfId="29653"/>
    <cellStyle name="Currency 2 4 2 2 2 17 3 2 2" xfId="29654"/>
    <cellStyle name="Currency 2 4 2 2 2 17 3 3" xfId="29655"/>
    <cellStyle name="Currency 2 4 2 2 2 17 3 3 2" xfId="29656"/>
    <cellStyle name="Currency 2 4 2 2 2 17 3 4" xfId="29657"/>
    <cellStyle name="Currency 2 4 2 2 2 17 3 4 2" xfId="29658"/>
    <cellStyle name="Currency 2 4 2 2 2 17 3 5" xfId="29659"/>
    <cellStyle name="Currency 2 4 2 2 2 17 3 5 2" xfId="29660"/>
    <cellStyle name="Currency 2 4 2 2 2 17 3 6" xfId="29661"/>
    <cellStyle name="Currency 2 4 2 2 2 17 3 6 2" xfId="29662"/>
    <cellStyle name="Currency 2 4 2 2 2 17 3 7" xfId="29663"/>
    <cellStyle name="Currency 2 4 2 2 2 17 3 7 2" xfId="29664"/>
    <cellStyle name="Currency 2 4 2 2 2 17 3 8" xfId="29665"/>
    <cellStyle name="Currency 2 4 2 2 2 17 3 8 2" xfId="29666"/>
    <cellStyle name="Currency 2 4 2 2 2 17 3 9" xfId="29667"/>
    <cellStyle name="Currency 2 4 2 2 2 17 3 9 2" xfId="29668"/>
    <cellStyle name="Currency 2 4 2 2 2 17 4" xfId="29669"/>
    <cellStyle name="Currency 2 4 2 2 2 17 4 2" xfId="29670"/>
    <cellStyle name="Currency 2 4 2 2 2 17 5" xfId="29671"/>
    <cellStyle name="Currency 2 4 2 2 2 17 5 2" xfId="29672"/>
    <cellStyle name="Currency 2 4 2 2 2 17 6" xfId="29673"/>
    <cellStyle name="Currency 2 4 2 2 2 17 6 2" xfId="29674"/>
    <cellStyle name="Currency 2 4 2 2 2 17 7" xfId="29675"/>
    <cellStyle name="Currency 2 4 2 2 2 17 7 2" xfId="29676"/>
    <cellStyle name="Currency 2 4 2 2 2 17 8" xfId="29677"/>
    <cellStyle name="Currency 2 4 2 2 2 17 8 2" xfId="29678"/>
    <cellStyle name="Currency 2 4 2 2 2 17 9" xfId="29679"/>
    <cellStyle name="Currency 2 4 2 2 2 17 9 2" xfId="29680"/>
    <cellStyle name="Currency 2 4 2 2 2 18" xfId="29681"/>
    <cellStyle name="Currency 2 4 2 2 2 18 10" xfId="29682"/>
    <cellStyle name="Currency 2 4 2 2 2 18 10 2" xfId="29683"/>
    <cellStyle name="Currency 2 4 2 2 2 18 11" xfId="29684"/>
    <cellStyle name="Currency 2 4 2 2 2 18 11 2" xfId="29685"/>
    <cellStyle name="Currency 2 4 2 2 2 18 12" xfId="29686"/>
    <cellStyle name="Currency 2 4 2 2 2 18 12 2" xfId="29687"/>
    <cellStyle name="Currency 2 4 2 2 2 18 13" xfId="29688"/>
    <cellStyle name="Currency 2 4 2 2 2 18 13 2" xfId="29689"/>
    <cellStyle name="Currency 2 4 2 2 2 18 14" xfId="29690"/>
    <cellStyle name="Currency 2 4 2 2 2 18 14 2" xfId="29691"/>
    <cellStyle name="Currency 2 4 2 2 2 18 15" xfId="29692"/>
    <cellStyle name="Currency 2 4 2 2 2 18 16" xfId="29693"/>
    <cellStyle name="Currency 2 4 2 2 2 18 2" xfId="29694"/>
    <cellStyle name="Currency 2 4 2 2 2 18 2 10" xfId="29695"/>
    <cellStyle name="Currency 2 4 2 2 2 18 2 10 2" xfId="29696"/>
    <cellStyle name="Currency 2 4 2 2 2 18 2 11" xfId="29697"/>
    <cellStyle name="Currency 2 4 2 2 2 18 2 11 2" xfId="29698"/>
    <cellStyle name="Currency 2 4 2 2 2 18 2 12" xfId="29699"/>
    <cellStyle name="Currency 2 4 2 2 2 18 2 12 2" xfId="29700"/>
    <cellStyle name="Currency 2 4 2 2 2 18 2 13" xfId="29701"/>
    <cellStyle name="Currency 2 4 2 2 2 18 2 14" xfId="29702"/>
    <cellStyle name="Currency 2 4 2 2 2 18 2 2" xfId="29703"/>
    <cellStyle name="Currency 2 4 2 2 2 18 2 2 2" xfId="29704"/>
    <cellStyle name="Currency 2 4 2 2 2 18 2 3" xfId="29705"/>
    <cellStyle name="Currency 2 4 2 2 2 18 2 3 2" xfId="29706"/>
    <cellStyle name="Currency 2 4 2 2 2 18 2 4" xfId="29707"/>
    <cellStyle name="Currency 2 4 2 2 2 18 2 4 2" xfId="29708"/>
    <cellStyle name="Currency 2 4 2 2 2 18 2 5" xfId="29709"/>
    <cellStyle name="Currency 2 4 2 2 2 18 2 5 2" xfId="29710"/>
    <cellStyle name="Currency 2 4 2 2 2 18 2 6" xfId="29711"/>
    <cellStyle name="Currency 2 4 2 2 2 18 2 6 2" xfId="29712"/>
    <cellStyle name="Currency 2 4 2 2 2 18 2 7" xfId="29713"/>
    <cellStyle name="Currency 2 4 2 2 2 18 2 7 2" xfId="29714"/>
    <cellStyle name="Currency 2 4 2 2 2 18 2 8" xfId="29715"/>
    <cellStyle name="Currency 2 4 2 2 2 18 2 8 2" xfId="29716"/>
    <cellStyle name="Currency 2 4 2 2 2 18 2 9" xfId="29717"/>
    <cellStyle name="Currency 2 4 2 2 2 18 2 9 2" xfId="29718"/>
    <cellStyle name="Currency 2 4 2 2 2 18 3" xfId="29719"/>
    <cellStyle name="Currency 2 4 2 2 2 18 3 10" xfId="29720"/>
    <cellStyle name="Currency 2 4 2 2 2 18 3 10 2" xfId="29721"/>
    <cellStyle name="Currency 2 4 2 2 2 18 3 11" xfId="29722"/>
    <cellStyle name="Currency 2 4 2 2 2 18 3 11 2" xfId="29723"/>
    <cellStyle name="Currency 2 4 2 2 2 18 3 12" xfId="29724"/>
    <cellStyle name="Currency 2 4 2 2 2 18 3 12 2" xfId="29725"/>
    <cellStyle name="Currency 2 4 2 2 2 18 3 13" xfId="29726"/>
    <cellStyle name="Currency 2 4 2 2 2 18 3 14" xfId="29727"/>
    <cellStyle name="Currency 2 4 2 2 2 18 3 2" xfId="29728"/>
    <cellStyle name="Currency 2 4 2 2 2 18 3 2 2" xfId="29729"/>
    <cellStyle name="Currency 2 4 2 2 2 18 3 3" xfId="29730"/>
    <cellStyle name="Currency 2 4 2 2 2 18 3 3 2" xfId="29731"/>
    <cellStyle name="Currency 2 4 2 2 2 18 3 4" xfId="29732"/>
    <cellStyle name="Currency 2 4 2 2 2 18 3 4 2" xfId="29733"/>
    <cellStyle name="Currency 2 4 2 2 2 18 3 5" xfId="29734"/>
    <cellStyle name="Currency 2 4 2 2 2 18 3 5 2" xfId="29735"/>
    <cellStyle name="Currency 2 4 2 2 2 18 3 6" xfId="29736"/>
    <cellStyle name="Currency 2 4 2 2 2 18 3 6 2" xfId="29737"/>
    <cellStyle name="Currency 2 4 2 2 2 18 3 7" xfId="29738"/>
    <cellStyle name="Currency 2 4 2 2 2 18 3 7 2" xfId="29739"/>
    <cellStyle name="Currency 2 4 2 2 2 18 3 8" xfId="29740"/>
    <cellStyle name="Currency 2 4 2 2 2 18 3 8 2" xfId="29741"/>
    <cellStyle name="Currency 2 4 2 2 2 18 3 9" xfId="29742"/>
    <cellStyle name="Currency 2 4 2 2 2 18 3 9 2" xfId="29743"/>
    <cellStyle name="Currency 2 4 2 2 2 18 4" xfId="29744"/>
    <cellStyle name="Currency 2 4 2 2 2 18 4 2" xfId="29745"/>
    <cellStyle name="Currency 2 4 2 2 2 18 5" xfId="29746"/>
    <cellStyle name="Currency 2 4 2 2 2 18 5 2" xfId="29747"/>
    <cellStyle name="Currency 2 4 2 2 2 18 6" xfId="29748"/>
    <cellStyle name="Currency 2 4 2 2 2 18 6 2" xfId="29749"/>
    <cellStyle name="Currency 2 4 2 2 2 18 7" xfId="29750"/>
    <cellStyle name="Currency 2 4 2 2 2 18 7 2" xfId="29751"/>
    <cellStyle name="Currency 2 4 2 2 2 18 8" xfId="29752"/>
    <cellStyle name="Currency 2 4 2 2 2 18 8 2" xfId="29753"/>
    <cellStyle name="Currency 2 4 2 2 2 18 9" xfId="29754"/>
    <cellStyle name="Currency 2 4 2 2 2 18 9 2" xfId="29755"/>
    <cellStyle name="Currency 2 4 2 2 2 19" xfId="29756"/>
    <cellStyle name="Currency 2 4 2 2 2 19 10" xfId="29757"/>
    <cellStyle name="Currency 2 4 2 2 2 19 10 2" xfId="29758"/>
    <cellStyle name="Currency 2 4 2 2 2 19 11" xfId="29759"/>
    <cellStyle name="Currency 2 4 2 2 2 19 11 2" xfId="29760"/>
    <cellStyle name="Currency 2 4 2 2 2 19 12" xfId="29761"/>
    <cellStyle name="Currency 2 4 2 2 2 19 12 2" xfId="29762"/>
    <cellStyle name="Currency 2 4 2 2 2 19 13" xfId="29763"/>
    <cellStyle name="Currency 2 4 2 2 2 19 13 2" xfId="29764"/>
    <cellStyle name="Currency 2 4 2 2 2 19 14" xfId="29765"/>
    <cellStyle name="Currency 2 4 2 2 2 19 14 2" xfId="29766"/>
    <cellStyle name="Currency 2 4 2 2 2 19 15" xfId="29767"/>
    <cellStyle name="Currency 2 4 2 2 2 19 16" xfId="29768"/>
    <cellStyle name="Currency 2 4 2 2 2 19 2" xfId="29769"/>
    <cellStyle name="Currency 2 4 2 2 2 19 2 10" xfId="29770"/>
    <cellStyle name="Currency 2 4 2 2 2 19 2 10 2" xfId="29771"/>
    <cellStyle name="Currency 2 4 2 2 2 19 2 11" xfId="29772"/>
    <cellStyle name="Currency 2 4 2 2 2 19 2 11 2" xfId="29773"/>
    <cellStyle name="Currency 2 4 2 2 2 19 2 12" xfId="29774"/>
    <cellStyle name="Currency 2 4 2 2 2 19 2 12 2" xfId="29775"/>
    <cellStyle name="Currency 2 4 2 2 2 19 2 13" xfId="29776"/>
    <cellStyle name="Currency 2 4 2 2 2 19 2 14" xfId="29777"/>
    <cellStyle name="Currency 2 4 2 2 2 19 2 2" xfId="29778"/>
    <cellStyle name="Currency 2 4 2 2 2 19 2 2 2" xfId="29779"/>
    <cellStyle name="Currency 2 4 2 2 2 19 2 3" xfId="29780"/>
    <cellStyle name="Currency 2 4 2 2 2 19 2 3 2" xfId="29781"/>
    <cellStyle name="Currency 2 4 2 2 2 19 2 4" xfId="29782"/>
    <cellStyle name="Currency 2 4 2 2 2 19 2 4 2" xfId="29783"/>
    <cellStyle name="Currency 2 4 2 2 2 19 2 5" xfId="29784"/>
    <cellStyle name="Currency 2 4 2 2 2 19 2 5 2" xfId="29785"/>
    <cellStyle name="Currency 2 4 2 2 2 19 2 6" xfId="29786"/>
    <cellStyle name="Currency 2 4 2 2 2 19 2 6 2" xfId="29787"/>
    <cellStyle name="Currency 2 4 2 2 2 19 2 7" xfId="29788"/>
    <cellStyle name="Currency 2 4 2 2 2 19 2 7 2" xfId="29789"/>
    <cellStyle name="Currency 2 4 2 2 2 19 2 8" xfId="29790"/>
    <cellStyle name="Currency 2 4 2 2 2 19 2 8 2" xfId="29791"/>
    <cellStyle name="Currency 2 4 2 2 2 19 2 9" xfId="29792"/>
    <cellStyle name="Currency 2 4 2 2 2 19 2 9 2" xfId="29793"/>
    <cellStyle name="Currency 2 4 2 2 2 19 3" xfId="29794"/>
    <cellStyle name="Currency 2 4 2 2 2 19 3 10" xfId="29795"/>
    <cellStyle name="Currency 2 4 2 2 2 19 3 10 2" xfId="29796"/>
    <cellStyle name="Currency 2 4 2 2 2 19 3 11" xfId="29797"/>
    <cellStyle name="Currency 2 4 2 2 2 19 3 11 2" xfId="29798"/>
    <cellStyle name="Currency 2 4 2 2 2 19 3 12" xfId="29799"/>
    <cellStyle name="Currency 2 4 2 2 2 19 3 12 2" xfId="29800"/>
    <cellStyle name="Currency 2 4 2 2 2 19 3 13" xfId="29801"/>
    <cellStyle name="Currency 2 4 2 2 2 19 3 14" xfId="29802"/>
    <cellStyle name="Currency 2 4 2 2 2 19 3 2" xfId="29803"/>
    <cellStyle name="Currency 2 4 2 2 2 19 3 2 2" xfId="29804"/>
    <cellStyle name="Currency 2 4 2 2 2 19 3 3" xfId="29805"/>
    <cellStyle name="Currency 2 4 2 2 2 19 3 3 2" xfId="29806"/>
    <cellStyle name="Currency 2 4 2 2 2 19 3 4" xfId="29807"/>
    <cellStyle name="Currency 2 4 2 2 2 19 3 4 2" xfId="29808"/>
    <cellStyle name="Currency 2 4 2 2 2 19 3 5" xfId="29809"/>
    <cellStyle name="Currency 2 4 2 2 2 19 3 5 2" xfId="29810"/>
    <cellStyle name="Currency 2 4 2 2 2 19 3 6" xfId="29811"/>
    <cellStyle name="Currency 2 4 2 2 2 19 3 6 2" xfId="29812"/>
    <cellStyle name="Currency 2 4 2 2 2 19 3 7" xfId="29813"/>
    <cellStyle name="Currency 2 4 2 2 2 19 3 7 2" xfId="29814"/>
    <cellStyle name="Currency 2 4 2 2 2 19 3 8" xfId="29815"/>
    <cellStyle name="Currency 2 4 2 2 2 19 3 8 2" xfId="29816"/>
    <cellStyle name="Currency 2 4 2 2 2 19 3 9" xfId="29817"/>
    <cellStyle name="Currency 2 4 2 2 2 19 3 9 2" xfId="29818"/>
    <cellStyle name="Currency 2 4 2 2 2 19 4" xfId="29819"/>
    <cellStyle name="Currency 2 4 2 2 2 19 4 2" xfId="29820"/>
    <cellStyle name="Currency 2 4 2 2 2 19 5" xfId="29821"/>
    <cellStyle name="Currency 2 4 2 2 2 19 5 2" xfId="29822"/>
    <cellStyle name="Currency 2 4 2 2 2 19 6" xfId="29823"/>
    <cellStyle name="Currency 2 4 2 2 2 19 6 2" xfId="29824"/>
    <cellStyle name="Currency 2 4 2 2 2 19 7" xfId="29825"/>
    <cellStyle name="Currency 2 4 2 2 2 19 7 2" xfId="29826"/>
    <cellStyle name="Currency 2 4 2 2 2 19 8" xfId="29827"/>
    <cellStyle name="Currency 2 4 2 2 2 19 8 2" xfId="29828"/>
    <cellStyle name="Currency 2 4 2 2 2 19 9" xfId="29829"/>
    <cellStyle name="Currency 2 4 2 2 2 19 9 2" xfId="29830"/>
    <cellStyle name="Currency 2 4 2 2 2 2" xfId="29831"/>
    <cellStyle name="Currency 2 4 2 2 2 20" xfId="29832"/>
    <cellStyle name="Currency 2 4 2 2 2 20 10" xfId="29833"/>
    <cellStyle name="Currency 2 4 2 2 2 20 10 2" xfId="29834"/>
    <cellStyle name="Currency 2 4 2 2 2 20 11" xfId="29835"/>
    <cellStyle name="Currency 2 4 2 2 2 20 11 2" xfId="29836"/>
    <cellStyle name="Currency 2 4 2 2 2 20 12" xfId="29837"/>
    <cellStyle name="Currency 2 4 2 2 2 20 12 2" xfId="29838"/>
    <cellStyle name="Currency 2 4 2 2 2 20 13" xfId="29839"/>
    <cellStyle name="Currency 2 4 2 2 2 20 13 2" xfId="29840"/>
    <cellStyle name="Currency 2 4 2 2 2 20 14" xfId="29841"/>
    <cellStyle name="Currency 2 4 2 2 2 20 14 2" xfId="29842"/>
    <cellStyle name="Currency 2 4 2 2 2 20 15" xfId="29843"/>
    <cellStyle name="Currency 2 4 2 2 2 20 16" xfId="29844"/>
    <cellStyle name="Currency 2 4 2 2 2 20 2" xfId="29845"/>
    <cellStyle name="Currency 2 4 2 2 2 20 2 10" xfId="29846"/>
    <cellStyle name="Currency 2 4 2 2 2 20 2 10 2" xfId="29847"/>
    <cellStyle name="Currency 2 4 2 2 2 20 2 11" xfId="29848"/>
    <cellStyle name="Currency 2 4 2 2 2 20 2 11 2" xfId="29849"/>
    <cellStyle name="Currency 2 4 2 2 2 20 2 12" xfId="29850"/>
    <cellStyle name="Currency 2 4 2 2 2 20 2 12 2" xfId="29851"/>
    <cellStyle name="Currency 2 4 2 2 2 20 2 13" xfId="29852"/>
    <cellStyle name="Currency 2 4 2 2 2 20 2 14" xfId="29853"/>
    <cellStyle name="Currency 2 4 2 2 2 20 2 2" xfId="29854"/>
    <cellStyle name="Currency 2 4 2 2 2 20 2 2 2" xfId="29855"/>
    <cellStyle name="Currency 2 4 2 2 2 20 2 3" xfId="29856"/>
    <cellStyle name="Currency 2 4 2 2 2 20 2 3 2" xfId="29857"/>
    <cellStyle name="Currency 2 4 2 2 2 20 2 4" xfId="29858"/>
    <cellStyle name="Currency 2 4 2 2 2 20 2 4 2" xfId="29859"/>
    <cellStyle name="Currency 2 4 2 2 2 20 2 5" xfId="29860"/>
    <cellStyle name="Currency 2 4 2 2 2 20 2 5 2" xfId="29861"/>
    <cellStyle name="Currency 2 4 2 2 2 20 2 6" xfId="29862"/>
    <cellStyle name="Currency 2 4 2 2 2 20 2 6 2" xfId="29863"/>
    <cellStyle name="Currency 2 4 2 2 2 20 2 7" xfId="29864"/>
    <cellStyle name="Currency 2 4 2 2 2 20 2 7 2" xfId="29865"/>
    <cellStyle name="Currency 2 4 2 2 2 20 2 8" xfId="29866"/>
    <cellStyle name="Currency 2 4 2 2 2 20 2 8 2" xfId="29867"/>
    <cellStyle name="Currency 2 4 2 2 2 20 2 9" xfId="29868"/>
    <cellStyle name="Currency 2 4 2 2 2 20 2 9 2" xfId="29869"/>
    <cellStyle name="Currency 2 4 2 2 2 20 3" xfId="29870"/>
    <cellStyle name="Currency 2 4 2 2 2 20 3 10" xfId="29871"/>
    <cellStyle name="Currency 2 4 2 2 2 20 3 10 2" xfId="29872"/>
    <cellStyle name="Currency 2 4 2 2 2 20 3 11" xfId="29873"/>
    <cellStyle name="Currency 2 4 2 2 2 20 3 11 2" xfId="29874"/>
    <cellStyle name="Currency 2 4 2 2 2 20 3 12" xfId="29875"/>
    <cellStyle name="Currency 2 4 2 2 2 20 3 12 2" xfId="29876"/>
    <cellStyle name="Currency 2 4 2 2 2 20 3 13" xfId="29877"/>
    <cellStyle name="Currency 2 4 2 2 2 20 3 14" xfId="29878"/>
    <cellStyle name="Currency 2 4 2 2 2 20 3 2" xfId="29879"/>
    <cellStyle name="Currency 2 4 2 2 2 20 3 2 2" xfId="29880"/>
    <cellStyle name="Currency 2 4 2 2 2 20 3 3" xfId="29881"/>
    <cellStyle name="Currency 2 4 2 2 2 20 3 3 2" xfId="29882"/>
    <cellStyle name="Currency 2 4 2 2 2 20 3 4" xfId="29883"/>
    <cellStyle name="Currency 2 4 2 2 2 20 3 4 2" xfId="29884"/>
    <cellStyle name="Currency 2 4 2 2 2 20 3 5" xfId="29885"/>
    <cellStyle name="Currency 2 4 2 2 2 20 3 5 2" xfId="29886"/>
    <cellStyle name="Currency 2 4 2 2 2 20 3 6" xfId="29887"/>
    <cellStyle name="Currency 2 4 2 2 2 20 3 6 2" xfId="29888"/>
    <cellStyle name="Currency 2 4 2 2 2 20 3 7" xfId="29889"/>
    <cellStyle name="Currency 2 4 2 2 2 20 3 7 2" xfId="29890"/>
    <cellStyle name="Currency 2 4 2 2 2 20 3 8" xfId="29891"/>
    <cellStyle name="Currency 2 4 2 2 2 20 3 8 2" xfId="29892"/>
    <cellStyle name="Currency 2 4 2 2 2 20 3 9" xfId="29893"/>
    <cellStyle name="Currency 2 4 2 2 2 20 3 9 2" xfId="29894"/>
    <cellStyle name="Currency 2 4 2 2 2 20 4" xfId="29895"/>
    <cellStyle name="Currency 2 4 2 2 2 20 4 2" xfId="29896"/>
    <cellStyle name="Currency 2 4 2 2 2 20 5" xfId="29897"/>
    <cellStyle name="Currency 2 4 2 2 2 20 5 2" xfId="29898"/>
    <cellStyle name="Currency 2 4 2 2 2 20 6" xfId="29899"/>
    <cellStyle name="Currency 2 4 2 2 2 20 6 2" xfId="29900"/>
    <cellStyle name="Currency 2 4 2 2 2 20 7" xfId="29901"/>
    <cellStyle name="Currency 2 4 2 2 2 20 7 2" xfId="29902"/>
    <cellStyle name="Currency 2 4 2 2 2 20 8" xfId="29903"/>
    <cellStyle name="Currency 2 4 2 2 2 20 8 2" xfId="29904"/>
    <cellStyle name="Currency 2 4 2 2 2 20 9" xfId="29905"/>
    <cellStyle name="Currency 2 4 2 2 2 20 9 2" xfId="29906"/>
    <cellStyle name="Currency 2 4 2 2 2 21" xfId="29907"/>
    <cellStyle name="Currency 2 4 2 2 2 21 10" xfId="29908"/>
    <cellStyle name="Currency 2 4 2 2 2 21 10 2" xfId="29909"/>
    <cellStyle name="Currency 2 4 2 2 2 21 11" xfId="29910"/>
    <cellStyle name="Currency 2 4 2 2 2 21 11 2" xfId="29911"/>
    <cellStyle name="Currency 2 4 2 2 2 21 12" xfId="29912"/>
    <cellStyle name="Currency 2 4 2 2 2 21 12 2" xfId="29913"/>
    <cellStyle name="Currency 2 4 2 2 2 21 13" xfId="29914"/>
    <cellStyle name="Currency 2 4 2 2 2 21 13 2" xfId="29915"/>
    <cellStyle name="Currency 2 4 2 2 2 21 14" xfId="29916"/>
    <cellStyle name="Currency 2 4 2 2 2 21 14 2" xfId="29917"/>
    <cellStyle name="Currency 2 4 2 2 2 21 15" xfId="29918"/>
    <cellStyle name="Currency 2 4 2 2 2 21 16" xfId="29919"/>
    <cellStyle name="Currency 2 4 2 2 2 21 2" xfId="29920"/>
    <cellStyle name="Currency 2 4 2 2 2 21 2 10" xfId="29921"/>
    <cellStyle name="Currency 2 4 2 2 2 21 2 10 2" xfId="29922"/>
    <cellStyle name="Currency 2 4 2 2 2 21 2 11" xfId="29923"/>
    <cellStyle name="Currency 2 4 2 2 2 21 2 11 2" xfId="29924"/>
    <cellStyle name="Currency 2 4 2 2 2 21 2 12" xfId="29925"/>
    <cellStyle name="Currency 2 4 2 2 2 21 2 12 2" xfId="29926"/>
    <cellStyle name="Currency 2 4 2 2 2 21 2 13" xfId="29927"/>
    <cellStyle name="Currency 2 4 2 2 2 21 2 14" xfId="29928"/>
    <cellStyle name="Currency 2 4 2 2 2 21 2 2" xfId="29929"/>
    <cellStyle name="Currency 2 4 2 2 2 21 2 2 2" xfId="29930"/>
    <cellStyle name="Currency 2 4 2 2 2 21 2 3" xfId="29931"/>
    <cellStyle name="Currency 2 4 2 2 2 21 2 3 2" xfId="29932"/>
    <cellStyle name="Currency 2 4 2 2 2 21 2 4" xfId="29933"/>
    <cellStyle name="Currency 2 4 2 2 2 21 2 4 2" xfId="29934"/>
    <cellStyle name="Currency 2 4 2 2 2 21 2 5" xfId="29935"/>
    <cellStyle name="Currency 2 4 2 2 2 21 2 5 2" xfId="29936"/>
    <cellStyle name="Currency 2 4 2 2 2 21 2 6" xfId="29937"/>
    <cellStyle name="Currency 2 4 2 2 2 21 2 6 2" xfId="29938"/>
    <cellStyle name="Currency 2 4 2 2 2 21 2 7" xfId="29939"/>
    <cellStyle name="Currency 2 4 2 2 2 21 2 7 2" xfId="29940"/>
    <cellStyle name="Currency 2 4 2 2 2 21 2 8" xfId="29941"/>
    <cellStyle name="Currency 2 4 2 2 2 21 2 8 2" xfId="29942"/>
    <cellStyle name="Currency 2 4 2 2 2 21 2 9" xfId="29943"/>
    <cellStyle name="Currency 2 4 2 2 2 21 2 9 2" xfId="29944"/>
    <cellStyle name="Currency 2 4 2 2 2 21 3" xfId="29945"/>
    <cellStyle name="Currency 2 4 2 2 2 21 3 10" xfId="29946"/>
    <cellStyle name="Currency 2 4 2 2 2 21 3 10 2" xfId="29947"/>
    <cellStyle name="Currency 2 4 2 2 2 21 3 11" xfId="29948"/>
    <cellStyle name="Currency 2 4 2 2 2 21 3 11 2" xfId="29949"/>
    <cellStyle name="Currency 2 4 2 2 2 21 3 12" xfId="29950"/>
    <cellStyle name="Currency 2 4 2 2 2 21 3 12 2" xfId="29951"/>
    <cellStyle name="Currency 2 4 2 2 2 21 3 13" xfId="29952"/>
    <cellStyle name="Currency 2 4 2 2 2 21 3 14" xfId="29953"/>
    <cellStyle name="Currency 2 4 2 2 2 21 3 2" xfId="29954"/>
    <cellStyle name="Currency 2 4 2 2 2 21 3 2 2" xfId="29955"/>
    <cellStyle name="Currency 2 4 2 2 2 21 3 3" xfId="29956"/>
    <cellStyle name="Currency 2 4 2 2 2 21 3 3 2" xfId="29957"/>
    <cellStyle name="Currency 2 4 2 2 2 21 3 4" xfId="29958"/>
    <cellStyle name="Currency 2 4 2 2 2 21 3 4 2" xfId="29959"/>
    <cellStyle name="Currency 2 4 2 2 2 21 3 5" xfId="29960"/>
    <cellStyle name="Currency 2 4 2 2 2 21 3 5 2" xfId="29961"/>
    <cellStyle name="Currency 2 4 2 2 2 21 3 6" xfId="29962"/>
    <cellStyle name="Currency 2 4 2 2 2 21 3 6 2" xfId="29963"/>
    <cellStyle name="Currency 2 4 2 2 2 21 3 7" xfId="29964"/>
    <cellStyle name="Currency 2 4 2 2 2 21 3 7 2" xfId="29965"/>
    <cellStyle name="Currency 2 4 2 2 2 21 3 8" xfId="29966"/>
    <cellStyle name="Currency 2 4 2 2 2 21 3 8 2" xfId="29967"/>
    <cellStyle name="Currency 2 4 2 2 2 21 3 9" xfId="29968"/>
    <cellStyle name="Currency 2 4 2 2 2 21 3 9 2" xfId="29969"/>
    <cellStyle name="Currency 2 4 2 2 2 21 4" xfId="29970"/>
    <cellStyle name="Currency 2 4 2 2 2 21 4 2" xfId="29971"/>
    <cellStyle name="Currency 2 4 2 2 2 21 5" xfId="29972"/>
    <cellStyle name="Currency 2 4 2 2 2 21 5 2" xfId="29973"/>
    <cellStyle name="Currency 2 4 2 2 2 21 6" xfId="29974"/>
    <cellStyle name="Currency 2 4 2 2 2 21 6 2" xfId="29975"/>
    <cellStyle name="Currency 2 4 2 2 2 21 7" xfId="29976"/>
    <cellStyle name="Currency 2 4 2 2 2 21 7 2" xfId="29977"/>
    <cellStyle name="Currency 2 4 2 2 2 21 8" xfId="29978"/>
    <cellStyle name="Currency 2 4 2 2 2 21 8 2" xfId="29979"/>
    <cellStyle name="Currency 2 4 2 2 2 21 9" xfId="29980"/>
    <cellStyle name="Currency 2 4 2 2 2 21 9 2" xfId="29981"/>
    <cellStyle name="Currency 2 4 2 2 2 22" xfId="29982"/>
    <cellStyle name="Currency 2 4 2 2 2 22 10" xfId="29983"/>
    <cellStyle name="Currency 2 4 2 2 2 22 10 2" xfId="29984"/>
    <cellStyle name="Currency 2 4 2 2 2 22 11" xfId="29985"/>
    <cellStyle name="Currency 2 4 2 2 2 22 11 2" xfId="29986"/>
    <cellStyle name="Currency 2 4 2 2 2 22 12" xfId="29987"/>
    <cellStyle name="Currency 2 4 2 2 2 22 12 2" xfId="29988"/>
    <cellStyle name="Currency 2 4 2 2 2 22 13" xfId="29989"/>
    <cellStyle name="Currency 2 4 2 2 2 22 13 2" xfId="29990"/>
    <cellStyle name="Currency 2 4 2 2 2 22 14" xfId="29991"/>
    <cellStyle name="Currency 2 4 2 2 2 22 14 2" xfId="29992"/>
    <cellStyle name="Currency 2 4 2 2 2 22 15" xfId="29993"/>
    <cellStyle name="Currency 2 4 2 2 2 22 16" xfId="29994"/>
    <cellStyle name="Currency 2 4 2 2 2 22 2" xfId="29995"/>
    <cellStyle name="Currency 2 4 2 2 2 22 2 10" xfId="29996"/>
    <cellStyle name="Currency 2 4 2 2 2 22 2 10 2" xfId="29997"/>
    <cellStyle name="Currency 2 4 2 2 2 22 2 11" xfId="29998"/>
    <cellStyle name="Currency 2 4 2 2 2 22 2 11 2" xfId="29999"/>
    <cellStyle name="Currency 2 4 2 2 2 22 2 12" xfId="30000"/>
    <cellStyle name="Currency 2 4 2 2 2 22 2 12 2" xfId="30001"/>
    <cellStyle name="Currency 2 4 2 2 2 22 2 13" xfId="30002"/>
    <cellStyle name="Currency 2 4 2 2 2 22 2 14" xfId="30003"/>
    <cellStyle name="Currency 2 4 2 2 2 22 2 2" xfId="30004"/>
    <cellStyle name="Currency 2 4 2 2 2 22 2 2 2" xfId="30005"/>
    <cellStyle name="Currency 2 4 2 2 2 22 2 3" xfId="30006"/>
    <cellStyle name="Currency 2 4 2 2 2 22 2 3 2" xfId="30007"/>
    <cellStyle name="Currency 2 4 2 2 2 22 2 4" xfId="30008"/>
    <cellStyle name="Currency 2 4 2 2 2 22 2 4 2" xfId="30009"/>
    <cellStyle name="Currency 2 4 2 2 2 22 2 5" xfId="30010"/>
    <cellStyle name="Currency 2 4 2 2 2 22 2 5 2" xfId="30011"/>
    <cellStyle name="Currency 2 4 2 2 2 22 2 6" xfId="30012"/>
    <cellStyle name="Currency 2 4 2 2 2 22 2 6 2" xfId="30013"/>
    <cellStyle name="Currency 2 4 2 2 2 22 2 7" xfId="30014"/>
    <cellStyle name="Currency 2 4 2 2 2 22 2 7 2" xfId="30015"/>
    <cellStyle name="Currency 2 4 2 2 2 22 2 8" xfId="30016"/>
    <cellStyle name="Currency 2 4 2 2 2 22 2 8 2" xfId="30017"/>
    <cellStyle name="Currency 2 4 2 2 2 22 2 9" xfId="30018"/>
    <cellStyle name="Currency 2 4 2 2 2 22 2 9 2" xfId="30019"/>
    <cellStyle name="Currency 2 4 2 2 2 22 3" xfId="30020"/>
    <cellStyle name="Currency 2 4 2 2 2 22 3 10" xfId="30021"/>
    <cellStyle name="Currency 2 4 2 2 2 22 3 10 2" xfId="30022"/>
    <cellStyle name="Currency 2 4 2 2 2 22 3 11" xfId="30023"/>
    <cellStyle name="Currency 2 4 2 2 2 22 3 11 2" xfId="30024"/>
    <cellStyle name="Currency 2 4 2 2 2 22 3 12" xfId="30025"/>
    <cellStyle name="Currency 2 4 2 2 2 22 3 12 2" xfId="30026"/>
    <cellStyle name="Currency 2 4 2 2 2 22 3 13" xfId="30027"/>
    <cellStyle name="Currency 2 4 2 2 2 22 3 14" xfId="30028"/>
    <cellStyle name="Currency 2 4 2 2 2 22 3 2" xfId="30029"/>
    <cellStyle name="Currency 2 4 2 2 2 22 3 2 2" xfId="30030"/>
    <cellStyle name="Currency 2 4 2 2 2 22 3 3" xfId="30031"/>
    <cellStyle name="Currency 2 4 2 2 2 22 3 3 2" xfId="30032"/>
    <cellStyle name="Currency 2 4 2 2 2 22 3 4" xfId="30033"/>
    <cellStyle name="Currency 2 4 2 2 2 22 3 4 2" xfId="30034"/>
    <cellStyle name="Currency 2 4 2 2 2 22 3 5" xfId="30035"/>
    <cellStyle name="Currency 2 4 2 2 2 22 3 5 2" xfId="30036"/>
    <cellStyle name="Currency 2 4 2 2 2 22 3 6" xfId="30037"/>
    <cellStyle name="Currency 2 4 2 2 2 22 3 6 2" xfId="30038"/>
    <cellStyle name="Currency 2 4 2 2 2 22 3 7" xfId="30039"/>
    <cellStyle name="Currency 2 4 2 2 2 22 3 7 2" xfId="30040"/>
    <cellStyle name="Currency 2 4 2 2 2 22 3 8" xfId="30041"/>
    <cellStyle name="Currency 2 4 2 2 2 22 3 8 2" xfId="30042"/>
    <cellStyle name="Currency 2 4 2 2 2 22 3 9" xfId="30043"/>
    <cellStyle name="Currency 2 4 2 2 2 22 3 9 2" xfId="30044"/>
    <cellStyle name="Currency 2 4 2 2 2 22 4" xfId="30045"/>
    <cellStyle name="Currency 2 4 2 2 2 22 4 2" xfId="30046"/>
    <cellStyle name="Currency 2 4 2 2 2 22 5" xfId="30047"/>
    <cellStyle name="Currency 2 4 2 2 2 22 5 2" xfId="30048"/>
    <cellStyle name="Currency 2 4 2 2 2 22 6" xfId="30049"/>
    <cellStyle name="Currency 2 4 2 2 2 22 6 2" xfId="30050"/>
    <cellStyle name="Currency 2 4 2 2 2 22 7" xfId="30051"/>
    <cellStyle name="Currency 2 4 2 2 2 22 7 2" xfId="30052"/>
    <cellStyle name="Currency 2 4 2 2 2 22 8" xfId="30053"/>
    <cellStyle name="Currency 2 4 2 2 2 22 8 2" xfId="30054"/>
    <cellStyle name="Currency 2 4 2 2 2 22 9" xfId="30055"/>
    <cellStyle name="Currency 2 4 2 2 2 22 9 2" xfId="30056"/>
    <cellStyle name="Currency 2 4 2 2 2 23" xfId="30057"/>
    <cellStyle name="Currency 2 4 2 2 2 23 10" xfId="30058"/>
    <cellStyle name="Currency 2 4 2 2 2 23 10 2" xfId="30059"/>
    <cellStyle name="Currency 2 4 2 2 2 23 11" xfId="30060"/>
    <cellStyle name="Currency 2 4 2 2 2 23 11 2" xfId="30061"/>
    <cellStyle name="Currency 2 4 2 2 2 23 12" xfId="30062"/>
    <cellStyle name="Currency 2 4 2 2 2 23 12 2" xfId="30063"/>
    <cellStyle name="Currency 2 4 2 2 2 23 13" xfId="30064"/>
    <cellStyle name="Currency 2 4 2 2 2 23 14" xfId="30065"/>
    <cellStyle name="Currency 2 4 2 2 2 23 2" xfId="30066"/>
    <cellStyle name="Currency 2 4 2 2 2 23 2 2" xfId="30067"/>
    <cellStyle name="Currency 2 4 2 2 2 23 3" xfId="30068"/>
    <cellStyle name="Currency 2 4 2 2 2 23 3 2" xfId="30069"/>
    <cellStyle name="Currency 2 4 2 2 2 23 4" xfId="30070"/>
    <cellStyle name="Currency 2 4 2 2 2 23 4 2" xfId="30071"/>
    <cellStyle name="Currency 2 4 2 2 2 23 5" xfId="30072"/>
    <cellStyle name="Currency 2 4 2 2 2 23 5 2" xfId="30073"/>
    <cellStyle name="Currency 2 4 2 2 2 23 6" xfId="30074"/>
    <cellStyle name="Currency 2 4 2 2 2 23 6 2" xfId="30075"/>
    <cellStyle name="Currency 2 4 2 2 2 23 7" xfId="30076"/>
    <cellStyle name="Currency 2 4 2 2 2 23 7 2" xfId="30077"/>
    <cellStyle name="Currency 2 4 2 2 2 23 8" xfId="30078"/>
    <cellStyle name="Currency 2 4 2 2 2 23 8 2" xfId="30079"/>
    <cellStyle name="Currency 2 4 2 2 2 23 9" xfId="30080"/>
    <cellStyle name="Currency 2 4 2 2 2 23 9 2" xfId="30081"/>
    <cellStyle name="Currency 2 4 2 2 2 24" xfId="30082"/>
    <cellStyle name="Currency 2 4 2 2 2 24 10" xfId="30083"/>
    <cellStyle name="Currency 2 4 2 2 2 24 10 2" xfId="30084"/>
    <cellStyle name="Currency 2 4 2 2 2 24 11" xfId="30085"/>
    <cellStyle name="Currency 2 4 2 2 2 24 11 2" xfId="30086"/>
    <cellStyle name="Currency 2 4 2 2 2 24 12" xfId="30087"/>
    <cellStyle name="Currency 2 4 2 2 2 24 12 2" xfId="30088"/>
    <cellStyle name="Currency 2 4 2 2 2 24 13" xfId="30089"/>
    <cellStyle name="Currency 2 4 2 2 2 24 14" xfId="30090"/>
    <cellStyle name="Currency 2 4 2 2 2 24 2" xfId="30091"/>
    <cellStyle name="Currency 2 4 2 2 2 24 2 2" xfId="30092"/>
    <cellStyle name="Currency 2 4 2 2 2 24 3" xfId="30093"/>
    <cellStyle name="Currency 2 4 2 2 2 24 3 2" xfId="30094"/>
    <cellStyle name="Currency 2 4 2 2 2 24 4" xfId="30095"/>
    <cellStyle name="Currency 2 4 2 2 2 24 4 2" xfId="30096"/>
    <cellStyle name="Currency 2 4 2 2 2 24 5" xfId="30097"/>
    <cellStyle name="Currency 2 4 2 2 2 24 5 2" xfId="30098"/>
    <cellStyle name="Currency 2 4 2 2 2 24 6" xfId="30099"/>
    <cellStyle name="Currency 2 4 2 2 2 24 6 2" xfId="30100"/>
    <cellStyle name="Currency 2 4 2 2 2 24 7" xfId="30101"/>
    <cellStyle name="Currency 2 4 2 2 2 24 7 2" xfId="30102"/>
    <cellStyle name="Currency 2 4 2 2 2 24 8" xfId="30103"/>
    <cellStyle name="Currency 2 4 2 2 2 24 8 2" xfId="30104"/>
    <cellStyle name="Currency 2 4 2 2 2 24 9" xfId="30105"/>
    <cellStyle name="Currency 2 4 2 2 2 24 9 2" xfId="30106"/>
    <cellStyle name="Currency 2 4 2 2 2 25" xfId="30107"/>
    <cellStyle name="Currency 2 4 2 2 2 25 2" xfId="30108"/>
    <cellStyle name="Currency 2 4 2 2 2 26" xfId="30109"/>
    <cellStyle name="Currency 2 4 2 2 2 26 2" xfId="30110"/>
    <cellStyle name="Currency 2 4 2 2 2 27" xfId="30111"/>
    <cellStyle name="Currency 2 4 2 2 2 27 2" xfId="30112"/>
    <cellStyle name="Currency 2 4 2 2 2 28" xfId="30113"/>
    <cellStyle name="Currency 2 4 2 2 2 28 2" xfId="30114"/>
    <cellStyle name="Currency 2 4 2 2 2 29" xfId="30115"/>
    <cellStyle name="Currency 2 4 2 2 2 29 2" xfId="30116"/>
    <cellStyle name="Currency 2 4 2 2 2 3" xfId="30117"/>
    <cellStyle name="Currency 2 4 2 2 2 3 10" xfId="30118"/>
    <cellStyle name="Currency 2 4 2 2 2 3 10 2" xfId="30119"/>
    <cellStyle name="Currency 2 4 2 2 2 3 11" xfId="30120"/>
    <cellStyle name="Currency 2 4 2 2 2 3 11 2" xfId="30121"/>
    <cellStyle name="Currency 2 4 2 2 2 3 12" xfId="30122"/>
    <cellStyle name="Currency 2 4 2 2 2 3 12 2" xfId="30123"/>
    <cellStyle name="Currency 2 4 2 2 2 3 13" xfId="30124"/>
    <cellStyle name="Currency 2 4 2 2 2 3 13 2" xfId="30125"/>
    <cellStyle name="Currency 2 4 2 2 2 3 14" xfId="30126"/>
    <cellStyle name="Currency 2 4 2 2 2 3 14 2" xfId="30127"/>
    <cellStyle name="Currency 2 4 2 2 2 3 15" xfId="30128"/>
    <cellStyle name="Currency 2 4 2 2 2 3 16" xfId="30129"/>
    <cellStyle name="Currency 2 4 2 2 2 3 2" xfId="30130"/>
    <cellStyle name="Currency 2 4 2 2 2 3 2 10" xfId="30131"/>
    <cellStyle name="Currency 2 4 2 2 2 3 2 10 2" xfId="30132"/>
    <cellStyle name="Currency 2 4 2 2 2 3 2 11" xfId="30133"/>
    <cellStyle name="Currency 2 4 2 2 2 3 2 11 2" xfId="30134"/>
    <cellStyle name="Currency 2 4 2 2 2 3 2 12" xfId="30135"/>
    <cellStyle name="Currency 2 4 2 2 2 3 2 12 2" xfId="30136"/>
    <cellStyle name="Currency 2 4 2 2 2 3 2 13" xfId="30137"/>
    <cellStyle name="Currency 2 4 2 2 2 3 2 14" xfId="30138"/>
    <cellStyle name="Currency 2 4 2 2 2 3 2 2" xfId="30139"/>
    <cellStyle name="Currency 2 4 2 2 2 3 2 2 2" xfId="30140"/>
    <cellStyle name="Currency 2 4 2 2 2 3 2 3" xfId="30141"/>
    <cellStyle name="Currency 2 4 2 2 2 3 2 3 2" xfId="30142"/>
    <cellStyle name="Currency 2 4 2 2 2 3 2 4" xfId="30143"/>
    <cellStyle name="Currency 2 4 2 2 2 3 2 4 2" xfId="30144"/>
    <cellStyle name="Currency 2 4 2 2 2 3 2 5" xfId="30145"/>
    <cellStyle name="Currency 2 4 2 2 2 3 2 5 2" xfId="30146"/>
    <cellStyle name="Currency 2 4 2 2 2 3 2 6" xfId="30147"/>
    <cellStyle name="Currency 2 4 2 2 2 3 2 6 2" xfId="30148"/>
    <cellStyle name="Currency 2 4 2 2 2 3 2 7" xfId="30149"/>
    <cellStyle name="Currency 2 4 2 2 2 3 2 7 2" xfId="30150"/>
    <cellStyle name="Currency 2 4 2 2 2 3 2 8" xfId="30151"/>
    <cellStyle name="Currency 2 4 2 2 2 3 2 8 2" xfId="30152"/>
    <cellStyle name="Currency 2 4 2 2 2 3 2 9" xfId="30153"/>
    <cellStyle name="Currency 2 4 2 2 2 3 2 9 2" xfId="30154"/>
    <cellStyle name="Currency 2 4 2 2 2 3 3" xfId="30155"/>
    <cellStyle name="Currency 2 4 2 2 2 3 3 10" xfId="30156"/>
    <cellStyle name="Currency 2 4 2 2 2 3 3 10 2" xfId="30157"/>
    <cellStyle name="Currency 2 4 2 2 2 3 3 11" xfId="30158"/>
    <cellStyle name="Currency 2 4 2 2 2 3 3 11 2" xfId="30159"/>
    <cellStyle name="Currency 2 4 2 2 2 3 3 12" xfId="30160"/>
    <cellStyle name="Currency 2 4 2 2 2 3 3 12 2" xfId="30161"/>
    <cellStyle name="Currency 2 4 2 2 2 3 3 13" xfId="30162"/>
    <cellStyle name="Currency 2 4 2 2 2 3 3 14" xfId="30163"/>
    <cellStyle name="Currency 2 4 2 2 2 3 3 2" xfId="30164"/>
    <cellStyle name="Currency 2 4 2 2 2 3 3 2 2" xfId="30165"/>
    <cellStyle name="Currency 2 4 2 2 2 3 3 3" xfId="30166"/>
    <cellStyle name="Currency 2 4 2 2 2 3 3 3 2" xfId="30167"/>
    <cellStyle name="Currency 2 4 2 2 2 3 3 4" xfId="30168"/>
    <cellStyle name="Currency 2 4 2 2 2 3 3 4 2" xfId="30169"/>
    <cellStyle name="Currency 2 4 2 2 2 3 3 5" xfId="30170"/>
    <cellStyle name="Currency 2 4 2 2 2 3 3 5 2" xfId="30171"/>
    <cellStyle name="Currency 2 4 2 2 2 3 3 6" xfId="30172"/>
    <cellStyle name="Currency 2 4 2 2 2 3 3 6 2" xfId="30173"/>
    <cellStyle name="Currency 2 4 2 2 2 3 3 7" xfId="30174"/>
    <cellStyle name="Currency 2 4 2 2 2 3 3 7 2" xfId="30175"/>
    <cellStyle name="Currency 2 4 2 2 2 3 3 8" xfId="30176"/>
    <cellStyle name="Currency 2 4 2 2 2 3 3 8 2" xfId="30177"/>
    <cellStyle name="Currency 2 4 2 2 2 3 3 9" xfId="30178"/>
    <cellStyle name="Currency 2 4 2 2 2 3 3 9 2" xfId="30179"/>
    <cellStyle name="Currency 2 4 2 2 2 3 4" xfId="30180"/>
    <cellStyle name="Currency 2 4 2 2 2 3 4 2" xfId="30181"/>
    <cellStyle name="Currency 2 4 2 2 2 3 5" xfId="30182"/>
    <cellStyle name="Currency 2 4 2 2 2 3 5 2" xfId="30183"/>
    <cellStyle name="Currency 2 4 2 2 2 3 6" xfId="30184"/>
    <cellStyle name="Currency 2 4 2 2 2 3 6 2" xfId="30185"/>
    <cellStyle name="Currency 2 4 2 2 2 3 7" xfId="30186"/>
    <cellStyle name="Currency 2 4 2 2 2 3 7 2" xfId="30187"/>
    <cellStyle name="Currency 2 4 2 2 2 3 8" xfId="30188"/>
    <cellStyle name="Currency 2 4 2 2 2 3 8 2" xfId="30189"/>
    <cellStyle name="Currency 2 4 2 2 2 3 9" xfId="30190"/>
    <cellStyle name="Currency 2 4 2 2 2 3 9 2" xfId="30191"/>
    <cellStyle name="Currency 2 4 2 2 2 30" xfId="30192"/>
    <cellStyle name="Currency 2 4 2 2 2 30 2" xfId="30193"/>
    <cellStyle name="Currency 2 4 2 2 2 31" xfId="30194"/>
    <cellStyle name="Currency 2 4 2 2 2 31 2" xfId="30195"/>
    <cellStyle name="Currency 2 4 2 2 2 32" xfId="30196"/>
    <cellStyle name="Currency 2 4 2 2 2 32 2" xfId="30197"/>
    <cellStyle name="Currency 2 4 2 2 2 33" xfId="30198"/>
    <cellStyle name="Currency 2 4 2 2 2 33 2" xfId="30199"/>
    <cellStyle name="Currency 2 4 2 2 2 34" xfId="30200"/>
    <cellStyle name="Currency 2 4 2 2 2 34 2" xfId="30201"/>
    <cellStyle name="Currency 2 4 2 2 2 35" xfId="30202"/>
    <cellStyle name="Currency 2 4 2 2 2 35 2" xfId="30203"/>
    <cellStyle name="Currency 2 4 2 2 2 36" xfId="30204"/>
    <cellStyle name="Currency 2 4 2 2 2 37" xfId="30205"/>
    <cellStyle name="Currency 2 4 2 2 2 4" xfId="30206"/>
    <cellStyle name="Currency 2 4 2 2 2 4 10" xfId="30207"/>
    <cellStyle name="Currency 2 4 2 2 2 4 10 2" xfId="30208"/>
    <cellStyle name="Currency 2 4 2 2 2 4 11" xfId="30209"/>
    <cellStyle name="Currency 2 4 2 2 2 4 11 2" xfId="30210"/>
    <cellStyle name="Currency 2 4 2 2 2 4 12" xfId="30211"/>
    <cellStyle name="Currency 2 4 2 2 2 4 12 2" xfId="30212"/>
    <cellStyle name="Currency 2 4 2 2 2 4 13" xfId="30213"/>
    <cellStyle name="Currency 2 4 2 2 2 4 13 2" xfId="30214"/>
    <cellStyle name="Currency 2 4 2 2 2 4 14" xfId="30215"/>
    <cellStyle name="Currency 2 4 2 2 2 4 14 2" xfId="30216"/>
    <cellStyle name="Currency 2 4 2 2 2 4 15" xfId="30217"/>
    <cellStyle name="Currency 2 4 2 2 2 4 16" xfId="30218"/>
    <cellStyle name="Currency 2 4 2 2 2 4 2" xfId="30219"/>
    <cellStyle name="Currency 2 4 2 2 2 4 2 10" xfId="30220"/>
    <cellStyle name="Currency 2 4 2 2 2 4 2 10 2" xfId="30221"/>
    <cellStyle name="Currency 2 4 2 2 2 4 2 11" xfId="30222"/>
    <cellStyle name="Currency 2 4 2 2 2 4 2 11 2" xfId="30223"/>
    <cellStyle name="Currency 2 4 2 2 2 4 2 12" xfId="30224"/>
    <cellStyle name="Currency 2 4 2 2 2 4 2 12 2" xfId="30225"/>
    <cellStyle name="Currency 2 4 2 2 2 4 2 13" xfId="30226"/>
    <cellStyle name="Currency 2 4 2 2 2 4 2 14" xfId="30227"/>
    <cellStyle name="Currency 2 4 2 2 2 4 2 2" xfId="30228"/>
    <cellStyle name="Currency 2 4 2 2 2 4 2 2 2" xfId="30229"/>
    <cellStyle name="Currency 2 4 2 2 2 4 2 3" xfId="30230"/>
    <cellStyle name="Currency 2 4 2 2 2 4 2 3 2" xfId="30231"/>
    <cellStyle name="Currency 2 4 2 2 2 4 2 4" xfId="30232"/>
    <cellStyle name="Currency 2 4 2 2 2 4 2 4 2" xfId="30233"/>
    <cellStyle name="Currency 2 4 2 2 2 4 2 5" xfId="30234"/>
    <cellStyle name="Currency 2 4 2 2 2 4 2 5 2" xfId="30235"/>
    <cellStyle name="Currency 2 4 2 2 2 4 2 6" xfId="30236"/>
    <cellStyle name="Currency 2 4 2 2 2 4 2 6 2" xfId="30237"/>
    <cellStyle name="Currency 2 4 2 2 2 4 2 7" xfId="30238"/>
    <cellStyle name="Currency 2 4 2 2 2 4 2 7 2" xfId="30239"/>
    <cellStyle name="Currency 2 4 2 2 2 4 2 8" xfId="30240"/>
    <cellStyle name="Currency 2 4 2 2 2 4 2 8 2" xfId="30241"/>
    <cellStyle name="Currency 2 4 2 2 2 4 2 9" xfId="30242"/>
    <cellStyle name="Currency 2 4 2 2 2 4 2 9 2" xfId="30243"/>
    <cellStyle name="Currency 2 4 2 2 2 4 3" xfId="30244"/>
    <cellStyle name="Currency 2 4 2 2 2 4 3 10" xfId="30245"/>
    <cellStyle name="Currency 2 4 2 2 2 4 3 10 2" xfId="30246"/>
    <cellStyle name="Currency 2 4 2 2 2 4 3 11" xfId="30247"/>
    <cellStyle name="Currency 2 4 2 2 2 4 3 11 2" xfId="30248"/>
    <cellStyle name="Currency 2 4 2 2 2 4 3 12" xfId="30249"/>
    <cellStyle name="Currency 2 4 2 2 2 4 3 12 2" xfId="30250"/>
    <cellStyle name="Currency 2 4 2 2 2 4 3 13" xfId="30251"/>
    <cellStyle name="Currency 2 4 2 2 2 4 3 14" xfId="30252"/>
    <cellStyle name="Currency 2 4 2 2 2 4 3 2" xfId="30253"/>
    <cellStyle name="Currency 2 4 2 2 2 4 3 2 2" xfId="30254"/>
    <cellStyle name="Currency 2 4 2 2 2 4 3 3" xfId="30255"/>
    <cellStyle name="Currency 2 4 2 2 2 4 3 3 2" xfId="30256"/>
    <cellStyle name="Currency 2 4 2 2 2 4 3 4" xfId="30257"/>
    <cellStyle name="Currency 2 4 2 2 2 4 3 4 2" xfId="30258"/>
    <cellStyle name="Currency 2 4 2 2 2 4 3 5" xfId="30259"/>
    <cellStyle name="Currency 2 4 2 2 2 4 3 5 2" xfId="30260"/>
    <cellStyle name="Currency 2 4 2 2 2 4 3 6" xfId="30261"/>
    <cellStyle name="Currency 2 4 2 2 2 4 3 6 2" xfId="30262"/>
    <cellStyle name="Currency 2 4 2 2 2 4 3 7" xfId="30263"/>
    <cellStyle name="Currency 2 4 2 2 2 4 3 7 2" xfId="30264"/>
    <cellStyle name="Currency 2 4 2 2 2 4 3 8" xfId="30265"/>
    <cellStyle name="Currency 2 4 2 2 2 4 3 8 2" xfId="30266"/>
    <cellStyle name="Currency 2 4 2 2 2 4 3 9" xfId="30267"/>
    <cellStyle name="Currency 2 4 2 2 2 4 3 9 2" xfId="30268"/>
    <cellStyle name="Currency 2 4 2 2 2 4 4" xfId="30269"/>
    <cellStyle name="Currency 2 4 2 2 2 4 4 2" xfId="30270"/>
    <cellStyle name="Currency 2 4 2 2 2 4 5" xfId="30271"/>
    <cellStyle name="Currency 2 4 2 2 2 4 5 2" xfId="30272"/>
    <cellStyle name="Currency 2 4 2 2 2 4 6" xfId="30273"/>
    <cellStyle name="Currency 2 4 2 2 2 4 6 2" xfId="30274"/>
    <cellStyle name="Currency 2 4 2 2 2 4 7" xfId="30275"/>
    <cellStyle name="Currency 2 4 2 2 2 4 7 2" xfId="30276"/>
    <cellStyle name="Currency 2 4 2 2 2 4 8" xfId="30277"/>
    <cellStyle name="Currency 2 4 2 2 2 4 8 2" xfId="30278"/>
    <cellStyle name="Currency 2 4 2 2 2 4 9" xfId="30279"/>
    <cellStyle name="Currency 2 4 2 2 2 4 9 2" xfId="30280"/>
    <cellStyle name="Currency 2 4 2 2 2 5" xfId="30281"/>
    <cellStyle name="Currency 2 4 2 2 2 5 10" xfId="30282"/>
    <cellStyle name="Currency 2 4 2 2 2 5 10 2" xfId="30283"/>
    <cellStyle name="Currency 2 4 2 2 2 5 11" xfId="30284"/>
    <cellStyle name="Currency 2 4 2 2 2 5 11 2" xfId="30285"/>
    <cellStyle name="Currency 2 4 2 2 2 5 12" xfId="30286"/>
    <cellStyle name="Currency 2 4 2 2 2 5 12 2" xfId="30287"/>
    <cellStyle name="Currency 2 4 2 2 2 5 13" xfId="30288"/>
    <cellStyle name="Currency 2 4 2 2 2 5 13 2" xfId="30289"/>
    <cellStyle name="Currency 2 4 2 2 2 5 14" xfId="30290"/>
    <cellStyle name="Currency 2 4 2 2 2 5 14 2" xfId="30291"/>
    <cellStyle name="Currency 2 4 2 2 2 5 15" xfId="30292"/>
    <cellStyle name="Currency 2 4 2 2 2 5 16" xfId="30293"/>
    <cellStyle name="Currency 2 4 2 2 2 5 2" xfId="30294"/>
    <cellStyle name="Currency 2 4 2 2 2 5 2 10" xfId="30295"/>
    <cellStyle name="Currency 2 4 2 2 2 5 2 10 2" xfId="30296"/>
    <cellStyle name="Currency 2 4 2 2 2 5 2 11" xfId="30297"/>
    <cellStyle name="Currency 2 4 2 2 2 5 2 11 2" xfId="30298"/>
    <cellStyle name="Currency 2 4 2 2 2 5 2 12" xfId="30299"/>
    <cellStyle name="Currency 2 4 2 2 2 5 2 12 2" xfId="30300"/>
    <cellStyle name="Currency 2 4 2 2 2 5 2 13" xfId="30301"/>
    <cellStyle name="Currency 2 4 2 2 2 5 2 14" xfId="30302"/>
    <cellStyle name="Currency 2 4 2 2 2 5 2 2" xfId="30303"/>
    <cellStyle name="Currency 2 4 2 2 2 5 2 2 2" xfId="30304"/>
    <cellStyle name="Currency 2 4 2 2 2 5 2 3" xfId="30305"/>
    <cellStyle name="Currency 2 4 2 2 2 5 2 3 2" xfId="30306"/>
    <cellStyle name="Currency 2 4 2 2 2 5 2 4" xfId="30307"/>
    <cellStyle name="Currency 2 4 2 2 2 5 2 4 2" xfId="30308"/>
    <cellStyle name="Currency 2 4 2 2 2 5 2 5" xfId="30309"/>
    <cellStyle name="Currency 2 4 2 2 2 5 2 5 2" xfId="30310"/>
    <cellStyle name="Currency 2 4 2 2 2 5 2 6" xfId="30311"/>
    <cellStyle name="Currency 2 4 2 2 2 5 2 6 2" xfId="30312"/>
    <cellStyle name="Currency 2 4 2 2 2 5 2 7" xfId="30313"/>
    <cellStyle name="Currency 2 4 2 2 2 5 2 7 2" xfId="30314"/>
    <cellStyle name="Currency 2 4 2 2 2 5 2 8" xfId="30315"/>
    <cellStyle name="Currency 2 4 2 2 2 5 2 8 2" xfId="30316"/>
    <cellStyle name="Currency 2 4 2 2 2 5 2 9" xfId="30317"/>
    <cellStyle name="Currency 2 4 2 2 2 5 2 9 2" xfId="30318"/>
    <cellStyle name="Currency 2 4 2 2 2 5 3" xfId="30319"/>
    <cellStyle name="Currency 2 4 2 2 2 5 3 10" xfId="30320"/>
    <cellStyle name="Currency 2 4 2 2 2 5 3 10 2" xfId="30321"/>
    <cellStyle name="Currency 2 4 2 2 2 5 3 11" xfId="30322"/>
    <cellStyle name="Currency 2 4 2 2 2 5 3 11 2" xfId="30323"/>
    <cellStyle name="Currency 2 4 2 2 2 5 3 12" xfId="30324"/>
    <cellStyle name="Currency 2 4 2 2 2 5 3 12 2" xfId="30325"/>
    <cellStyle name="Currency 2 4 2 2 2 5 3 13" xfId="30326"/>
    <cellStyle name="Currency 2 4 2 2 2 5 3 14" xfId="30327"/>
    <cellStyle name="Currency 2 4 2 2 2 5 3 2" xfId="30328"/>
    <cellStyle name="Currency 2 4 2 2 2 5 3 2 2" xfId="30329"/>
    <cellStyle name="Currency 2 4 2 2 2 5 3 3" xfId="30330"/>
    <cellStyle name="Currency 2 4 2 2 2 5 3 3 2" xfId="30331"/>
    <cellStyle name="Currency 2 4 2 2 2 5 3 4" xfId="30332"/>
    <cellStyle name="Currency 2 4 2 2 2 5 3 4 2" xfId="30333"/>
    <cellStyle name="Currency 2 4 2 2 2 5 3 5" xfId="30334"/>
    <cellStyle name="Currency 2 4 2 2 2 5 3 5 2" xfId="30335"/>
    <cellStyle name="Currency 2 4 2 2 2 5 3 6" xfId="30336"/>
    <cellStyle name="Currency 2 4 2 2 2 5 3 6 2" xfId="30337"/>
    <cellStyle name="Currency 2 4 2 2 2 5 3 7" xfId="30338"/>
    <cellStyle name="Currency 2 4 2 2 2 5 3 7 2" xfId="30339"/>
    <cellStyle name="Currency 2 4 2 2 2 5 3 8" xfId="30340"/>
    <cellStyle name="Currency 2 4 2 2 2 5 3 8 2" xfId="30341"/>
    <cellStyle name="Currency 2 4 2 2 2 5 3 9" xfId="30342"/>
    <cellStyle name="Currency 2 4 2 2 2 5 3 9 2" xfId="30343"/>
    <cellStyle name="Currency 2 4 2 2 2 5 4" xfId="30344"/>
    <cellStyle name="Currency 2 4 2 2 2 5 4 2" xfId="30345"/>
    <cellStyle name="Currency 2 4 2 2 2 5 5" xfId="30346"/>
    <cellStyle name="Currency 2 4 2 2 2 5 5 2" xfId="30347"/>
    <cellStyle name="Currency 2 4 2 2 2 5 6" xfId="30348"/>
    <cellStyle name="Currency 2 4 2 2 2 5 6 2" xfId="30349"/>
    <cellStyle name="Currency 2 4 2 2 2 5 7" xfId="30350"/>
    <cellStyle name="Currency 2 4 2 2 2 5 7 2" xfId="30351"/>
    <cellStyle name="Currency 2 4 2 2 2 5 8" xfId="30352"/>
    <cellStyle name="Currency 2 4 2 2 2 5 8 2" xfId="30353"/>
    <cellStyle name="Currency 2 4 2 2 2 5 9" xfId="30354"/>
    <cellStyle name="Currency 2 4 2 2 2 5 9 2" xfId="30355"/>
    <cellStyle name="Currency 2 4 2 2 2 6" xfId="30356"/>
    <cellStyle name="Currency 2 4 2 2 2 6 10" xfId="30357"/>
    <cellStyle name="Currency 2 4 2 2 2 6 10 2" xfId="30358"/>
    <cellStyle name="Currency 2 4 2 2 2 6 11" xfId="30359"/>
    <cellStyle name="Currency 2 4 2 2 2 6 11 2" xfId="30360"/>
    <cellStyle name="Currency 2 4 2 2 2 6 12" xfId="30361"/>
    <cellStyle name="Currency 2 4 2 2 2 6 12 2" xfId="30362"/>
    <cellStyle name="Currency 2 4 2 2 2 6 13" xfId="30363"/>
    <cellStyle name="Currency 2 4 2 2 2 6 13 2" xfId="30364"/>
    <cellStyle name="Currency 2 4 2 2 2 6 14" xfId="30365"/>
    <cellStyle name="Currency 2 4 2 2 2 6 14 2" xfId="30366"/>
    <cellStyle name="Currency 2 4 2 2 2 6 15" xfId="30367"/>
    <cellStyle name="Currency 2 4 2 2 2 6 16" xfId="30368"/>
    <cellStyle name="Currency 2 4 2 2 2 6 2" xfId="30369"/>
    <cellStyle name="Currency 2 4 2 2 2 6 2 10" xfId="30370"/>
    <cellStyle name="Currency 2 4 2 2 2 6 2 10 2" xfId="30371"/>
    <cellStyle name="Currency 2 4 2 2 2 6 2 11" xfId="30372"/>
    <cellStyle name="Currency 2 4 2 2 2 6 2 11 2" xfId="30373"/>
    <cellStyle name="Currency 2 4 2 2 2 6 2 12" xfId="30374"/>
    <cellStyle name="Currency 2 4 2 2 2 6 2 12 2" xfId="30375"/>
    <cellStyle name="Currency 2 4 2 2 2 6 2 13" xfId="30376"/>
    <cellStyle name="Currency 2 4 2 2 2 6 2 14" xfId="30377"/>
    <cellStyle name="Currency 2 4 2 2 2 6 2 2" xfId="30378"/>
    <cellStyle name="Currency 2 4 2 2 2 6 2 2 2" xfId="30379"/>
    <cellStyle name="Currency 2 4 2 2 2 6 2 3" xfId="30380"/>
    <cellStyle name="Currency 2 4 2 2 2 6 2 3 2" xfId="30381"/>
    <cellStyle name="Currency 2 4 2 2 2 6 2 4" xfId="30382"/>
    <cellStyle name="Currency 2 4 2 2 2 6 2 4 2" xfId="30383"/>
    <cellStyle name="Currency 2 4 2 2 2 6 2 5" xfId="30384"/>
    <cellStyle name="Currency 2 4 2 2 2 6 2 5 2" xfId="30385"/>
    <cellStyle name="Currency 2 4 2 2 2 6 2 6" xfId="30386"/>
    <cellStyle name="Currency 2 4 2 2 2 6 2 6 2" xfId="30387"/>
    <cellStyle name="Currency 2 4 2 2 2 6 2 7" xfId="30388"/>
    <cellStyle name="Currency 2 4 2 2 2 6 2 7 2" xfId="30389"/>
    <cellStyle name="Currency 2 4 2 2 2 6 2 8" xfId="30390"/>
    <cellStyle name="Currency 2 4 2 2 2 6 2 8 2" xfId="30391"/>
    <cellStyle name="Currency 2 4 2 2 2 6 2 9" xfId="30392"/>
    <cellStyle name="Currency 2 4 2 2 2 6 2 9 2" xfId="30393"/>
    <cellStyle name="Currency 2 4 2 2 2 6 3" xfId="30394"/>
    <cellStyle name="Currency 2 4 2 2 2 6 3 10" xfId="30395"/>
    <cellStyle name="Currency 2 4 2 2 2 6 3 10 2" xfId="30396"/>
    <cellStyle name="Currency 2 4 2 2 2 6 3 11" xfId="30397"/>
    <cellStyle name="Currency 2 4 2 2 2 6 3 11 2" xfId="30398"/>
    <cellStyle name="Currency 2 4 2 2 2 6 3 12" xfId="30399"/>
    <cellStyle name="Currency 2 4 2 2 2 6 3 12 2" xfId="30400"/>
    <cellStyle name="Currency 2 4 2 2 2 6 3 13" xfId="30401"/>
    <cellStyle name="Currency 2 4 2 2 2 6 3 14" xfId="30402"/>
    <cellStyle name="Currency 2 4 2 2 2 6 3 2" xfId="30403"/>
    <cellStyle name="Currency 2 4 2 2 2 6 3 2 2" xfId="30404"/>
    <cellStyle name="Currency 2 4 2 2 2 6 3 3" xfId="30405"/>
    <cellStyle name="Currency 2 4 2 2 2 6 3 3 2" xfId="30406"/>
    <cellStyle name="Currency 2 4 2 2 2 6 3 4" xfId="30407"/>
    <cellStyle name="Currency 2 4 2 2 2 6 3 4 2" xfId="30408"/>
    <cellStyle name="Currency 2 4 2 2 2 6 3 5" xfId="30409"/>
    <cellStyle name="Currency 2 4 2 2 2 6 3 5 2" xfId="30410"/>
    <cellStyle name="Currency 2 4 2 2 2 6 3 6" xfId="30411"/>
    <cellStyle name="Currency 2 4 2 2 2 6 3 6 2" xfId="30412"/>
    <cellStyle name="Currency 2 4 2 2 2 6 3 7" xfId="30413"/>
    <cellStyle name="Currency 2 4 2 2 2 6 3 7 2" xfId="30414"/>
    <cellStyle name="Currency 2 4 2 2 2 6 3 8" xfId="30415"/>
    <cellStyle name="Currency 2 4 2 2 2 6 3 8 2" xfId="30416"/>
    <cellStyle name="Currency 2 4 2 2 2 6 3 9" xfId="30417"/>
    <cellStyle name="Currency 2 4 2 2 2 6 3 9 2" xfId="30418"/>
    <cellStyle name="Currency 2 4 2 2 2 6 4" xfId="30419"/>
    <cellStyle name="Currency 2 4 2 2 2 6 4 2" xfId="30420"/>
    <cellStyle name="Currency 2 4 2 2 2 6 5" xfId="30421"/>
    <cellStyle name="Currency 2 4 2 2 2 6 5 2" xfId="30422"/>
    <cellStyle name="Currency 2 4 2 2 2 6 6" xfId="30423"/>
    <cellStyle name="Currency 2 4 2 2 2 6 6 2" xfId="30424"/>
    <cellStyle name="Currency 2 4 2 2 2 6 7" xfId="30425"/>
    <cellStyle name="Currency 2 4 2 2 2 6 7 2" xfId="30426"/>
    <cellStyle name="Currency 2 4 2 2 2 6 8" xfId="30427"/>
    <cellStyle name="Currency 2 4 2 2 2 6 8 2" xfId="30428"/>
    <cellStyle name="Currency 2 4 2 2 2 6 9" xfId="30429"/>
    <cellStyle name="Currency 2 4 2 2 2 6 9 2" xfId="30430"/>
    <cellStyle name="Currency 2 4 2 2 2 7" xfId="30431"/>
    <cellStyle name="Currency 2 4 2 2 2 7 10" xfId="30432"/>
    <cellStyle name="Currency 2 4 2 2 2 7 10 2" xfId="30433"/>
    <cellStyle name="Currency 2 4 2 2 2 7 11" xfId="30434"/>
    <cellStyle name="Currency 2 4 2 2 2 7 11 2" xfId="30435"/>
    <cellStyle name="Currency 2 4 2 2 2 7 12" xfId="30436"/>
    <cellStyle name="Currency 2 4 2 2 2 7 12 2" xfId="30437"/>
    <cellStyle name="Currency 2 4 2 2 2 7 13" xfId="30438"/>
    <cellStyle name="Currency 2 4 2 2 2 7 13 2" xfId="30439"/>
    <cellStyle name="Currency 2 4 2 2 2 7 14" xfId="30440"/>
    <cellStyle name="Currency 2 4 2 2 2 7 14 2" xfId="30441"/>
    <cellStyle name="Currency 2 4 2 2 2 7 15" xfId="30442"/>
    <cellStyle name="Currency 2 4 2 2 2 7 16" xfId="30443"/>
    <cellStyle name="Currency 2 4 2 2 2 7 2" xfId="30444"/>
    <cellStyle name="Currency 2 4 2 2 2 7 2 10" xfId="30445"/>
    <cellStyle name="Currency 2 4 2 2 2 7 2 10 2" xfId="30446"/>
    <cellStyle name="Currency 2 4 2 2 2 7 2 11" xfId="30447"/>
    <cellStyle name="Currency 2 4 2 2 2 7 2 11 2" xfId="30448"/>
    <cellStyle name="Currency 2 4 2 2 2 7 2 12" xfId="30449"/>
    <cellStyle name="Currency 2 4 2 2 2 7 2 12 2" xfId="30450"/>
    <cellStyle name="Currency 2 4 2 2 2 7 2 13" xfId="30451"/>
    <cellStyle name="Currency 2 4 2 2 2 7 2 14" xfId="30452"/>
    <cellStyle name="Currency 2 4 2 2 2 7 2 2" xfId="30453"/>
    <cellStyle name="Currency 2 4 2 2 2 7 2 2 2" xfId="30454"/>
    <cellStyle name="Currency 2 4 2 2 2 7 2 3" xfId="30455"/>
    <cellStyle name="Currency 2 4 2 2 2 7 2 3 2" xfId="30456"/>
    <cellStyle name="Currency 2 4 2 2 2 7 2 4" xfId="30457"/>
    <cellStyle name="Currency 2 4 2 2 2 7 2 4 2" xfId="30458"/>
    <cellStyle name="Currency 2 4 2 2 2 7 2 5" xfId="30459"/>
    <cellStyle name="Currency 2 4 2 2 2 7 2 5 2" xfId="30460"/>
    <cellStyle name="Currency 2 4 2 2 2 7 2 6" xfId="30461"/>
    <cellStyle name="Currency 2 4 2 2 2 7 2 6 2" xfId="30462"/>
    <cellStyle name="Currency 2 4 2 2 2 7 2 7" xfId="30463"/>
    <cellStyle name="Currency 2 4 2 2 2 7 2 7 2" xfId="30464"/>
    <cellStyle name="Currency 2 4 2 2 2 7 2 8" xfId="30465"/>
    <cellStyle name="Currency 2 4 2 2 2 7 2 8 2" xfId="30466"/>
    <cellStyle name="Currency 2 4 2 2 2 7 2 9" xfId="30467"/>
    <cellStyle name="Currency 2 4 2 2 2 7 2 9 2" xfId="30468"/>
    <cellStyle name="Currency 2 4 2 2 2 7 3" xfId="30469"/>
    <cellStyle name="Currency 2 4 2 2 2 7 3 10" xfId="30470"/>
    <cellStyle name="Currency 2 4 2 2 2 7 3 10 2" xfId="30471"/>
    <cellStyle name="Currency 2 4 2 2 2 7 3 11" xfId="30472"/>
    <cellStyle name="Currency 2 4 2 2 2 7 3 11 2" xfId="30473"/>
    <cellStyle name="Currency 2 4 2 2 2 7 3 12" xfId="30474"/>
    <cellStyle name="Currency 2 4 2 2 2 7 3 12 2" xfId="30475"/>
    <cellStyle name="Currency 2 4 2 2 2 7 3 13" xfId="30476"/>
    <cellStyle name="Currency 2 4 2 2 2 7 3 14" xfId="30477"/>
    <cellStyle name="Currency 2 4 2 2 2 7 3 2" xfId="30478"/>
    <cellStyle name="Currency 2 4 2 2 2 7 3 2 2" xfId="30479"/>
    <cellStyle name="Currency 2 4 2 2 2 7 3 3" xfId="30480"/>
    <cellStyle name="Currency 2 4 2 2 2 7 3 3 2" xfId="30481"/>
    <cellStyle name="Currency 2 4 2 2 2 7 3 4" xfId="30482"/>
    <cellStyle name="Currency 2 4 2 2 2 7 3 4 2" xfId="30483"/>
    <cellStyle name="Currency 2 4 2 2 2 7 3 5" xfId="30484"/>
    <cellStyle name="Currency 2 4 2 2 2 7 3 5 2" xfId="30485"/>
    <cellStyle name="Currency 2 4 2 2 2 7 3 6" xfId="30486"/>
    <cellStyle name="Currency 2 4 2 2 2 7 3 6 2" xfId="30487"/>
    <cellStyle name="Currency 2 4 2 2 2 7 3 7" xfId="30488"/>
    <cellStyle name="Currency 2 4 2 2 2 7 3 7 2" xfId="30489"/>
    <cellStyle name="Currency 2 4 2 2 2 7 3 8" xfId="30490"/>
    <cellStyle name="Currency 2 4 2 2 2 7 3 8 2" xfId="30491"/>
    <cellStyle name="Currency 2 4 2 2 2 7 3 9" xfId="30492"/>
    <cellStyle name="Currency 2 4 2 2 2 7 3 9 2" xfId="30493"/>
    <cellStyle name="Currency 2 4 2 2 2 7 4" xfId="30494"/>
    <cellStyle name="Currency 2 4 2 2 2 7 4 2" xfId="30495"/>
    <cellStyle name="Currency 2 4 2 2 2 7 5" xfId="30496"/>
    <cellStyle name="Currency 2 4 2 2 2 7 5 2" xfId="30497"/>
    <cellStyle name="Currency 2 4 2 2 2 7 6" xfId="30498"/>
    <cellStyle name="Currency 2 4 2 2 2 7 6 2" xfId="30499"/>
    <cellStyle name="Currency 2 4 2 2 2 7 7" xfId="30500"/>
    <cellStyle name="Currency 2 4 2 2 2 7 7 2" xfId="30501"/>
    <cellStyle name="Currency 2 4 2 2 2 7 8" xfId="30502"/>
    <cellStyle name="Currency 2 4 2 2 2 7 8 2" xfId="30503"/>
    <cellStyle name="Currency 2 4 2 2 2 7 9" xfId="30504"/>
    <cellStyle name="Currency 2 4 2 2 2 7 9 2" xfId="30505"/>
    <cellStyle name="Currency 2 4 2 2 2 8" xfId="30506"/>
    <cellStyle name="Currency 2 4 2 2 2 8 10" xfId="30507"/>
    <cellStyle name="Currency 2 4 2 2 2 8 10 2" xfId="30508"/>
    <cellStyle name="Currency 2 4 2 2 2 8 11" xfId="30509"/>
    <cellStyle name="Currency 2 4 2 2 2 8 11 2" xfId="30510"/>
    <cellStyle name="Currency 2 4 2 2 2 8 12" xfId="30511"/>
    <cellStyle name="Currency 2 4 2 2 2 8 12 2" xfId="30512"/>
    <cellStyle name="Currency 2 4 2 2 2 8 13" xfId="30513"/>
    <cellStyle name="Currency 2 4 2 2 2 8 13 2" xfId="30514"/>
    <cellStyle name="Currency 2 4 2 2 2 8 14" xfId="30515"/>
    <cellStyle name="Currency 2 4 2 2 2 8 14 2" xfId="30516"/>
    <cellStyle name="Currency 2 4 2 2 2 8 15" xfId="30517"/>
    <cellStyle name="Currency 2 4 2 2 2 8 16" xfId="30518"/>
    <cellStyle name="Currency 2 4 2 2 2 8 2" xfId="30519"/>
    <cellStyle name="Currency 2 4 2 2 2 8 2 10" xfId="30520"/>
    <cellStyle name="Currency 2 4 2 2 2 8 2 10 2" xfId="30521"/>
    <cellStyle name="Currency 2 4 2 2 2 8 2 11" xfId="30522"/>
    <cellStyle name="Currency 2 4 2 2 2 8 2 11 2" xfId="30523"/>
    <cellStyle name="Currency 2 4 2 2 2 8 2 12" xfId="30524"/>
    <cellStyle name="Currency 2 4 2 2 2 8 2 12 2" xfId="30525"/>
    <cellStyle name="Currency 2 4 2 2 2 8 2 13" xfId="30526"/>
    <cellStyle name="Currency 2 4 2 2 2 8 2 14" xfId="30527"/>
    <cellStyle name="Currency 2 4 2 2 2 8 2 2" xfId="30528"/>
    <cellStyle name="Currency 2 4 2 2 2 8 2 2 2" xfId="30529"/>
    <cellStyle name="Currency 2 4 2 2 2 8 2 3" xfId="30530"/>
    <cellStyle name="Currency 2 4 2 2 2 8 2 3 2" xfId="30531"/>
    <cellStyle name="Currency 2 4 2 2 2 8 2 4" xfId="30532"/>
    <cellStyle name="Currency 2 4 2 2 2 8 2 4 2" xfId="30533"/>
    <cellStyle name="Currency 2 4 2 2 2 8 2 5" xfId="30534"/>
    <cellStyle name="Currency 2 4 2 2 2 8 2 5 2" xfId="30535"/>
    <cellStyle name="Currency 2 4 2 2 2 8 2 6" xfId="30536"/>
    <cellStyle name="Currency 2 4 2 2 2 8 2 6 2" xfId="30537"/>
    <cellStyle name="Currency 2 4 2 2 2 8 2 7" xfId="30538"/>
    <cellStyle name="Currency 2 4 2 2 2 8 2 7 2" xfId="30539"/>
    <cellStyle name="Currency 2 4 2 2 2 8 2 8" xfId="30540"/>
    <cellStyle name="Currency 2 4 2 2 2 8 2 8 2" xfId="30541"/>
    <cellStyle name="Currency 2 4 2 2 2 8 2 9" xfId="30542"/>
    <cellStyle name="Currency 2 4 2 2 2 8 2 9 2" xfId="30543"/>
    <cellStyle name="Currency 2 4 2 2 2 8 3" xfId="30544"/>
    <cellStyle name="Currency 2 4 2 2 2 8 3 10" xfId="30545"/>
    <cellStyle name="Currency 2 4 2 2 2 8 3 10 2" xfId="30546"/>
    <cellStyle name="Currency 2 4 2 2 2 8 3 11" xfId="30547"/>
    <cellStyle name="Currency 2 4 2 2 2 8 3 11 2" xfId="30548"/>
    <cellStyle name="Currency 2 4 2 2 2 8 3 12" xfId="30549"/>
    <cellStyle name="Currency 2 4 2 2 2 8 3 12 2" xfId="30550"/>
    <cellStyle name="Currency 2 4 2 2 2 8 3 13" xfId="30551"/>
    <cellStyle name="Currency 2 4 2 2 2 8 3 14" xfId="30552"/>
    <cellStyle name="Currency 2 4 2 2 2 8 3 2" xfId="30553"/>
    <cellStyle name="Currency 2 4 2 2 2 8 3 2 2" xfId="30554"/>
    <cellStyle name="Currency 2 4 2 2 2 8 3 3" xfId="30555"/>
    <cellStyle name="Currency 2 4 2 2 2 8 3 3 2" xfId="30556"/>
    <cellStyle name="Currency 2 4 2 2 2 8 3 4" xfId="30557"/>
    <cellStyle name="Currency 2 4 2 2 2 8 3 4 2" xfId="30558"/>
    <cellStyle name="Currency 2 4 2 2 2 8 3 5" xfId="30559"/>
    <cellStyle name="Currency 2 4 2 2 2 8 3 5 2" xfId="30560"/>
    <cellStyle name="Currency 2 4 2 2 2 8 3 6" xfId="30561"/>
    <cellStyle name="Currency 2 4 2 2 2 8 3 6 2" xfId="30562"/>
    <cellStyle name="Currency 2 4 2 2 2 8 3 7" xfId="30563"/>
    <cellStyle name="Currency 2 4 2 2 2 8 3 7 2" xfId="30564"/>
    <cellStyle name="Currency 2 4 2 2 2 8 3 8" xfId="30565"/>
    <cellStyle name="Currency 2 4 2 2 2 8 3 8 2" xfId="30566"/>
    <cellStyle name="Currency 2 4 2 2 2 8 3 9" xfId="30567"/>
    <cellStyle name="Currency 2 4 2 2 2 8 3 9 2" xfId="30568"/>
    <cellStyle name="Currency 2 4 2 2 2 8 4" xfId="30569"/>
    <cellStyle name="Currency 2 4 2 2 2 8 4 2" xfId="30570"/>
    <cellStyle name="Currency 2 4 2 2 2 8 5" xfId="30571"/>
    <cellStyle name="Currency 2 4 2 2 2 8 5 2" xfId="30572"/>
    <cellStyle name="Currency 2 4 2 2 2 8 6" xfId="30573"/>
    <cellStyle name="Currency 2 4 2 2 2 8 6 2" xfId="30574"/>
    <cellStyle name="Currency 2 4 2 2 2 8 7" xfId="30575"/>
    <cellStyle name="Currency 2 4 2 2 2 8 7 2" xfId="30576"/>
    <cellStyle name="Currency 2 4 2 2 2 8 8" xfId="30577"/>
    <cellStyle name="Currency 2 4 2 2 2 8 8 2" xfId="30578"/>
    <cellStyle name="Currency 2 4 2 2 2 8 9" xfId="30579"/>
    <cellStyle name="Currency 2 4 2 2 2 8 9 2" xfId="30580"/>
    <cellStyle name="Currency 2 4 2 2 2 9" xfId="30581"/>
    <cellStyle name="Currency 2 4 2 2 2 9 10" xfId="30582"/>
    <cellStyle name="Currency 2 4 2 2 2 9 10 2" xfId="30583"/>
    <cellStyle name="Currency 2 4 2 2 2 9 11" xfId="30584"/>
    <cellStyle name="Currency 2 4 2 2 2 9 11 2" xfId="30585"/>
    <cellStyle name="Currency 2 4 2 2 2 9 12" xfId="30586"/>
    <cellStyle name="Currency 2 4 2 2 2 9 12 2" xfId="30587"/>
    <cellStyle name="Currency 2 4 2 2 2 9 13" xfId="30588"/>
    <cellStyle name="Currency 2 4 2 2 2 9 13 2" xfId="30589"/>
    <cellStyle name="Currency 2 4 2 2 2 9 14" xfId="30590"/>
    <cellStyle name="Currency 2 4 2 2 2 9 14 2" xfId="30591"/>
    <cellStyle name="Currency 2 4 2 2 2 9 15" xfId="30592"/>
    <cellStyle name="Currency 2 4 2 2 2 9 16" xfId="30593"/>
    <cellStyle name="Currency 2 4 2 2 2 9 2" xfId="30594"/>
    <cellStyle name="Currency 2 4 2 2 2 9 2 10" xfId="30595"/>
    <cellStyle name="Currency 2 4 2 2 2 9 2 10 2" xfId="30596"/>
    <cellStyle name="Currency 2 4 2 2 2 9 2 11" xfId="30597"/>
    <cellStyle name="Currency 2 4 2 2 2 9 2 11 2" xfId="30598"/>
    <cellStyle name="Currency 2 4 2 2 2 9 2 12" xfId="30599"/>
    <cellStyle name="Currency 2 4 2 2 2 9 2 12 2" xfId="30600"/>
    <cellStyle name="Currency 2 4 2 2 2 9 2 13" xfId="30601"/>
    <cellStyle name="Currency 2 4 2 2 2 9 2 14" xfId="30602"/>
    <cellStyle name="Currency 2 4 2 2 2 9 2 2" xfId="30603"/>
    <cellStyle name="Currency 2 4 2 2 2 9 2 2 2" xfId="30604"/>
    <cellStyle name="Currency 2 4 2 2 2 9 2 3" xfId="30605"/>
    <cellStyle name="Currency 2 4 2 2 2 9 2 3 2" xfId="30606"/>
    <cellStyle name="Currency 2 4 2 2 2 9 2 4" xfId="30607"/>
    <cellStyle name="Currency 2 4 2 2 2 9 2 4 2" xfId="30608"/>
    <cellStyle name="Currency 2 4 2 2 2 9 2 5" xfId="30609"/>
    <cellStyle name="Currency 2 4 2 2 2 9 2 5 2" xfId="30610"/>
    <cellStyle name="Currency 2 4 2 2 2 9 2 6" xfId="30611"/>
    <cellStyle name="Currency 2 4 2 2 2 9 2 6 2" xfId="30612"/>
    <cellStyle name="Currency 2 4 2 2 2 9 2 7" xfId="30613"/>
    <cellStyle name="Currency 2 4 2 2 2 9 2 7 2" xfId="30614"/>
    <cellStyle name="Currency 2 4 2 2 2 9 2 8" xfId="30615"/>
    <cellStyle name="Currency 2 4 2 2 2 9 2 8 2" xfId="30616"/>
    <cellStyle name="Currency 2 4 2 2 2 9 2 9" xfId="30617"/>
    <cellStyle name="Currency 2 4 2 2 2 9 2 9 2" xfId="30618"/>
    <cellStyle name="Currency 2 4 2 2 2 9 3" xfId="30619"/>
    <cellStyle name="Currency 2 4 2 2 2 9 3 10" xfId="30620"/>
    <cellStyle name="Currency 2 4 2 2 2 9 3 10 2" xfId="30621"/>
    <cellStyle name="Currency 2 4 2 2 2 9 3 11" xfId="30622"/>
    <cellStyle name="Currency 2 4 2 2 2 9 3 11 2" xfId="30623"/>
    <cellStyle name="Currency 2 4 2 2 2 9 3 12" xfId="30624"/>
    <cellStyle name="Currency 2 4 2 2 2 9 3 12 2" xfId="30625"/>
    <cellStyle name="Currency 2 4 2 2 2 9 3 13" xfId="30626"/>
    <cellStyle name="Currency 2 4 2 2 2 9 3 14" xfId="30627"/>
    <cellStyle name="Currency 2 4 2 2 2 9 3 2" xfId="30628"/>
    <cellStyle name="Currency 2 4 2 2 2 9 3 2 2" xfId="30629"/>
    <cellStyle name="Currency 2 4 2 2 2 9 3 3" xfId="30630"/>
    <cellStyle name="Currency 2 4 2 2 2 9 3 3 2" xfId="30631"/>
    <cellStyle name="Currency 2 4 2 2 2 9 3 4" xfId="30632"/>
    <cellStyle name="Currency 2 4 2 2 2 9 3 4 2" xfId="30633"/>
    <cellStyle name="Currency 2 4 2 2 2 9 3 5" xfId="30634"/>
    <cellStyle name="Currency 2 4 2 2 2 9 3 5 2" xfId="30635"/>
    <cellStyle name="Currency 2 4 2 2 2 9 3 6" xfId="30636"/>
    <cellStyle name="Currency 2 4 2 2 2 9 3 6 2" xfId="30637"/>
    <cellStyle name="Currency 2 4 2 2 2 9 3 7" xfId="30638"/>
    <cellStyle name="Currency 2 4 2 2 2 9 3 7 2" xfId="30639"/>
    <cellStyle name="Currency 2 4 2 2 2 9 3 8" xfId="30640"/>
    <cellStyle name="Currency 2 4 2 2 2 9 3 8 2" xfId="30641"/>
    <cellStyle name="Currency 2 4 2 2 2 9 3 9" xfId="30642"/>
    <cellStyle name="Currency 2 4 2 2 2 9 3 9 2" xfId="30643"/>
    <cellStyle name="Currency 2 4 2 2 2 9 4" xfId="30644"/>
    <cellStyle name="Currency 2 4 2 2 2 9 4 2" xfId="30645"/>
    <cellStyle name="Currency 2 4 2 2 2 9 5" xfId="30646"/>
    <cellStyle name="Currency 2 4 2 2 2 9 5 2" xfId="30647"/>
    <cellStyle name="Currency 2 4 2 2 2 9 6" xfId="30648"/>
    <cellStyle name="Currency 2 4 2 2 2 9 6 2" xfId="30649"/>
    <cellStyle name="Currency 2 4 2 2 2 9 7" xfId="30650"/>
    <cellStyle name="Currency 2 4 2 2 2 9 7 2" xfId="30651"/>
    <cellStyle name="Currency 2 4 2 2 2 9 8" xfId="30652"/>
    <cellStyle name="Currency 2 4 2 2 2 9 8 2" xfId="30653"/>
    <cellStyle name="Currency 2 4 2 2 2 9 9" xfId="30654"/>
    <cellStyle name="Currency 2 4 2 2 2 9 9 2" xfId="30655"/>
    <cellStyle name="Currency 2 4 2 20" xfId="30656"/>
    <cellStyle name="Currency 2 4 2 20 10" xfId="30657"/>
    <cellStyle name="Currency 2 4 2 20 10 2" xfId="30658"/>
    <cellStyle name="Currency 2 4 2 20 11" xfId="30659"/>
    <cellStyle name="Currency 2 4 2 20 11 2" xfId="30660"/>
    <cellStyle name="Currency 2 4 2 20 12" xfId="30661"/>
    <cellStyle name="Currency 2 4 2 20 12 2" xfId="30662"/>
    <cellStyle name="Currency 2 4 2 20 13" xfId="30663"/>
    <cellStyle name="Currency 2 4 2 20 13 2" xfId="30664"/>
    <cellStyle name="Currency 2 4 2 20 14" xfId="30665"/>
    <cellStyle name="Currency 2 4 2 20 14 2" xfId="30666"/>
    <cellStyle name="Currency 2 4 2 20 15" xfId="30667"/>
    <cellStyle name="Currency 2 4 2 20 16" xfId="30668"/>
    <cellStyle name="Currency 2 4 2 20 2" xfId="30669"/>
    <cellStyle name="Currency 2 4 2 20 2 10" xfId="30670"/>
    <cellStyle name="Currency 2 4 2 20 2 10 2" xfId="30671"/>
    <cellStyle name="Currency 2 4 2 20 2 11" xfId="30672"/>
    <cellStyle name="Currency 2 4 2 20 2 11 2" xfId="30673"/>
    <cellStyle name="Currency 2 4 2 20 2 12" xfId="30674"/>
    <cellStyle name="Currency 2 4 2 20 2 12 2" xfId="30675"/>
    <cellStyle name="Currency 2 4 2 20 2 13" xfId="30676"/>
    <cellStyle name="Currency 2 4 2 20 2 14" xfId="30677"/>
    <cellStyle name="Currency 2 4 2 20 2 2" xfId="30678"/>
    <cellStyle name="Currency 2 4 2 20 2 2 2" xfId="30679"/>
    <cellStyle name="Currency 2 4 2 20 2 3" xfId="30680"/>
    <cellStyle name="Currency 2 4 2 20 2 3 2" xfId="30681"/>
    <cellStyle name="Currency 2 4 2 20 2 4" xfId="30682"/>
    <cellStyle name="Currency 2 4 2 20 2 4 2" xfId="30683"/>
    <cellStyle name="Currency 2 4 2 20 2 5" xfId="30684"/>
    <cellStyle name="Currency 2 4 2 20 2 5 2" xfId="30685"/>
    <cellStyle name="Currency 2 4 2 20 2 6" xfId="30686"/>
    <cellStyle name="Currency 2 4 2 20 2 6 2" xfId="30687"/>
    <cellStyle name="Currency 2 4 2 20 2 7" xfId="30688"/>
    <cellStyle name="Currency 2 4 2 20 2 7 2" xfId="30689"/>
    <cellStyle name="Currency 2 4 2 20 2 8" xfId="30690"/>
    <cellStyle name="Currency 2 4 2 20 2 8 2" xfId="30691"/>
    <cellStyle name="Currency 2 4 2 20 2 9" xfId="30692"/>
    <cellStyle name="Currency 2 4 2 20 2 9 2" xfId="30693"/>
    <cellStyle name="Currency 2 4 2 20 3" xfId="30694"/>
    <cellStyle name="Currency 2 4 2 20 3 10" xfId="30695"/>
    <cellStyle name="Currency 2 4 2 20 3 10 2" xfId="30696"/>
    <cellStyle name="Currency 2 4 2 20 3 11" xfId="30697"/>
    <cellStyle name="Currency 2 4 2 20 3 11 2" xfId="30698"/>
    <cellStyle name="Currency 2 4 2 20 3 12" xfId="30699"/>
    <cellStyle name="Currency 2 4 2 20 3 12 2" xfId="30700"/>
    <cellStyle name="Currency 2 4 2 20 3 13" xfId="30701"/>
    <cellStyle name="Currency 2 4 2 20 3 14" xfId="30702"/>
    <cellStyle name="Currency 2 4 2 20 3 2" xfId="30703"/>
    <cellStyle name="Currency 2 4 2 20 3 2 2" xfId="30704"/>
    <cellStyle name="Currency 2 4 2 20 3 3" xfId="30705"/>
    <cellStyle name="Currency 2 4 2 20 3 3 2" xfId="30706"/>
    <cellStyle name="Currency 2 4 2 20 3 4" xfId="30707"/>
    <cellStyle name="Currency 2 4 2 20 3 4 2" xfId="30708"/>
    <cellStyle name="Currency 2 4 2 20 3 5" xfId="30709"/>
    <cellStyle name="Currency 2 4 2 20 3 5 2" xfId="30710"/>
    <cellStyle name="Currency 2 4 2 20 3 6" xfId="30711"/>
    <cellStyle name="Currency 2 4 2 20 3 6 2" xfId="30712"/>
    <cellStyle name="Currency 2 4 2 20 3 7" xfId="30713"/>
    <cellStyle name="Currency 2 4 2 20 3 7 2" xfId="30714"/>
    <cellStyle name="Currency 2 4 2 20 3 8" xfId="30715"/>
    <cellStyle name="Currency 2 4 2 20 3 8 2" xfId="30716"/>
    <cellStyle name="Currency 2 4 2 20 3 9" xfId="30717"/>
    <cellStyle name="Currency 2 4 2 20 3 9 2" xfId="30718"/>
    <cellStyle name="Currency 2 4 2 20 4" xfId="30719"/>
    <cellStyle name="Currency 2 4 2 20 4 2" xfId="30720"/>
    <cellStyle name="Currency 2 4 2 20 5" xfId="30721"/>
    <cellStyle name="Currency 2 4 2 20 5 2" xfId="30722"/>
    <cellStyle name="Currency 2 4 2 20 6" xfId="30723"/>
    <cellStyle name="Currency 2 4 2 20 6 2" xfId="30724"/>
    <cellStyle name="Currency 2 4 2 20 7" xfId="30725"/>
    <cellStyle name="Currency 2 4 2 20 7 2" xfId="30726"/>
    <cellStyle name="Currency 2 4 2 20 8" xfId="30727"/>
    <cellStyle name="Currency 2 4 2 20 8 2" xfId="30728"/>
    <cellStyle name="Currency 2 4 2 20 9" xfId="30729"/>
    <cellStyle name="Currency 2 4 2 20 9 2" xfId="30730"/>
    <cellStyle name="Currency 2 4 2 21" xfId="30731"/>
    <cellStyle name="Currency 2 4 2 21 10" xfId="30732"/>
    <cellStyle name="Currency 2 4 2 21 10 2" xfId="30733"/>
    <cellStyle name="Currency 2 4 2 21 11" xfId="30734"/>
    <cellStyle name="Currency 2 4 2 21 11 2" xfId="30735"/>
    <cellStyle name="Currency 2 4 2 21 12" xfId="30736"/>
    <cellStyle name="Currency 2 4 2 21 12 2" xfId="30737"/>
    <cellStyle name="Currency 2 4 2 21 13" xfId="30738"/>
    <cellStyle name="Currency 2 4 2 21 13 2" xfId="30739"/>
    <cellStyle name="Currency 2 4 2 21 14" xfId="30740"/>
    <cellStyle name="Currency 2 4 2 21 14 2" xfId="30741"/>
    <cellStyle name="Currency 2 4 2 21 15" xfId="30742"/>
    <cellStyle name="Currency 2 4 2 21 16" xfId="30743"/>
    <cellStyle name="Currency 2 4 2 21 2" xfId="30744"/>
    <cellStyle name="Currency 2 4 2 21 2 10" xfId="30745"/>
    <cellStyle name="Currency 2 4 2 21 2 10 2" xfId="30746"/>
    <cellStyle name="Currency 2 4 2 21 2 11" xfId="30747"/>
    <cellStyle name="Currency 2 4 2 21 2 11 2" xfId="30748"/>
    <cellStyle name="Currency 2 4 2 21 2 12" xfId="30749"/>
    <cellStyle name="Currency 2 4 2 21 2 12 2" xfId="30750"/>
    <cellStyle name="Currency 2 4 2 21 2 13" xfId="30751"/>
    <cellStyle name="Currency 2 4 2 21 2 14" xfId="30752"/>
    <cellStyle name="Currency 2 4 2 21 2 2" xfId="30753"/>
    <cellStyle name="Currency 2 4 2 21 2 2 2" xfId="30754"/>
    <cellStyle name="Currency 2 4 2 21 2 3" xfId="30755"/>
    <cellStyle name="Currency 2 4 2 21 2 3 2" xfId="30756"/>
    <cellStyle name="Currency 2 4 2 21 2 4" xfId="30757"/>
    <cellStyle name="Currency 2 4 2 21 2 4 2" xfId="30758"/>
    <cellStyle name="Currency 2 4 2 21 2 5" xfId="30759"/>
    <cellStyle name="Currency 2 4 2 21 2 5 2" xfId="30760"/>
    <cellStyle name="Currency 2 4 2 21 2 6" xfId="30761"/>
    <cellStyle name="Currency 2 4 2 21 2 6 2" xfId="30762"/>
    <cellStyle name="Currency 2 4 2 21 2 7" xfId="30763"/>
    <cellStyle name="Currency 2 4 2 21 2 7 2" xfId="30764"/>
    <cellStyle name="Currency 2 4 2 21 2 8" xfId="30765"/>
    <cellStyle name="Currency 2 4 2 21 2 8 2" xfId="30766"/>
    <cellStyle name="Currency 2 4 2 21 2 9" xfId="30767"/>
    <cellStyle name="Currency 2 4 2 21 2 9 2" xfId="30768"/>
    <cellStyle name="Currency 2 4 2 21 3" xfId="30769"/>
    <cellStyle name="Currency 2 4 2 21 3 10" xfId="30770"/>
    <cellStyle name="Currency 2 4 2 21 3 10 2" xfId="30771"/>
    <cellStyle name="Currency 2 4 2 21 3 11" xfId="30772"/>
    <cellStyle name="Currency 2 4 2 21 3 11 2" xfId="30773"/>
    <cellStyle name="Currency 2 4 2 21 3 12" xfId="30774"/>
    <cellStyle name="Currency 2 4 2 21 3 12 2" xfId="30775"/>
    <cellStyle name="Currency 2 4 2 21 3 13" xfId="30776"/>
    <cellStyle name="Currency 2 4 2 21 3 14" xfId="30777"/>
    <cellStyle name="Currency 2 4 2 21 3 2" xfId="30778"/>
    <cellStyle name="Currency 2 4 2 21 3 2 2" xfId="30779"/>
    <cellStyle name="Currency 2 4 2 21 3 3" xfId="30780"/>
    <cellStyle name="Currency 2 4 2 21 3 3 2" xfId="30781"/>
    <cellStyle name="Currency 2 4 2 21 3 4" xfId="30782"/>
    <cellStyle name="Currency 2 4 2 21 3 4 2" xfId="30783"/>
    <cellStyle name="Currency 2 4 2 21 3 5" xfId="30784"/>
    <cellStyle name="Currency 2 4 2 21 3 5 2" xfId="30785"/>
    <cellStyle name="Currency 2 4 2 21 3 6" xfId="30786"/>
    <cellStyle name="Currency 2 4 2 21 3 6 2" xfId="30787"/>
    <cellStyle name="Currency 2 4 2 21 3 7" xfId="30788"/>
    <cellStyle name="Currency 2 4 2 21 3 7 2" xfId="30789"/>
    <cellStyle name="Currency 2 4 2 21 3 8" xfId="30790"/>
    <cellStyle name="Currency 2 4 2 21 3 8 2" xfId="30791"/>
    <cellStyle name="Currency 2 4 2 21 3 9" xfId="30792"/>
    <cellStyle name="Currency 2 4 2 21 3 9 2" xfId="30793"/>
    <cellStyle name="Currency 2 4 2 21 4" xfId="30794"/>
    <cellStyle name="Currency 2 4 2 21 4 2" xfId="30795"/>
    <cellStyle name="Currency 2 4 2 21 5" xfId="30796"/>
    <cellStyle name="Currency 2 4 2 21 5 2" xfId="30797"/>
    <cellStyle name="Currency 2 4 2 21 6" xfId="30798"/>
    <cellStyle name="Currency 2 4 2 21 6 2" xfId="30799"/>
    <cellStyle name="Currency 2 4 2 21 7" xfId="30800"/>
    <cellStyle name="Currency 2 4 2 21 7 2" xfId="30801"/>
    <cellStyle name="Currency 2 4 2 21 8" xfId="30802"/>
    <cellStyle name="Currency 2 4 2 21 8 2" xfId="30803"/>
    <cellStyle name="Currency 2 4 2 21 9" xfId="30804"/>
    <cellStyle name="Currency 2 4 2 21 9 2" xfId="30805"/>
    <cellStyle name="Currency 2 4 2 22" xfId="30806"/>
    <cellStyle name="Currency 2 4 2 22 10" xfId="30807"/>
    <cellStyle name="Currency 2 4 2 22 10 2" xfId="30808"/>
    <cellStyle name="Currency 2 4 2 22 11" xfId="30809"/>
    <cellStyle name="Currency 2 4 2 22 11 2" xfId="30810"/>
    <cellStyle name="Currency 2 4 2 22 12" xfId="30811"/>
    <cellStyle name="Currency 2 4 2 22 12 2" xfId="30812"/>
    <cellStyle name="Currency 2 4 2 22 13" xfId="30813"/>
    <cellStyle name="Currency 2 4 2 22 13 2" xfId="30814"/>
    <cellStyle name="Currency 2 4 2 22 14" xfId="30815"/>
    <cellStyle name="Currency 2 4 2 22 14 2" xfId="30816"/>
    <cellStyle name="Currency 2 4 2 22 15" xfId="30817"/>
    <cellStyle name="Currency 2 4 2 22 16" xfId="30818"/>
    <cellStyle name="Currency 2 4 2 22 2" xfId="30819"/>
    <cellStyle name="Currency 2 4 2 22 2 10" xfId="30820"/>
    <cellStyle name="Currency 2 4 2 22 2 10 2" xfId="30821"/>
    <cellStyle name="Currency 2 4 2 22 2 11" xfId="30822"/>
    <cellStyle name="Currency 2 4 2 22 2 11 2" xfId="30823"/>
    <cellStyle name="Currency 2 4 2 22 2 12" xfId="30824"/>
    <cellStyle name="Currency 2 4 2 22 2 12 2" xfId="30825"/>
    <cellStyle name="Currency 2 4 2 22 2 13" xfId="30826"/>
    <cellStyle name="Currency 2 4 2 22 2 14" xfId="30827"/>
    <cellStyle name="Currency 2 4 2 22 2 2" xfId="30828"/>
    <cellStyle name="Currency 2 4 2 22 2 2 2" xfId="30829"/>
    <cellStyle name="Currency 2 4 2 22 2 3" xfId="30830"/>
    <cellStyle name="Currency 2 4 2 22 2 3 2" xfId="30831"/>
    <cellStyle name="Currency 2 4 2 22 2 4" xfId="30832"/>
    <cellStyle name="Currency 2 4 2 22 2 4 2" xfId="30833"/>
    <cellStyle name="Currency 2 4 2 22 2 5" xfId="30834"/>
    <cellStyle name="Currency 2 4 2 22 2 5 2" xfId="30835"/>
    <cellStyle name="Currency 2 4 2 22 2 6" xfId="30836"/>
    <cellStyle name="Currency 2 4 2 22 2 6 2" xfId="30837"/>
    <cellStyle name="Currency 2 4 2 22 2 7" xfId="30838"/>
    <cellStyle name="Currency 2 4 2 22 2 7 2" xfId="30839"/>
    <cellStyle name="Currency 2 4 2 22 2 8" xfId="30840"/>
    <cellStyle name="Currency 2 4 2 22 2 8 2" xfId="30841"/>
    <cellStyle name="Currency 2 4 2 22 2 9" xfId="30842"/>
    <cellStyle name="Currency 2 4 2 22 2 9 2" xfId="30843"/>
    <cellStyle name="Currency 2 4 2 22 3" xfId="30844"/>
    <cellStyle name="Currency 2 4 2 22 3 10" xfId="30845"/>
    <cellStyle name="Currency 2 4 2 22 3 10 2" xfId="30846"/>
    <cellStyle name="Currency 2 4 2 22 3 11" xfId="30847"/>
    <cellStyle name="Currency 2 4 2 22 3 11 2" xfId="30848"/>
    <cellStyle name="Currency 2 4 2 22 3 12" xfId="30849"/>
    <cellStyle name="Currency 2 4 2 22 3 12 2" xfId="30850"/>
    <cellStyle name="Currency 2 4 2 22 3 13" xfId="30851"/>
    <cellStyle name="Currency 2 4 2 22 3 14" xfId="30852"/>
    <cellStyle name="Currency 2 4 2 22 3 2" xfId="30853"/>
    <cellStyle name="Currency 2 4 2 22 3 2 2" xfId="30854"/>
    <cellStyle name="Currency 2 4 2 22 3 3" xfId="30855"/>
    <cellStyle name="Currency 2 4 2 22 3 3 2" xfId="30856"/>
    <cellStyle name="Currency 2 4 2 22 3 4" xfId="30857"/>
    <cellStyle name="Currency 2 4 2 22 3 4 2" xfId="30858"/>
    <cellStyle name="Currency 2 4 2 22 3 5" xfId="30859"/>
    <cellStyle name="Currency 2 4 2 22 3 5 2" xfId="30860"/>
    <cellStyle name="Currency 2 4 2 22 3 6" xfId="30861"/>
    <cellStyle name="Currency 2 4 2 22 3 6 2" xfId="30862"/>
    <cellStyle name="Currency 2 4 2 22 3 7" xfId="30863"/>
    <cellStyle name="Currency 2 4 2 22 3 7 2" xfId="30864"/>
    <cellStyle name="Currency 2 4 2 22 3 8" xfId="30865"/>
    <cellStyle name="Currency 2 4 2 22 3 8 2" xfId="30866"/>
    <cellStyle name="Currency 2 4 2 22 3 9" xfId="30867"/>
    <cellStyle name="Currency 2 4 2 22 3 9 2" xfId="30868"/>
    <cellStyle name="Currency 2 4 2 22 4" xfId="30869"/>
    <cellStyle name="Currency 2 4 2 22 4 2" xfId="30870"/>
    <cellStyle name="Currency 2 4 2 22 5" xfId="30871"/>
    <cellStyle name="Currency 2 4 2 22 5 2" xfId="30872"/>
    <cellStyle name="Currency 2 4 2 22 6" xfId="30873"/>
    <cellStyle name="Currency 2 4 2 22 6 2" xfId="30874"/>
    <cellStyle name="Currency 2 4 2 22 7" xfId="30875"/>
    <cellStyle name="Currency 2 4 2 22 7 2" xfId="30876"/>
    <cellStyle name="Currency 2 4 2 22 8" xfId="30877"/>
    <cellStyle name="Currency 2 4 2 22 8 2" xfId="30878"/>
    <cellStyle name="Currency 2 4 2 22 9" xfId="30879"/>
    <cellStyle name="Currency 2 4 2 22 9 2" xfId="30880"/>
    <cellStyle name="Currency 2 4 2 23" xfId="30881"/>
    <cellStyle name="Currency 2 4 2 23 10" xfId="30882"/>
    <cellStyle name="Currency 2 4 2 23 10 2" xfId="30883"/>
    <cellStyle name="Currency 2 4 2 23 11" xfId="30884"/>
    <cellStyle name="Currency 2 4 2 23 11 2" xfId="30885"/>
    <cellStyle name="Currency 2 4 2 23 12" xfId="30886"/>
    <cellStyle name="Currency 2 4 2 23 12 2" xfId="30887"/>
    <cellStyle name="Currency 2 4 2 23 13" xfId="30888"/>
    <cellStyle name="Currency 2 4 2 23 13 2" xfId="30889"/>
    <cellStyle name="Currency 2 4 2 23 14" xfId="30890"/>
    <cellStyle name="Currency 2 4 2 23 14 2" xfId="30891"/>
    <cellStyle name="Currency 2 4 2 23 15" xfId="30892"/>
    <cellStyle name="Currency 2 4 2 23 16" xfId="30893"/>
    <cellStyle name="Currency 2 4 2 23 2" xfId="30894"/>
    <cellStyle name="Currency 2 4 2 23 2 10" xfId="30895"/>
    <cellStyle name="Currency 2 4 2 23 2 10 2" xfId="30896"/>
    <cellStyle name="Currency 2 4 2 23 2 11" xfId="30897"/>
    <cellStyle name="Currency 2 4 2 23 2 11 2" xfId="30898"/>
    <cellStyle name="Currency 2 4 2 23 2 12" xfId="30899"/>
    <cellStyle name="Currency 2 4 2 23 2 12 2" xfId="30900"/>
    <cellStyle name="Currency 2 4 2 23 2 13" xfId="30901"/>
    <cellStyle name="Currency 2 4 2 23 2 14" xfId="30902"/>
    <cellStyle name="Currency 2 4 2 23 2 2" xfId="30903"/>
    <cellStyle name="Currency 2 4 2 23 2 2 2" xfId="30904"/>
    <cellStyle name="Currency 2 4 2 23 2 3" xfId="30905"/>
    <cellStyle name="Currency 2 4 2 23 2 3 2" xfId="30906"/>
    <cellStyle name="Currency 2 4 2 23 2 4" xfId="30907"/>
    <cellStyle name="Currency 2 4 2 23 2 4 2" xfId="30908"/>
    <cellStyle name="Currency 2 4 2 23 2 5" xfId="30909"/>
    <cellStyle name="Currency 2 4 2 23 2 5 2" xfId="30910"/>
    <cellStyle name="Currency 2 4 2 23 2 6" xfId="30911"/>
    <cellStyle name="Currency 2 4 2 23 2 6 2" xfId="30912"/>
    <cellStyle name="Currency 2 4 2 23 2 7" xfId="30913"/>
    <cellStyle name="Currency 2 4 2 23 2 7 2" xfId="30914"/>
    <cellStyle name="Currency 2 4 2 23 2 8" xfId="30915"/>
    <cellStyle name="Currency 2 4 2 23 2 8 2" xfId="30916"/>
    <cellStyle name="Currency 2 4 2 23 2 9" xfId="30917"/>
    <cellStyle name="Currency 2 4 2 23 2 9 2" xfId="30918"/>
    <cellStyle name="Currency 2 4 2 23 3" xfId="30919"/>
    <cellStyle name="Currency 2 4 2 23 3 10" xfId="30920"/>
    <cellStyle name="Currency 2 4 2 23 3 10 2" xfId="30921"/>
    <cellStyle name="Currency 2 4 2 23 3 11" xfId="30922"/>
    <cellStyle name="Currency 2 4 2 23 3 11 2" xfId="30923"/>
    <cellStyle name="Currency 2 4 2 23 3 12" xfId="30924"/>
    <cellStyle name="Currency 2 4 2 23 3 12 2" xfId="30925"/>
    <cellStyle name="Currency 2 4 2 23 3 13" xfId="30926"/>
    <cellStyle name="Currency 2 4 2 23 3 14" xfId="30927"/>
    <cellStyle name="Currency 2 4 2 23 3 2" xfId="30928"/>
    <cellStyle name="Currency 2 4 2 23 3 2 2" xfId="30929"/>
    <cellStyle name="Currency 2 4 2 23 3 3" xfId="30930"/>
    <cellStyle name="Currency 2 4 2 23 3 3 2" xfId="30931"/>
    <cellStyle name="Currency 2 4 2 23 3 4" xfId="30932"/>
    <cellStyle name="Currency 2 4 2 23 3 4 2" xfId="30933"/>
    <cellStyle name="Currency 2 4 2 23 3 5" xfId="30934"/>
    <cellStyle name="Currency 2 4 2 23 3 5 2" xfId="30935"/>
    <cellStyle name="Currency 2 4 2 23 3 6" xfId="30936"/>
    <cellStyle name="Currency 2 4 2 23 3 6 2" xfId="30937"/>
    <cellStyle name="Currency 2 4 2 23 3 7" xfId="30938"/>
    <cellStyle name="Currency 2 4 2 23 3 7 2" xfId="30939"/>
    <cellStyle name="Currency 2 4 2 23 3 8" xfId="30940"/>
    <cellStyle name="Currency 2 4 2 23 3 8 2" xfId="30941"/>
    <cellStyle name="Currency 2 4 2 23 3 9" xfId="30942"/>
    <cellStyle name="Currency 2 4 2 23 3 9 2" xfId="30943"/>
    <cellStyle name="Currency 2 4 2 23 4" xfId="30944"/>
    <cellStyle name="Currency 2 4 2 23 4 2" xfId="30945"/>
    <cellStyle name="Currency 2 4 2 23 5" xfId="30946"/>
    <cellStyle name="Currency 2 4 2 23 5 2" xfId="30947"/>
    <cellStyle name="Currency 2 4 2 23 6" xfId="30948"/>
    <cellStyle name="Currency 2 4 2 23 6 2" xfId="30949"/>
    <cellStyle name="Currency 2 4 2 23 7" xfId="30950"/>
    <cellStyle name="Currency 2 4 2 23 7 2" xfId="30951"/>
    <cellStyle name="Currency 2 4 2 23 8" xfId="30952"/>
    <cellStyle name="Currency 2 4 2 23 8 2" xfId="30953"/>
    <cellStyle name="Currency 2 4 2 23 9" xfId="30954"/>
    <cellStyle name="Currency 2 4 2 23 9 2" xfId="30955"/>
    <cellStyle name="Currency 2 4 2 24" xfId="30956"/>
    <cellStyle name="Currency 2 4 2 24 10" xfId="30957"/>
    <cellStyle name="Currency 2 4 2 24 10 2" xfId="30958"/>
    <cellStyle name="Currency 2 4 2 24 11" xfId="30959"/>
    <cellStyle name="Currency 2 4 2 24 11 2" xfId="30960"/>
    <cellStyle name="Currency 2 4 2 24 12" xfId="30961"/>
    <cellStyle name="Currency 2 4 2 24 12 2" xfId="30962"/>
    <cellStyle name="Currency 2 4 2 24 13" xfId="30963"/>
    <cellStyle name="Currency 2 4 2 24 14" xfId="30964"/>
    <cellStyle name="Currency 2 4 2 24 2" xfId="30965"/>
    <cellStyle name="Currency 2 4 2 24 2 2" xfId="30966"/>
    <cellStyle name="Currency 2 4 2 24 3" xfId="30967"/>
    <cellStyle name="Currency 2 4 2 24 3 2" xfId="30968"/>
    <cellStyle name="Currency 2 4 2 24 4" xfId="30969"/>
    <cellStyle name="Currency 2 4 2 24 4 2" xfId="30970"/>
    <cellStyle name="Currency 2 4 2 24 5" xfId="30971"/>
    <cellStyle name="Currency 2 4 2 24 5 2" xfId="30972"/>
    <cellStyle name="Currency 2 4 2 24 6" xfId="30973"/>
    <cellStyle name="Currency 2 4 2 24 6 2" xfId="30974"/>
    <cellStyle name="Currency 2 4 2 24 7" xfId="30975"/>
    <cellStyle name="Currency 2 4 2 24 7 2" xfId="30976"/>
    <cellStyle name="Currency 2 4 2 24 8" xfId="30977"/>
    <cellStyle name="Currency 2 4 2 24 8 2" xfId="30978"/>
    <cellStyle name="Currency 2 4 2 24 9" xfId="30979"/>
    <cellStyle name="Currency 2 4 2 24 9 2" xfId="30980"/>
    <cellStyle name="Currency 2 4 2 25" xfId="30981"/>
    <cellStyle name="Currency 2 4 2 25 10" xfId="30982"/>
    <cellStyle name="Currency 2 4 2 25 10 2" xfId="30983"/>
    <cellStyle name="Currency 2 4 2 25 11" xfId="30984"/>
    <cellStyle name="Currency 2 4 2 25 11 2" xfId="30985"/>
    <cellStyle name="Currency 2 4 2 25 12" xfId="30986"/>
    <cellStyle name="Currency 2 4 2 25 12 2" xfId="30987"/>
    <cellStyle name="Currency 2 4 2 25 13" xfId="30988"/>
    <cellStyle name="Currency 2 4 2 25 14" xfId="30989"/>
    <cellStyle name="Currency 2 4 2 25 2" xfId="30990"/>
    <cellStyle name="Currency 2 4 2 25 2 2" xfId="30991"/>
    <cellStyle name="Currency 2 4 2 25 3" xfId="30992"/>
    <cellStyle name="Currency 2 4 2 25 3 2" xfId="30993"/>
    <cellStyle name="Currency 2 4 2 25 4" xfId="30994"/>
    <cellStyle name="Currency 2 4 2 25 4 2" xfId="30995"/>
    <cellStyle name="Currency 2 4 2 25 5" xfId="30996"/>
    <cellStyle name="Currency 2 4 2 25 5 2" xfId="30997"/>
    <cellStyle name="Currency 2 4 2 25 6" xfId="30998"/>
    <cellStyle name="Currency 2 4 2 25 6 2" xfId="30999"/>
    <cellStyle name="Currency 2 4 2 25 7" xfId="31000"/>
    <cellStyle name="Currency 2 4 2 25 7 2" xfId="31001"/>
    <cellStyle name="Currency 2 4 2 25 8" xfId="31002"/>
    <cellStyle name="Currency 2 4 2 25 8 2" xfId="31003"/>
    <cellStyle name="Currency 2 4 2 25 9" xfId="31004"/>
    <cellStyle name="Currency 2 4 2 25 9 2" xfId="31005"/>
    <cellStyle name="Currency 2 4 2 26" xfId="31006"/>
    <cellStyle name="Currency 2 4 2 26 2" xfId="31007"/>
    <cellStyle name="Currency 2 4 2 27" xfId="31008"/>
    <cellStyle name="Currency 2 4 2 27 2" xfId="31009"/>
    <cellStyle name="Currency 2 4 2 28" xfId="31010"/>
    <cellStyle name="Currency 2 4 2 28 2" xfId="31011"/>
    <cellStyle name="Currency 2 4 2 29" xfId="31012"/>
    <cellStyle name="Currency 2 4 2 29 2" xfId="31013"/>
    <cellStyle name="Currency 2 4 2 3" xfId="31014"/>
    <cellStyle name="Currency 2 4 2 30" xfId="31015"/>
    <cellStyle name="Currency 2 4 2 30 2" xfId="31016"/>
    <cellStyle name="Currency 2 4 2 31" xfId="31017"/>
    <cellStyle name="Currency 2 4 2 31 2" xfId="31018"/>
    <cellStyle name="Currency 2 4 2 32" xfId="31019"/>
    <cellStyle name="Currency 2 4 2 32 2" xfId="31020"/>
    <cellStyle name="Currency 2 4 2 33" xfId="31021"/>
    <cellStyle name="Currency 2 4 2 33 2" xfId="31022"/>
    <cellStyle name="Currency 2 4 2 34" xfId="31023"/>
    <cellStyle name="Currency 2 4 2 34 2" xfId="31024"/>
    <cellStyle name="Currency 2 4 2 35" xfId="31025"/>
    <cellStyle name="Currency 2 4 2 35 2" xfId="31026"/>
    <cellStyle name="Currency 2 4 2 36" xfId="31027"/>
    <cellStyle name="Currency 2 4 2 36 2" xfId="31028"/>
    <cellStyle name="Currency 2 4 2 37" xfId="31029"/>
    <cellStyle name="Currency 2 4 2 38" xfId="31030"/>
    <cellStyle name="Currency 2 4 2 4" xfId="31031"/>
    <cellStyle name="Currency 2 4 2 4 10" xfId="31032"/>
    <cellStyle name="Currency 2 4 2 4 10 2" xfId="31033"/>
    <cellStyle name="Currency 2 4 2 4 11" xfId="31034"/>
    <cellStyle name="Currency 2 4 2 4 11 2" xfId="31035"/>
    <cellStyle name="Currency 2 4 2 4 12" xfId="31036"/>
    <cellStyle name="Currency 2 4 2 4 12 2" xfId="31037"/>
    <cellStyle name="Currency 2 4 2 4 13" xfId="31038"/>
    <cellStyle name="Currency 2 4 2 4 13 2" xfId="31039"/>
    <cellStyle name="Currency 2 4 2 4 14" xfId="31040"/>
    <cellStyle name="Currency 2 4 2 4 14 2" xfId="31041"/>
    <cellStyle name="Currency 2 4 2 4 15" xfId="31042"/>
    <cellStyle name="Currency 2 4 2 4 16" xfId="31043"/>
    <cellStyle name="Currency 2 4 2 4 2" xfId="31044"/>
    <cellStyle name="Currency 2 4 2 4 2 10" xfId="31045"/>
    <cellStyle name="Currency 2 4 2 4 2 10 2" xfId="31046"/>
    <cellStyle name="Currency 2 4 2 4 2 11" xfId="31047"/>
    <cellStyle name="Currency 2 4 2 4 2 11 2" xfId="31048"/>
    <cellStyle name="Currency 2 4 2 4 2 12" xfId="31049"/>
    <cellStyle name="Currency 2 4 2 4 2 12 2" xfId="31050"/>
    <cellStyle name="Currency 2 4 2 4 2 13" xfId="31051"/>
    <cellStyle name="Currency 2 4 2 4 2 14" xfId="31052"/>
    <cellStyle name="Currency 2 4 2 4 2 2" xfId="31053"/>
    <cellStyle name="Currency 2 4 2 4 2 2 2" xfId="31054"/>
    <cellStyle name="Currency 2 4 2 4 2 3" xfId="31055"/>
    <cellStyle name="Currency 2 4 2 4 2 3 2" xfId="31056"/>
    <cellStyle name="Currency 2 4 2 4 2 4" xfId="31057"/>
    <cellStyle name="Currency 2 4 2 4 2 4 2" xfId="31058"/>
    <cellStyle name="Currency 2 4 2 4 2 5" xfId="31059"/>
    <cellStyle name="Currency 2 4 2 4 2 5 2" xfId="31060"/>
    <cellStyle name="Currency 2 4 2 4 2 6" xfId="31061"/>
    <cellStyle name="Currency 2 4 2 4 2 6 2" xfId="31062"/>
    <cellStyle name="Currency 2 4 2 4 2 7" xfId="31063"/>
    <cellStyle name="Currency 2 4 2 4 2 7 2" xfId="31064"/>
    <cellStyle name="Currency 2 4 2 4 2 8" xfId="31065"/>
    <cellStyle name="Currency 2 4 2 4 2 8 2" xfId="31066"/>
    <cellStyle name="Currency 2 4 2 4 2 9" xfId="31067"/>
    <cellStyle name="Currency 2 4 2 4 2 9 2" xfId="31068"/>
    <cellStyle name="Currency 2 4 2 4 3" xfId="31069"/>
    <cellStyle name="Currency 2 4 2 4 3 10" xfId="31070"/>
    <cellStyle name="Currency 2 4 2 4 3 10 2" xfId="31071"/>
    <cellStyle name="Currency 2 4 2 4 3 11" xfId="31072"/>
    <cellStyle name="Currency 2 4 2 4 3 11 2" xfId="31073"/>
    <cellStyle name="Currency 2 4 2 4 3 12" xfId="31074"/>
    <cellStyle name="Currency 2 4 2 4 3 12 2" xfId="31075"/>
    <cellStyle name="Currency 2 4 2 4 3 13" xfId="31076"/>
    <cellStyle name="Currency 2 4 2 4 3 14" xfId="31077"/>
    <cellStyle name="Currency 2 4 2 4 3 2" xfId="31078"/>
    <cellStyle name="Currency 2 4 2 4 3 2 2" xfId="31079"/>
    <cellStyle name="Currency 2 4 2 4 3 3" xfId="31080"/>
    <cellStyle name="Currency 2 4 2 4 3 3 2" xfId="31081"/>
    <cellStyle name="Currency 2 4 2 4 3 4" xfId="31082"/>
    <cellStyle name="Currency 2 4 2 4 3 4 2" xfId="31083"/>
    <cellStyle name="Currency 2 4 2 4 3 5" xfId="31084"/>
    <cellStyle name="Currency 2 4 2 4 3 5 2" xfId="31085"/>
    <cellStyle name="Currency 2 4 2 4 3 6" xfId="31086"/>
    <cellStyle name="Currency 2 4 2 4 3 6 2" xfId="31087"/>
    <cellStyle name="Currency 2 4 2 4 3 7" xfId="31088"/>
    <cellStyle name="Currency 2 4 2 4 3 7 2" xfId="31089"/>
    <cellStyle name="Currency 2 4 2 4 3 8" xfId="31090"/>
    <cellStyle name="Currency 2 4 2 4 3 8 2" xfId="31091"/>
    <cellStyle name="Currency 2 4 2 4 3 9" xfId="31092"/>
    <cellStyle name="Currency 2 4 2 4 3 9 2" xfId="31093"/>
    <cellStyle name="Currency 2 4 2 4 4" xfId="31094"/>
    <cellStyle name="Currency 2 4 2 4 4 2" xfId="31095"/>
    <cellStyle name="Currency 2 4 2 4 5" xfId="31096"/>
    <cellStyle name="Currency 2 4 2 4 5 2" xfId="31097"/>
    <cellStyle name="Currency 2 4 2 4 6" xfId="31098"/>
    <cellStyle name="Currency 2 4 2 4 6 2" xfId="31099"/>
    <cellStyle name="Currency 2 4 2 4 7" xfId="31100"/>
    <cellStyle name="Currency 2 4 2 4 7 2" xfId="31101"/>
    <cellStyle name="Currency 2 4 2 4 8" xfId="31102"/>
    <cellStyle name="Currency 2 4 2 4 8 2" xfId="31103"/>
    <cellStyle name="Currency 2 4 2 4 9" xfId="31104"/>
    <cellStyle name="Currency 2 4 2 4 9 2" xfId="31105"/>
    <cellStyle name="Currency 2 4 2 5" xfId="31106"/>
    <cellStyle name="Currency 2 4 2 5 10" xfId="31107"/>
    <cellStyle name="Currency 2 4 2 5 10 2" xfId="31108"/>
    <cellStyle name="Currency 2 4 2 5 11" xfId="31109"/>
    <cellStyle name="Currency 2 4 2 5 11 2" xfId="31110"/>
    <cellStyle name="Currency 2 4 2 5 12" xfId="31111"/>
    <cellStyle name="Currency 2 4 2 5 12 2" xfId="31112"/>
    <cellStyle name="Currency 2 4 2 5 13" xfId="31113"/>
    <cellStyle name="Currency 2 4 2 5 13 2" xfId="31114"/>
    <cellStyle name="Currency 2 4 2 5 14" xfId="31115"/>
    <cellStyle name="Currency 2 4 2 5 14 2" xfId="31116"/>
    <cellStyle name="Currency 2 4 2 5 15" xfId="31117"/>
    <cellStyle name="Currency 2 4 2 5 16" xfId="31118"/>
    <cellStyle name="Currency 2 4 2 5 2" xfId="31119"/>
    <cellStyle name="Currency 2 4 2 5 2 10" xfId="31120"/>
    <cellStyle name="Currency 2 4 2 5 2 10 2" xfId="31121"/>
    <cellStyle name="Currency 2 4 2 5 2 11" xfId="31122"/>
    <cellStyle name="Currency 2 4 2 5 2 11 2" xfId="31123"/>
    <cellStyle name="Currency 2 4 2 5 2 12" xfId="31124"/>
    <cellStyle name="Currency 2 4 2 5 2 12 2" xfId="31125"/>
    <cellStyle name="Currency 2 4 2 5 2 13" xfId="31126"/>
    <cellStyle name="Currency 2 4 2 5 2 14" xfId="31127"/>
    <cellStyle name="Currency 2 4 2 5 2 2" xfId="31128"/>
    <cellStyle name="Currency 2 4 2 5 2 2 2" xfId="31129"/>
    <cellStyle name="Currency 2 4 2 5 2 3" xfId="31130"/>
    <cellStyle name="Currency 2 4 2 5 2 3 2" xfId="31131"/>
    <cellStyle name="Currency 2 4 2 5 2 4" xfId="31132"/>
    <cellStyle name="Currency 2 4 2 5 2 4 2" xfId="31133"/>
    <cellStyle name="Currency 2 4 2 5 2 5" xfId="31134"/>
    <cellStyle name="Currency 2 4 2 5 2 5 2" xfId="31135"/>
    <cellStyle name="Currency 2 4 2 5 2 6" xfId="31136"/>
    <cellStyle name="Currency 2 4 2 5 2 6 2" xfId="31137"/>
    <cellStyle name="Currency 2 4 2 5 2 7" xfId="31138"/>
    <cellStyle name="Currency 2 4 2 5 2 7 2" xfId="31139"/>
    <cellStyle name="Currency 2 4 2 5 2 8" xfId="31140"/>
    <cellStyle name="Currency 2 4 2 5 2 8 2" xfId="31141"/>
    <cellStyle name="Currency 2 4 2 5 2 9" xfId="31142"/>
    <cellStyle name="Currency 2 4 2 5 2 9 2" xfId="31143"/>
    <cellStyle name="Currency 2 4 2 5 3" xfId="31144"/>
    <cellStyle name="Currency 2 4 2 5 3 10" xfId="31145"/>
    <cellStyle name="Currency 2 4 2 5 3 10 2" xfId="31146"/>
    <cellStyle name="Currency 2 4 2 5 3 11" xfId="31147"/>
    <cellStyle name="Currency 2 4 2 5 3 11 2" xfId="31148"/>
    <cellStyle name="Currency 2 4 2 5 3 12" xfId="31149"/>
    <cellStyle name="Currency 2 4 2 5 3 12 2" xfId="31150"/>
    <cellStyle name="Currency 2 4 2 5 3 13" xfId="31151"/>
    <cellStyle name="Currency 2 4 2 5 3 14" xfId="31152"/>
    <cellStyle name="Currency 2 4 2 5 3 2" xfId="31153"/>
    <cellStyle name="Currency 2 4 2 5 3 2 2" xfId="31154"/>
    <cellStyle name="Currency 2 4 2 5 3 3" xfId="31155"/>
    <cellStyle name="Currency 2 4 2 5 3 3 2" xfId="31156"/>
    <cellStyle name="Currency 2 4 2 5 3 4" xfId="31157"/>
    <cellStyle name="Currency 2 4 2 5 3 4 2" xfId="31158"/>
    <cellStyle name="Currency 2 4 2 5 3 5" xfId="31159"/>
    <cellStyle name="Currency 2 4 2 5 3 5 2" xfId="31160"/>
    <cellStyle name="Currency 2 4 2 5 3 6" xfId="31161"/>
    <cellStyle name="Currency 2 4 2 5 3 6 2" xfId="31162"/>
    <cellStyle name="Currency 2 4 2 5 3 7" xfId="31163"/>
    <cellStyle name="Currency 2 4 2 5 3 7 2" xfId="31164"/>
    <cellStyle name="Currency 2 4 2 5 3 8" xfId="31165"/>
    <cellStyle name="Currency 2 4 2 5 3 8 2" xfId="31166"/>
    <cellStyle name="Currency 2 4 2 5 3 9" xfId="31167"/>
    <cellStyle name="Currency 2 4 2 5 3 9 2" xfId="31168"/>
    <cellStyle name="Currency 2 4 2 5 4" xfId="31169"/>
    <cellStyle name="Currency 2 4 2 5 4 2" xfId="31170"/>
    <cellStyle name="Currency 2 4 2 5 5" xfId="31171"/>
    <cellStyle name="Currency 2 4 2 5 5 2" xfId="31172"/>
    <cellStyle name="Currency 2 4 2 5 6" xfId="31173"/>
    <cellStyle name="Currency 2 4 2 5 6 2" xfId="31174"/>
    <cellStyle name="Currency 2 4 2 5 7" xfId="31175"/>
    <cellStyle name="Currency 2 4 2 5 7 2" xfId="31176"/>
    <cellStyle name="Currency 2 4 2 5 8" xfId="31177"/>
    <cellStyle name="Currency 2 4 2 5 8 2" xfId="31178"/>
    <cellStyle name="Currency 2 4 2 5 9" xfId="31179"/>
    <cellStyle name="Currency 2 4 2 5 9 2" xfId="31180"/>
    <cellStyle name="Currency 2 4 2 6" xfId="31181"/>
    <cellStyle name="Currency 2 4 2 6 10" xfId="31182"/>
    <cellStyle name="Currency 2 4 2 6 10 2" xfId="31183"/>
    <cellStyle name="Currency 2 4 2 6 11" xfId="31184"/>
    <cellStyle name="Currency 2 4 2 6 11 2" xfId="31185"/>
    <cellStyle name="Currency 2 4 2 6 12" xfId="31186"/>
    <cellStyle name="Currency 2 4 2 6 12 2" xfId="31187"/>
    <cellStyle name="Currency 2 4 2 6 13" xfId="31188"/>
    <cellStyle name="Currency 2 4 2 6 13 2" xfId="31189"/>
    <cellStyle name="Currency 2 4 2 6 14" xfId="31190"/>
    <cellStyle name="Currency 2 4 2 6 14 2" xfId="31191"/>
    <cellStyle name="Currency 2 4 2 6 15" xfId="31192"/>
    <cellStyle name="Currency 2 4 2 6 16" xfId="31193"/>
    <cellStyle name="Currency 2 4 2 6 2" xfId="31194"/>
    <cellStyle name="Currency 2 4 2 6 2 10" xfId="31195"/>
    <cellStyle name="Currency 2 4 2 6 2 10 2" xfId="31196"/>
    <cellStyle name="Currency 2 4 2 6 2 11" xfId="31197"/>
    <cellStyle name="Currency 2 4 2 6 2 11 2" xfId="31198"/>
    <cellStyle name="Currency 2 4 2 6 2 12" xfId="31199"/>
    <cellStyle name="Currency 2 4 2 6 2 12 2" xfId="31200"/>
    <cellStyle name="Currency 2 4 2 6 2 13" xfId="31201"/>
    <cellStyle name="Currency 2 4 2 6 2 14" xfId="31202"/>
    <cellStyle name="Currency 2 4 2 6 2 2" xfId="31203"/>
    <cellStyle name="Currency 2 4 2 6 2 2 2" xfId="31204"/>
    <cellStyle name="Currency 2 4 2 6 2 3" xfId="31205"/>
    <cellStyle name="Currency 2 4 2 6 2 3 2" xfId="31206"/>
    <cellStyle name="Currency 2 4 2 6 2 4" xfId="31207"/>
    <cellStyle name="Currency 2 4 2 6 2 4 2" xfId="31208"/>
    <cellStyle name="Currency 2 4 2 6 2 5" xfId="31209"/>
    <cellStyle name="Currency 2 4 2 6 2 5 2" xfId="31210"/>
    <cellStyle name="Currency 2 4 2 6 2 6" xfId="31211"/>
    <cellStyle name="Currency 2 4 2 6 2 6 2" xfId="31212"/>
    <cellStyle name="Currency 2 4 2 6 2 7" xfId="31213"/>
    <cellStyle name="Currency 2 4 2 6 2 7 2" xfId="31214"/>
    <cellStyle name="Currency 2 4 2 6 2 8" xfId="31215"/>
    <cellStyle name="Currency 2 4 2 6 2 8 2" xfId="31216"/>
    <cellStyle name="Currency 2 4 2 6 2 9" xfId="31217"/>
    <cellStyle name="Currency 2 4 2 6 2 9 2" xfId="31218"/>
    <cellStyle name="Currency 2 4 2 6 3" xfId="31219"/>
    <cellStyle name="Currency 2 4 2 6 3 10" xfId="31220"/>
    <cellStyle name="Currency 2 4 2 6 3 10 2" xfId="31221"/>
    <cellStyle name="Currency 2 4 2 6 3 11" xfId="31222"/>
    <cellStyle name="Currency 2 4 2 6 3 11 2" xfId="31223"/>
    <cellStyle name="Currency 2 4 2 6 3 12" xfId="31224"/>
    <cellStyle name="Currency 2 4 2 6 3 12 2" xfId="31225"/>
    <cellStyle name="Currency 2 4 2 6 3 13" xfId="31226"/>
    <cellStyle name="Currency 2 4 2 6 3 14" xfId="31227"/>
    <cellStyle name="Currency 2 4 2 6 3 2" xfId="31228"/>
    <cellStyle name="Currency 2 4 2 6 3 2 2" xfId="31229"/>
    <cellStyle name="Currency 2 4 2 6 3 3" xfId="31230"/>
    <cellStyle name="Currency 2 4 2 6 3 3 2" xfId="31231"/>
    <cellStyle name="Currency 2 4 2 6 3 4" xfId="31232"/>
    <cellStyle name="Currency 2 4 2 6 3 4 2" xfId="31233"/>
    <cellStyle name="Currency 2 4 2 6 3 5" xfId="31234"/>
    <cellStyle name="Currency 2 4 2 6 3 5 2" xfId="31235"/>
    <cellStyle name="Currency 2 4 2 6 3 6" xfId="31236"/>
    <cellStyle name="Currency 2 4 2 6 3 6 2" xfId="31237"/>
    <cellStyle name="Currency 2 4 2 6 3 7" xfId="31238"/>
    <cellStyle name="Currency 2 4 2 6 3 7 2" xfId="31239"/>
    <cellStyle name="Currency 2 4 2 6 3 8" xfId="31240"/>
    <cellStyle name="Currency 2 4 2 6 3 8 2" xfId="31241"/>
    <cellStyle name="Currency 2 4 2 6 3 9" xfId="31242"/>
    <cellStyle name="Currency 2 4 2 6 3 9 2" xfId="31243"/>
    <cellStyle name="Currency 2 4 2 6 4" xfId="31244"/>
    <cellStyle name="Currency 2 4 2 6 4 2" xfId="31245"/>
    <cellStyle name="Currency 2 4 2 6 5" xfId="31246"/>
    <cellStyle name="Currency 2 4 2 6 5 2" xfId="31247"/>
    <cellStyle name="Currency 2 4 2 6 6" xfId="31248"/>
    <cellStyle name="Currency 2 4 2 6 6 2" xfId="31249"/>
    <cellStyle name="Currency 2 4 2 6 7" xfId="31250"/>
    <cellStyle name="Currency 2 4 2 6 7 2" xfId="31251"/>
    <cellStyle name="Currency 2 4 2 6 8" xfId="31252"/>
    <cellStyle name="Currency 2 4 2 6 8 2" xfId="31253"/>
    <cellStyle name="Currency 2 4 2 6 9" xfId="31254"/>
    <cellStyle name="Currency 2 4 2 6 9 2" xfId="31255"/>
    <cellStyle name="Currency 2 4 2 7" xfId="31256"/>
    <cellStyle name="Currency 2 4 2 7 10" xfId="31257"/>
    <cellStyle name="Currency 2 4 2 7 10 2" xfId="31258"/>
    <cellStyle name="Currency 2 4 2 7 11" xfId="31259"/>
    <cellStyle name="Currency 2 4 2 7 11 2" xfId="31260"/>
    <cellStyle name="Currency 2 4 2 7 12" xfId="31261"/>
    <cellStyle name="Currency 2 4 2 7 12 2" xfId="31262"/>
    <cellStyle name="Currency 2 4 2 7 13" xfId="31263"/>
    <cellStyle name="Currency 2 4 2 7 13 2" xfId="31264"/>
    <cellStyle name="Currency 2 4 2 7 14" xfId="31265"/>
    <cellStyle name="Currency 2 4 2 7 14 2" xfId="31266"/>
    <cellStyle name="Currency 2 4 2 7 15" xfId="31267"/>
    <cellStyle name="Currency 2 4 2 7 16" xfId="31268"/>
    <cellStyle name="Currency 2 4 2 7 2" xfId="31269"/>
    <cellStyle name="Currency 2 4 2 7 2 10" xfId="31270"/>
    <cellStyle name="Currency 2 4 2 7 2 10 2" xfId="31271"/>
    <cellStyle name="Currency 2 4 2 7 2 11" xfId="31272"/>
    <cellStyle name="Currency 2 4 2 7 2 11 2" xfId="31273"/>
    <cellStyle name="Currency 2 4 2 7 2 12" xfId="31274"/>
    <cellStyle name="Currency 2 4 2 7 2 12 2" xfId="31275"/>
    <cellStyle name="Currency 2 4 2 7 2 13" xfId="31276"/>
    <cellStyle name="Currency 2 4 2 7 2 14" xfId="31277"/>
    <cellStyle name="Currency 2 4 2 7 2 2" xfId="31278"/>
    <cellStyle name="Currency 2 4 2 7 2 2 2" xfId="31279"/>
    <cellStyle name="Currency 2 4 2 7 2 3" xfId="31280"/>
    <cellStyle name="Currency 2 4 2 7 2 3 2" xfId="31281"/>
    <cellStyle name="Currency 2 4 2 7 2 4" xfId="31282"/>
    <cellStyle name="Currency 2 4 2 7 2 4 2" xfId="31283"/>
    <cellStyle name="Currency 2 4 2 7 2 5" xfId="31284"/>
    <cellStyle name="Currency 2 4 2 7 2 5 2" xfId="31285"/>
    <cellStyle name="Currency 2 4 2 7 2 6" xfId="31286"/>
    <cellStyle name="Currency 2 4 2 7 2 6 2" xfId="31287"/>
    <cellStyle name="Currency 2 4 2 7 2 7" xfId="31288"/>
    <cellStyle name="Currency 2 4 2 7 2 7 2" xfId="31289"/>
    <cellStyle name="Currency 2 4 2 7 2 8" xfId="31290"/>
    <cellStyle name="Currency 2 4 2 7 2 8 2" xfId="31291"/>
    <cellStyle name="Currency 2 4 2 7 2 9" xfId="31292"/>
    <cellStyle name="Currency 2 4 2 7 2 9 2" xfId="31293"/>
    <cellStyle name="Currency 2 4 2 7 3" xfId="31294"/>
    <cellStyle name="Currency 2 4 2 7 3 10" xfId="31295"/>
    <cellStyle name="Currency 2 4 2 7 3 10 2" xfId="31296"/>
    <cellStyle name="Currency 2 4 2 7 3 11" xfId="31297"/>
    <cellStyle name="Currency 2 4 2 7 3 11 2" xfId="31298"/>
    <cellStyle name="Currency 2 4 2 7 3 12" xfId="31299"/>
    <cellStyle name="Currency 2 4 2 7 3 12 2" xfId="31300"/>
    <cellStyle name="Currency 2 4 2 7 3 13" xfId="31301"/>
    <cellStyle name="Currency 2 4 2 7 3 14" xfId="31302"/>
    <cellStyle name="Currency 2 4 2 7 3 2" xfId="31303"/>
    <cellStyle name="Currency 2 4 2 7 3 2 2" xfId="31304"/>
    <cellStyle name="Currency 2 4 2 7 3 3" xfId="31305"/>
    <cellStyle name="Currency 2 4 2 7 3 3 2" xfId="31306"/>
    <cellStyle name="Currency 2 4 2 7 3 4" xfId="31307"/>
    <cellStyle name="Currency 2 4 2 7 3 4 2" xfId="31308"/>
    <cellStyle name="Currency 2 4 2 7 3 5" xfId="31309"/>
    <cellStyle name="Currency 2 4 2 7 3 5 2" xfId="31310"/>
    <cellStyle name="Currency 2 4 2 7 3 6" xfId="31311"/>
    <cellStyle name="Currency 2 4 2 7 3 6 2" xfId="31312"/>
    <cellStyle name="Currency 2 4 2 7 3 7" xfId="31313"/>
    <cellStyle name="Currency 2 4 2 7 3 7 2" xfId="31314"/>
    <cellStyle name="Currency 2 4 2 7 3 8" xfId="31315"/>
    <cellStyle name="Currency 2 4 2 7 3 8 2" xfId="31316"/>
    <cellStyle name="Currency 2 4 2 7 3 9" xfId="31317"/>
    <cellStyle name="Currency 2 4 2 7 3 9 2" xfId="31318"/>
    <cellStyle name="Currency 2 4 2 7 4" xfId="31319"/>
    <cellStyle name="Currency 2 4 2 7 4 2" xfId="31320"/>
    <cellStyle name="Currency 2 4 2 7 5" xfId="31321"/>
    <cellStyle name="Currency 2 4 2 7 5 2" xfId="31322"/>
    <cellStyle name="Currency 2 4 2 7 6" xfId="31323"/>
    <cellStyle name="Currency 2 4 2 7 6 2" xfId="31324"/>
    <cellStyle name="Currency 2 4 2 7 7" xfId="31325"/>
    <cellStyle name="Currency 2 4 2 7 7 2" xfId="31326"/>
    <cellStyle name="Currency 2 4 2 7 8" xfId="31327"/>
    <cellStyle name="Currency 2 4 2 7 8 2" xfId="31328"/>
    <cellStyle name="Currency 2 4 2 7 9" xfId="31329"/>
    <cellStyle name="Currency 2 4 2 7 9 2" xfId="31330"/>
    <cellStyle name="Currency 2 4 2 8" xfId="31331"/>
    <cellStyle name="Currency 2 4 2 8 10" xfId="31332"/>
    <cellStyle name="Currency 2 4 2 8 10 2" xfId="31333"/>
    <cellStyle name="Currency 2 4 2 8 11" xfId="31334"/>
    <cellStyle name="Currency 2 4 2 8 11 2" xfId="31335"/>
    <cellStyle name="Currency 2 4 2 8 12" xfId="31336"/>
    <cellStyle name="Currency 2 4 2 8 12 2" xfId="31337"/>
    <cellStyle name="Currency 2 4 2 8 13" xfId="31338"/>
    <cellStyle name="Currency 2 4 2 8 13 2" xfId="31339"/>
    <cellStyle name="Currency 2 4 2 8 14" xfId="31340"/>
    <cellStyle name="Currency 2 4 2 8 14 2" xfId="31341"/>
    <cellStyle name="Currency 2 4 2 8 15" xfId="31342"/>
    <cellStyle name="Currency 2 4 2 8 16" xfId="31343"/>
    <cellStyle name="Currency 2 4 2 8 2" xfId="31344"/>
    <cellStyle name="Currency 2 4 2 8 2 10" xfId="31345"/>
    <cellStyle name="Currency 2 4 2 8 2 10 2" xfId="31346"/>
    <cellStyle name="Currency 2 4 2 8 2 11" xfId="31347"/>
    <cellStyle name="Currency 2 4 2 8 2 11 2" xfId="31348"/>
    <cellStyle name="Currency 2 4 2 8 2 12" xfId="31349"/>
    <cellStyle name="Currency 2 4 2 8 2 12 2" xfId="31350"/>
    <cellStyle name="Currency 2 4 2 8 2 13" xfId="31351"/>
    <cellStyle name="Currency 2 4 2 8 2 14" xfId="31352"/>
    <cellStyle name="Currency 2 4 2 8 2 2" xfId="31353"/>
    <cellStyle name="Currency 2 4 2 8 2 2 2" xfId="31354"/>
    <cellStyle name="Currency 2 4 2 8 2 3" xfId="31355"/>
    <cellStyle name="Currency 2 4 2 8 2 3 2" xfId="31356"/>
    <cellStyle name="Currency 2 4 2 8 2 4" xfId="31357"/>
    <cellStyle name="Currency 2 4 2 8 2 4 2" xfId="31358"/>
    <cellStyle name="Currency 2 4 2 8 2 5" xfId="31359"/>
    <cellStyle name="Currency 2 4 2 8 2 5 2" xfId="31360"/>
    <cellStyle name="Currency 2 4 2 8 2 6" xfId="31361"/>
    <cellStyle name="Currency 2 4 2 8 2 6 2" xfId="31362"/>
    <cellStyle name="Currency 2 4 2 8 2 7" xfId="31363"/>
    <cellStyle name="Currency 2 4 2 8 2 7 2" xfId="31364"/>
    <cellStyle name="Currency 2 4 2 8 2 8" xfId="31365"/>
    <cellStyle name="Currency 2 4 2 8 2 8 2" xfId="31366"/>
    <cellStyle name="Currency 2 4 2 8 2 9" xfId="31367"/>
    <cellStyle name="Currency 2 4 2 8 2 9 2" xfId="31368"/>
    <cellStyle name="Currency 2 4 2 8 3" xfId="31369"/>
    <cellStyle name="Currency 2 4 2 8 3 10" xfId="31370"/>
    <cellStyle name="Currency 2 4 2 8 3 10 2" xfId="31371"/>
    <cellStyle name="Currency 2 4 2 8 3 11" xfId="31372"/>
    <cellStyle name="Currency 2 4 2 8 3 11 2" xfId="31373"/>
    <cellStyle name="Currency 2 4 2 8 3 12" xfId="31374"/>
    <cellStyle name="Currency 2 4 2 8 3 12 2" xfId="31375"/>
    <cellStyle name="Currency 2 4 2 8 3 13" xfId="31376"/>
    <cellStyle name="Currency 2 4 2 8 3 14" xfId="31377"/>
    <cellStyle name="Currency 2 4 2 8 3 2" xfId="31378"/>
    <cellStyle name="Currency 2 4 2 8 3 2 2" xfId="31379"/>
    <cellStyle name="Currency 2 4 2 8 3 3" xfId="31380"/>
    <cellStyle name="Currency 2 4 2 8 3 3 2" xfId="31381"/>
    <cellStyle name="Currency 2 4 2 8 3 4" xfId="31382"/>
    <cellStyle name="Currency 2 4 2 8 3 4 2" xfId="31383"/>
    <cellStyle name="Currency 2 4 2 8 3 5" xfId="31384"/>
    <cellStyle name="Currency 2 4 2 8 3 5 2" xfId="31385"/>
    <cellStyle name="Currency 2 4 2 8 3 6" xfId="31386"/>
    <cellStyle name="Currency 2 4 2 8 3 6 2" xfId="31387"/>
    <cellStyle name="Currency 2 4 2 8 3 7" xfId="31388"/>
    <cellStyle name="Currency 2 4 2 8 3 7 2" xfId="31389"/>
    <cellStyle name="Currency 2 4 2 8 3 8" xfId="31390"/>
    <cellStyle name="Currency 2 4 2 8 3 8 2" xfId="31391"/>
    <cellStyle name="Currency 2 4 2 8 3 9" xfId="31392"/>
    <cellStyle name="Currency 2 4 2 8 3 9 2" xfId="31393"/>
    <cellStyle name="Currency 2 4 2 8 4" xfId="31394"/>
    <cellStyle name="Currency 2 4 2 8 4 2" xfId="31395"/>
    <cellStyle name="Currency 2 4 2 8 5" xfId="31396"/>
    <cellStyle name="Currency 2 4 2 8 5 2" xfId="31397"/>
    <cellStyle name="Currency 2 4 2 8 6" xfId="31398"/>
    <cellStyle name="Currency 2 4 2 8 6 2" xfId="31399"/>
    <cellStyle name="Currency 2 4 2 8 7" xfId="31400"/>
    <cellStyle name="Currency 2 4 2 8 7 2" xfId="31401"/>
    <cellStyle name="Currency 2 4 2 8 8" xfId="31402"/>
    <cellStyle name="Currency 2 4 2 8 8 2" xfId="31403"/>
    <cellStyle name="Currency 2 4 2 8 9" xfId="31404"/>
    <cellStyle name="Currency 2 4 2 8 9 2" xfId="31405"/>
    <cellStyle name="Currency 2 4 2 9" xfId="31406"/>
    <cellStyle name="Currency 2 4 2 9 10" xfId="31407"/>
    <cellStyle name="Currency 2 4 2 9 10 2" xfId="31408"/>
    <cellStyle name="Currency 2 4 2 9 11" xfId="31409"/>
    <cellStyle name="Currency 2 4 2 9 11 2" xfId="31410"/>
    <cellStyle name="Currency 2 4 2 9 12" xfId="31411"/>
    <cellStyle name="Currency 2 4 2 9 12 2" xfId="31412"/>
    <cellStyle name="Currency 2 4 2 9 13" xfId="31413"/>
    <cellStyle name="Currency 2 4 2 9 13 2" xfId="31414"/>
    <cellStyle name="Currency 2 4 2 9 14" xfId="31415"/>
    <cellStyle name="Currency 2 4 2 9 14 2" xfId="31416"/>
    <cellStyle name="Currency 2 4 2 9 15" xfId="31417"/>
    <cellStyle name="Currency 2 4 2 9 16" xfId="31418"/>
    <cellStyle name="Currency 2 4 2 9 2" xfId="31419"/>
    <cellStyle name="Currency 2 4 2 9 2 10" xfId="31420"/>
    <cellStyle name="Currency 2 4 2 9 2 10 2" xfId="31421"/>
    <cellStyle name="Currency 2 4 2 9 2 11" xfId="31422"/>
    <cellStyle name="Currency 2 4 2 9 2 11 2" xfId="31423"/>
    <cellStyle name="Currency 2 4 2 9 2 12" xfId="31424"/>
    <cellStyle name="Currency 2 4 2 9 2 12 2" xfId="31425"/>
    <cellStyle name="Currency 2 4 2 9 2 13" xfId="31426"/>
    <cellStyle name="Currency 2 4 2 9 2 14" xfId="31427"/>
    <cellStyle name="Currency 2 4 2 9 2 2" xfId="31428"/>
    <cellStyle name="Currency 2 4 2 9 2 2 2" xfId="31429"/>
    <cellStyle name="Currency 2 4 2 9 2 3" xfId="31430"/>
    <cellStyle name="Currency 2 4 2 9 2 3 2" xfId="31431"/>
    <cellStyle name="Currency 2 4 2 9 2 4" xfId="31432"/>
    <cellStyle name="Currency 2 4 2 9 2 4 2" xfId="31433"/>
    <cellStyle name="Currency 2 4 2 9 2 5" xfId="31434"/>
    <cellStyle name="Currency 2 4 2 9 2 5 2" xfId="31435"/>
    <cellStyle name="Currency 2 4 2 9 2 6" xfId="31436"/>
    <cellStyle name="Currency 2 4 2 9 2 6 2" xfId="31437"/>
    <cellStyle name="Currency 2 4 2 9 2 7" xfId="31438"/>
    <cellStyle name="Currency 2 4 2 9 2 7 2" xfId="31439"/>
    <cellStyle name="Currency 2 4 2 9 2 8" xfId="31440"/>
    <cellStyle name="Currency 2 4 2 9 2 8 2" xfId="31441"/>
    <cellStyle name="Currency 2 4 2 9 2 9" xfId="31442"/>
    <cellStyle name="Currency 2 4 2 9 2 9 2" xfId="31443"/>
    <cellStyle name="Currency 2 4 2 9 3" xfId="31444"/>
    <cellStyle name="Currency 2 4 2 9 3 10" xfId="31445"/>
    <cellStyle name="Currency 2 4 2 9 3 10 2" xfId="31446"/>
    <cellStyle name="Currency 2 4 2 9 3 11" xfId="31447"/>
    <cellStyle name="Currency 2 4 2 9 3 11 2" xfId="31448"/>
    <cellStyle name="Currency 2 4 2 9 3 12" xfId="31449"/>
    <cellStyle name="Currency 2 4 2 9 3 12 2" xfId="31450"/>
    <cellStyle name="Currency 2 4 2 9 3 13" xfId="31451"/>
    <cellStyle name="Currency 2 4 2 9 3 14" xfId="31452"/>
    <cellStyle name="Currency 2 4 2 9 3 2" xfId="31453"/>
    <cellStyle name="Currency 2 4 2 9 3 2 2" xfId="31454"/>
    <cellStyle name="Currency 2 4 2 9 3 3" xfId="31455"/>
    <cellStyle name="Currency 2 4 2 9 3 3 2" xfId="31456"/>
    <cellStyle name="Currency 2 4 2 9 3 4" xfId="31457"/>
    <cellStyle name="Currency 2 4 2 9 3 4 2" xfId="31458"/>
    <cellStyle name="Currency 2 4 2 9 3 5" xfId="31459"/>
    <cellStyle name="Currency 2 4 2 9 3 5 2" xfId="31460"/>
    <cellStyle name="Currency 2 4 2 9 3 6" xfId="31461"/>
    <cellStyle name="Currency 2 4 2 9 3 6 2" xfId="31462"/>
    <cellStyle name="Currency 2 4 2 9 3 7" xfId="31463"/>
    <cellStyle name="Currency 2 4 2 9 3 7 2" xfId="31464"/>
    <cellStyle name="Currency 2 4 2 9 3 8" xfId="31465"/>
    <cellStyle name="Currency 2 4 2 9 3 8 2" xfId="31466"/>
    <cellStyle name="Currency 2 4 2 9 3 9" xfId="31467"/>
    <cellStyle name="Currency 2 4 2 9 3 9 2" xfId="31468"/>
    <cellStyle name="Currency 2 4 2 9 4" xfId="31469"/>
    <cellStyle name="Currency 2 4 2 9 4 2" xfId="31470"/>
    <cellStyle name="Currency 2 4 2 9 5" xfId="31471"/>
    <cellStyle name="Currency 2 4 2 9 5 2" xfId="31472"/>
    <cellStyle name="Currency 2 4 2 9 6" xfId="31473"/>
    <cellStyle name="Currency 2 4 2 9 6 2" xfId="31474"/>
    <cellStyle name="Currency 2 4 2 9 7" xfId="31475"/>
    <cellStyle name="Currency 2 4 2 9 7 2" xfId="31476"/>
    <cellStyle name="Currency 2 4 2 9 8" xfId="31477"/>
    <cellStyle name="Currency 2 4 2 9 8 2" xfId="31478"/>
    <cellStyle name="Currency 2 4 2 9 9" xfId="31479"/>
    <cellStyle name="Currency 2 4 2 9 9 2" xfId="31480"/>
    <cellStyle name="Currency 2 4 20" xfId="31481"/>
    <cellStyle name="Currency 2 4 21" xfId="31482"/>
    <cellStyle name="Currency 2 4 22" xfId="31483"/>
    <cellStyle name="Currency 2 4 23" xfId="31484"/>
    <cellStyle name="Currency 2 4 24" xfId="31485"/>
    <cellStyle name="Currency 2 4 25" xfId="31486"/>
    <cellStyle name="Currency 2 4 26" xfId="31487"/>
    <cellStyle name="Currency 2 4 27" xfId="31488"/>
    <cellStyle name="Currency 2 4 28" xfId="31489"/>
    <cellStyle name="Currency 2 4 29" xfId="31490"/>
    <cellStyle name="Currency 2 4 3" xfId="31491"/>
    <cellStyle name="Currency 2 4 3 10" xfId="31492"/>
    <cellStyle name="Currency 2 4 3 10 10" xfId="31493"/>
    <cellStyle name="Currency 2 4 3 10 10 2" xfId="31494"/>
    <cellStyle name="Currency 2 4 3 10 11" xfId="31495"/>
    <cellStyle name="Currency 2 4 3 10 11 2" xfId="31496"/>
    <cellStyle name="Currency 2 4 3 10 12" xfId="31497"/>
    <cellStyle name="Currency 2 4 3 10 12 2" xfId="31498"/>
    <cellStyle name="Currency 2 4 3 10 13" xfId="31499"/>
    <cellStyle name="Currency 2 4 3 10 13 2" xfId="31500"/>
    <cellStyle name="Currency 2 4 3 10 14" xfId="31501"/>
    <cellStyle name="Currency 2 4 3 10 14 2" xfId="31502"/>
    <cellStyle name="Currency 2 4 3 10 15" xfId="31503"/>
    <cellStyle name="Currency 2 4 3 10 16" xfId="31504"/>
    <cellStyle name="Currency 2 4 3 10 2" xfId="31505"/>
    <cellStyle name="Currency 2 4 3 10 2 10" xfId="31506"/>
    <cellStyle name="Currency 2 4 3 10 2 10 2" xfId="31507"/>
    <cellStyle name="Currency 2 4 3 10 2 11" xfId="31508"/>
    <cellStyle name="Currency 2 4 3 10 2 11 2" xfId="31509"/>
    <cellStyle name="Currency 2 4 3 10 2 12" xfId="31510"/>
    <cellStyle name="Currency 2 4 3 10 2 12 2" xfId="31511"/>
    <cellStyle name="Currency 2 4 3 10 2 13" xfId="31512"/>
    <cellStyle name="Currency 2 4 3 10 2 14" xfId="31513"/>
    <cellStyle name="Currency 2 4 3 10 2 2" xfId="31514"/>
    <cellStyle name="Currency 2 4 3 10 2 2 2" xfId="31515"/>
    <cellStyle name="Currency 2 4 3 10 2 3" xfId="31516"/>
    <cellStyle name="Currency 2 4 3 10 2 3 2" xfId="31517"/>
    <cellStyle name="Currency 2 4 3 10 2 4" xfId="31518"/>
    <cellStyle name="Currency 2 4 3 10 2 4 2" xfId="31519"/>
    <cellStyle name="Currency 2 4 3 10 2 5" xfId="31520"/>
    <cellStyle name="Currency 2 4 3 10 2 5 2" xfId="31521"/>
    <cellStyle name="Currency 2 4 3 10 2 6" xfId="31522"/>
    <cellStyle name="Currency 2 4 3 10 2 6 2" xfId="31523"/>
    <cellStyle name="Currency 2 4 3 10 2 7" xfId="31524"/>
    <cellStyle name="Currency 2 4 3 10 2 7 2" xfId="31525"/>
    <cellStyle name="Currency 2 4 3 10 2 8" xfId="31526"/>
    <cellStyle name="Currency 2 4 3 10 2 8 2" xfId="31527"/>
    <cellStyle name="Currency 2 4 3 10 2 9" xfId="31528"/>
    <cellStyle name="Currency 2 4 3 10 2 9 2" xfId="31529"/>
    <cellStyle name="Currency 2 4 3 10 3" xfId="31530"/>
    <cellStyle name="Currency 2 4 3 10 3 10" xfId="31531"/>
    <cellStyle name="Currency 2 4 3 10 3 10 2" xfId="31532"/>
    <cellStyle name="Currency 2 4 3 10 3 11" xfId="31533"/>
    <cellStyle name="Currency 2 4 3 10 3 11 2" xfId="31534"/>
    <cellStyle name="Currency 2 4 3 10 3 12" xfId="31535"/>
    <cellStyle name="Currency 2 4 3 10 3 12 2" xfId="31536"/>
    <cellStyle name="Currency 2 4 3 10 3 13" xfId="31537"/>
    <cellStyle name="Currency 2 4 3 10 3 14" xfId="31538"/>
    <cellStyle name="Currency 2 4 3 10 3 2" xfId="31539"/>
    <cellStyle name="Currency 2 4 3 10 3 2 2" xfId="31540"/>
    <cellStyle name="Currency 2 4 3 10 3 3" xfId="31541"/>
    <cellStyle name="Currency 2 4 3 10 3 3 2" xfId="31542"/>
    <cellStyle name="Currency 2 4 3 10 3 4" xfId="31543"/>
    <cellStyle name="Currency 2 4 3 10 3 4 2" xfId="31544"/>
    <cellStyle name="Currency 2 4 3 10 3 5" xfId="31545"/>
    <cellStyle name="Currency 2 4 3 10 3 5 2" xfId="31546"/>
    <cellStyle name="Currency 2 4 3 10 3 6" xfId="31547"/>
    <cellStyle name="Currency 2 4 3 10 3 6 2" xfId="31548"/>
    <cellStyle name="Currency 2 4 3 10 3 7" xfId="31549"/>
    <cellStyle name="Currency 2 4 3 10 3 7 2" xfId="31550"/>
    <cellStyle name="Currency 2 4 3 10 3 8" xfId="31551"/>
    <cellStyle name="Currency 2 4 3 10 3 8 2" xfId="31552"/>
    <cellStyle name="Currency 2 4 3 10 3 9" xfId="31553"/>
    <cellStyle name="Currency 2 4 3 10 3 9 2" xfId="31554"/>
    <cellStyle name="Currency 2 4 3 10 4" xfId="31555"/>
    <cellStyle name="Currency 2 4 3 10 4 2" xfId="31556"/>
    <cellStyle name="Currency 2 4 3 10 5" xfId="31557"/>
    <cellStyle name="Currency 2 4 3 10 5 2" xfId="31558"/>
    <cellStyle name="Currency 2 4 3 10 6" xfId="31559"/>
    <cellStyle name="Currency 2 4 3 10 6 2" xfId="31560"/>
    <cellStyle name="Currency 2 4 3 10 7" xfId="31561"/>
    <cellStyle name="Currency 2 4 3 10 7 2" xfId="31562"/>
    <cellStyle name="Currency 2 4 3 10 8" xfId="31563"/>
    <cellStyle name="Currency 2 4 3 10 8 2" xfId="31564"/>
    <cellStyle name="Currency 2 4 3 10 9" xfId="31565"/>
    <cellStyle name="Currency 2 4 3 10 9 2" xfId="31566"/>
    <cellStyle name="Currency 2 4 3 11" xfId="31567"/>
    <cellStyle name="Currency 2 4 3 11 10" xfId="31568"/>
    <cellStyle name="Currency 2 4 3 11 10 2" xfId="31569"/>
    <cellStyle name="Currency 2 4 3 11 11" xfId="31570"/>
    <cellStyle name="Currency 2 4 3 11 11 2" xfId="31571"/>
    <cellStyle name="Currency 2 4 3 11 12" xfId="31572"/>
    <cellStyle name="Currency 2 4 3 11 12 2" xfId="31573"/>
    <cellStyle name="Currency 2 4 3 11 13" xfId="31574"/>
    <cellStyle name="Currency 2 4 3 11 13 2" xfId="31575"/>
    <cellStyle name="Currency 2 4 3 11 14" xfId="31576"/>
    <cellStyle name="Currency 2 4 3 11 14 2" xfId="31577"/>
    <cellStyle name="Currency 2 4 3 11 15" xfId="31578"/>
    <cellStyle name="Currency 2 4 3 11 16" xfId="31579"/>
    <cellStyle name="Currency 2 4 3 11 2" xfId="31580"/>
    <cellStyle name="Currency 2 4 3 11 2 10" xfId="31581"/>
    <cellStyle name="Currency 2 4 3 11 2 10 2" xfId="31582"/>
    <cellStyle name="Currency 2 4 3 11 2 11" xfId="31583"/>
    <cellStyle name="Currency 2 4 3 11 2 11 2" xfId="31584"/>
    <cellStyle name="Currency 2 4 3 11 2 12" xfId="31585"/>
    <cellStyle name="Currency 2 4 3 11 2 12 2" xfId="31586"/>
    <cellStyle name="Currency 2 4 3 11 2 13" xfId="31587"/>
    <cellStyle name="Currency 2 4 3 11 2 14" xfId="31588"/>
    <cellStyle name="Currency 2 4 3 11 2 2" xfId="31589"/>
    <cellStyle name="Currency 2 4 3 11 2 2 2" xfId="31590"/>
    <cellStyle name="Currency 2 4 3 11 2 3" xfId="31591"/>
    <cellStyle name="Currency 2 4 3 11 2 3 2" xfId="31592"/>
    <cellStyle name="Currency 2 4 3 11 2 4" xfId="31593"/>
    <cellStyle name="Currency 2 4 3 11 2 4 2" xfId="31594"/>
    <cellStyle name="Currency 2 4 3 11 2 5" xfId="31595"/>
    <cellStyle name="Currency 2 4 3 11 2 5 2" xfId="31596"/>
    <cellStyle name="Currency 2 4 3 11 2 6" xfId="31597"/>
    <cellStyle name="Currency 2 4 3 11 2 6 2" xfId="31598"/>
    <cellStyle name="Currency 2 4 3 11 2 7" xfId="31599"/>
    <cellStyle name="Currency 2 4 3 11 2 7 2" xfId="31600"/>
    <cellStyle name="Currency 2 4 3 11 2 8" xfId="31601"/>
    <cellStyle name="Currency 2 4 3 11 2 8 2" xfId="31602"/>
    <cellStyle name="Currency 2 4 3 11 2 9" xfId="31603"/>
    <cellStyle name="Currency 2 4 3 11 2 9 2" xfId="31604"/>
    <cellStyle name="Currency 2 4 3 11 3" xfId="31605"/>
    <cellStyle name="Currency 2 4 3 11 3 10" xfId="31606"/>
    <cellStyle name="Currency 2 4 3 11 3 10 2" xfId="31607"/>
    <cellStyle name="Currency 2 4 3 11 3 11" xfId="31608"/>
    <cellStyle name="Currency 2 4 3 11 3 11 2" xfId="31609"/>
    <cellStyle name="Currency 2 4 3 11 3 12" xfId="31610"/>
    <cellStyle name="Currency 2 4 3 11 3 12 2" xfId="31611"/>
    <cellStyle name="Currency 2 4 3 11 3 13" xfId="31612"/>
    <cellStyle name="Currency 2 4 3 11 3 14" xfId="31613"/>
    <cellStyle name="Currency 2 4 3 11 3 2" xfId="31614"/>
    <cellStyle name="Currency 2 4 3 11 3 2 2" xfId="31615"/>
    <cellStyle name="Currency 2 4 3 11 3 3" xfId="31616"/>
    <cellStyle name="Currency 2 4 3 11 3 3 2" xfId="31617"/>
    <cellStyle name="Currency 2 4 3 11 3 4" xfId="31618"/>
    <cellStyle name="Currency 2 4 3 11 3 4 2" xfId="31619"/>
    <cellStyle name="Currency 2 4 3 11 3 5" xfId="31620"/>
    <cellStyle name="Currency 2 4 3 11 3 5 2" xfId="31621"/>
    <cellStyle name="Currency 2 4 3 11 3 6" xfId="31622"/>
    <cellStyle name="Currency 2 4 3 11 3 6 2" xfId="31623"/>
    <cellStyle name="Currency 2 4 3 11 3 7" xfId="31624"/>
    <cellStyle name="Currency 2 4 3 11 3 7 2" xfId="31625"/>
    <cellStyle name="Currency 2 4 3 11 3 8" xfId="31626"/>
    <cellStyle name="Currency 2 4 3 11 3 8 2" xfId="31627"/>
    <cellStyle name="Currency 2 4 3 11 3 9" xfId="31628"/>
    <cellStyle name="Currency 2 4 3 11 3 9 2" xfId="31629"/>
    <cellStyle name="Currency 2 4 3 11 4" xfId="31630"/>
    <cellStyle name="Currency 2 4 3 11 4 2" xfId="31631"/>
    <cellStyle name="Currency 2 4 3 11 5" xfId="31632"/>
    <cellStyle name="Currency 2 4 3 11 5 2" xfId="31633"/>
    <cellStyle name="Currency 2 4 3 11 6" xfId="31634"/>
    <cellStyle name="Currency 2 4 3 11 6 2" xfId="31635"/>
    <cellStyle name="Currency 2 4 3 11 7" xfId="31636"/>
    <cellStyle name="Currency 2 4 3 11 7 2" xfId="31637"/>
    <cellStyle name="Currency 2 4 3 11 8" xfId="31638"/>
    <cellStyle name="Currency 2 4 3 11 8 2" xfId="31639"/>
    <cellStyle name="Currency 2 4 3 11 9" xfId="31640"/>
    <cellStyle name="Currency 2 4 3 11 9 2" xfId="31641"/>
    <cellStyle name="Currency 2 4 3 12" xfId="31642"/>
    <cellStyle name="Currency 2 4 3 12 10" xfId="31643"/>
    <cellStyle name="Currency 2 4 3 12 10 2" xfId="31644"/>
    <cellStyle name="Currency 2 4 3 12 11" xfId="31645"/>
    <cellStyle name="Currency 2 4 3 12 11 2" xfId="31646"/>
    <cellStyle name="Currency 2 4 3 12 12" xfId="31647"/>
    <cellStyle name="Currency 2 4 3 12 12 2" xfId="31648"/>
    <cellStyle name="Currency 2 4 3 12 13" xfId="31649"/>
    <cellStyle name="Currency 2 4 3 12 13 2" xfId="31650"/>
    <cellStyle name="Currency 2 4 3 12 14" xfId="31651"/>
    <cellStyle name="Currency 2 4 3 12 14 2" xfId="31652"/>
    <cellStyle name="Currency 2 4 3 12 15" xfId="31653"/>
    <cellStyle name="Currency 2 4 3 12 16" xfId="31654"/>
    <cellStyle name="Currency 2 4 3 12 2" xfId="31655"/>
    <cellStyle name="Currency 2 4 3 12 2 10" xfId="31656"/>
    <cellStyle name="Currency 2 4 3 12 2 10 2" xfId="31657"/>
    <cellStyle name="Currency 2 4 3 12 2 11" xfId="31658"/>
    <cellStyle name="Currency 2 4 3 12 2 11 2" xfId="31659"/>
    <cellStyle name="Currency 2 4 3 12 2 12" xfId="31660"/>
    <cellStyle name="Currency 2 4 3 12 2 12 2" xfId="31661"/>
    <cellStyle name="Currency 2 4 3 12 2 13" xfId="31662"/>
    <cellStyle name="Currency 2 4 3 12 2 14" xfId="31663"/>
    <cellStyle name="Currency 2 4 3 12 2 2" xfId="31664"/>
    <cellStyle name="Currency 2 4 3 12 2 2 2" xfId="31665"/>
    <cellStyle name="Currency 2 4 3 12 2 3" xfId="31666"/>
    <cellStyle name="Currency 2 4 3 12 2 3 2" xfId="31667"/>
    <cellStyle name="Currency 2 4 3 12 2 4" xfId="31668"/>
    <cellStyle name="Currency 2 4 3 12 2 4 2" xfId="31669"/>
    <cellStyle name="Currency 2 4 3 12 2 5" xfId="31670"/>
    <cellStyle name="Currency 2 4 3 12 2 5 2" xfId="31671"/>
    <cellStyle name="Currency 2 4 3 12 2 6" xfId="31672"/>
    <cellStyle name="Currency 2 4 3 12 2 6 2" xfId="31673"/>
    <cellStyle name="Currency 2 4 3 12 2 7" xfId="31674"/>
    <cellStyle name="Currency 2 4 3 12 2 7 2" xfId="31675"/>
    <cellStyle name="Currency 2 4 3 12 2 8" xfId="31676"/>
    <cellStyle name="Currency 2 4 3 12 2 8 2" xfId="31677"/>
    <cellStyle name="Currency 2 4 3 12 2 9" xfId="31678"/>
    <cellStyle name="Currency 2 4 3 12 2 9 2" xfId="31679"/>
    <cellStyle name="Currency 2 4 3 12 3" xfId="31680"/>
    <cellStyle name="Currency 2 4 3 12 3 10" xfId="31681"/>
    <cellStyle name="Currency 2 4 3 12 3 10 2" xfId="31682"/>
    <cellStyle name="Currency 2 4 3 12 3 11" xfId="31683"/>
    <cellStyle name="Currency 2 4 3 12 3 11 2" xfId="31684"/>
    <cellStyle name="Currency 2 4 3 12 3 12" xfId="31685"/>
    <cellStyle name="Currency 2 4 3 12 3 12 2" xfId="31686"/>
    <cellStyle name="Currency 2 4 3 12 3 13" xfId="31687"/>
    <cellStyle name="Currency 2 4 3 12 3 14" xfId="31688"/>
    <cellStyle name="Currency 2 4 3 12 3 2" xfId="31689"/>
    <cellStyle name="Currency 2 4 3 12 3 2 2" xfId="31690"/>
    <cellStyle name="Currency 2 4 3 12 3 3" xfId="31691"/>
    <cellStyle name="Currency 2 4 3 12 3 3 2" xfId="31692"/>
    <cellStyle name="Currency 2 4 3 12 3 4" xfId="31693"/>
    <cellStyle name="Currency 2 4 3 12 3 4 2" xfId="31694"/>
    <cellStyle name="Currency 2 4 3 12 3 5" xfId="31695"/>
    <cellStyle name="Currency 2 4 3 12 3 5 2" xfId="31696"/>
    <cellStyle name="Currency 2 4 3 12 3 6" xfId="31697"/>
    <cellStyle name="Currency 2 4 3 12 3 6 2" xfId="31698"/>
    <cellStyle name="Currency 2 4 3 12 3 7" xfId="31699"/>
    <cellStyle name="Currency 2 4 3 12 3 7 2" xfId="31700"/>
    <cellStyle name="Currency 2 4 3 12 3 8" xfId="31701"/>
    <cellStyle name="Currency 2 4 3 12 3 8 2" xfId="31702"/>
    <cellStyle name="Currency 2 4 3 12 3 9" xfId="31703"/>
    <cellStyle name="Currency 2 4 3 12 3 9 2" xfId="31704"/>
    <cellStyle name="Currency 2 4 3 12 4" xfId="31705"/>
    <cellStyle name="Currency 2 4 3 12 4 2" xfId="31706"/>
    <cellStyle name="Currency 2 4 3 12 5" xfId="31707"/>
    <cellStyle name="Currency 2 4 3 12 5 2" xfId="31708"/>
    <cellStyle name="Currency 2 4 3 12 6" xfId="31709"/>
    <cellStyle name="Currency 2 4 3 12 6 2" xfId="31710"/>
    <cellStyle name="Currency 2 4 3 12 7" xfId="31711"/>
    <cellStyle name="Currency 2 4 3 12 7 2" xfId="31712"/>
    <cellStyle name="Currency 2 4 3 12 8" xfId="31713"/>
    <cellStyle name="Currency 2 4 3 12 8 2" xfId="31714"/>
    <cellStyle name="Currency 2 4 3 12 9" xfId="31715"/>
    <cellStyle name="Currency 2 4 3 12 9 2" xfId="31716"/>
    <cellStyle name="Currency 2 4 3 13" xfId="31717"/>
    <cellStyle name="Currency 2 4 3 13 10" xfId="31718"/>
    <cellStyle name="Currency 2 4 3 13 10 2" xfId="31719"/>
    <cellStyle name="Currency 2 4 3 13 11" xfId="31720"/>
    <cellStyle name="Currency 2 4 3 13 11 2" xfId="31721"/>
    <cellStyle name="Currency 2 4 3 13 12" xfId="31722"/>
    <cellStyle name="Currency 2 4 3 13 12 2" xfId="31723"/>
    <cellStyle name="Currency 2 4 3 13 13" xfId="31724"/>
    <cellStyle name="Currency 2 4 3 13 13 2" xfId="31725"/>
    <cellStyle name="Currency 2 4 3 13 14" xfId="31726"/>
    <cellStyle name="Currency 2 4 3 13 14 2" xfId="31727"/>
    <cellStyle name="Currency 2 4 3 13 15" xfId="31728"/>
    <cellStyle name="Currency 2 4 3 13 16" xfId="31729"/>
    <cellStyle name="Currency 2 4 3 13 2" xfId="31730"/>
    <cellStyle name="Currency 2 4 3 13 2 10" xfId="31731"/>
    <cellStyle name="Currency 2 4 3 13 2 10 2" xfId="31732"/>
    <cellStyle name="Currency 2 4 3 13 2 11" xfId="31733"/>
    <cellStyle name="Currency 2 4 3 13 2 11 2" xfId="31734"/>
    <cellStyle name="Currency 2 4 3 13 2 12" xfId="31735"/>
    <cellStyle name="Currency 2 4 3 13 2 12 2" xfId="31736"/>
    <cellStyle name="Currency 2 4 3 13 2 13" xfId="31737"/>
    <cellStyle name="Currency 2 4 3 13 2 14" xfId="31738"/>
    <cellStyle name="Currency 2 4 3 13 2 2" xfId="31739"/>
    <cellStyle name="Currency 2 4 3 13 2 2 2" xfId="31740"/>
    <cellStyle name="Currency 2 4 3 13 2 3" xfId="31741"/>
    <cellStyle name="Currency 2 4 3 13 2 3 2" xfId="31742"/>
    <cellStyle name="Currency 2 4 3 13 2 4" xfId="31743"/>
    <cellStyle name="Currency 2 4 3 13 2 4 2" xfId="31744"/>
    <cellStyle name="Currency 2 4 3 13 2 5" xfId="31745"/>
    <cellStyle name="Currency 2 4 3 13 2 5 2" xfId="31746"/>
    <cellStyle name="Currency 2 4 3 13 2 6" xfId="31747"/>
    <cellStyle name="Currency 2 4 3 13 2 6 2" xfId="31748"/>
    <cellStyle name="Currency 2 4 3 13 2 7" xfId="31749"/>
    <cellStyle name="Currency 2 4 3 13 2 7 2" xfId="31750"/>
    <cellStyle name="Currency 2 4 3 13 2 8" xfId="31751"/>
    <cellStyle name="Currency 2 4 3 13 2 8 2" xfId="31752"/>
    <cellStyle name="Currency 2 4 3 13 2 9" xfId="31753"/>
    <cellStyle name="Currency 2 4 3 13 2 9 2" xfId="31754"/>
    <cellStyle name="Currency 2 4 3 13 3" xfId="31755"/>
    <cellStyle name="Currency 2 4 3 13 3 10" xfId="31756"/>
    <cellStyle name="Currency 2 4 3 13 3 10 2" xfId="31757"/>
    <cellStyle name="Currency 2 4 3 13 3 11" xfId="31758"/>
    <cellStyle name="Currency 2 4 3 13 3 11 2" xfId="31759"/>
    <cellStyle name="Currency 2 4 3 13 3 12" xfId="31760"/>
    <cellStyle name="Currency 2 4 3 13 3 12 2" xfId="31761"/>
    <cellStyle name="Currency 2 4 3 13 3 13" xfId="31762"/>
    <cellStyle name="Currency 2 4 3 13 3 14" xfId="31763"/>
    <cellStyle name="Currency 2 4 3 13 3 2" xfId="31764"/>
    <cellStyle name="Currency 2 4 3 13 3 2 2" xfId="31765"/>
    <cellStyle name="Currency 2 4 3 13 3 3" xfId="31766"/>
    <cellStyle name="Currency 2 4 3 13 3 3 2" xfId="31767"/>
    <cellStyle name="Currency 2 4 3 13 3 4" xfId="31768"/>
    <cellStyle name="Currency 2 4 3 13 3 4 2" xfId="31769"/>
    <cellStyle name="Currency 2 4 3 13 3 5" xfId="31770"/>
    <cellStyle name="Currency 2 4 3 13 3 5 2" xfId="31771"/>
    <cellStyle name="Currency 2 4 3 13 3 6" xfId="31772"/>
    <cellStyle name="Currency 2 4 3 13 3 6 2" xfId="31773"/>
    <cellStyle name="Currency 2 4 3 13 3 7" xfId="31774"/>
    <cellStyle name="Currency 2 4 3 13 3 7 2" xfId="31775"/>
    <cellStyle name="Currency 2 4 3 13 3 8" xfId="31776"/>
    <cellStyle name="Currency 2 4 3 13 3 8 2" xfId="31777"/>
    <cellStyle name="Currency 2 4 3 13 3 9" xfId="31778"/>
    <cellStyle name="Currency 2 4 3 13 3 9 2" xfId="31779"/>
    <cellStyle name="Currency 2 4 3 13 4" xfId="31780"/>
    <cellStyle name="Currency 2 4 3 13 4 2" xfId="31781"/>
    <cellStyle name="Currency 2 4 3 13 5" xfId="31782"/>
    <cellStyle name="Currency 2 4 3 13 5 2" xfId="31783"/>
    <cellStyle name="Currency 2 4 3 13 6" xfId="31784"/>
    <cellStyle name="Currency 2 4 3 13 6 2" xfId="31785"/>
    <cellStyle name="Currency 2 4 3 13 7" xfId="31786"/>
    <cellStyle name="Currency 2 4 3 13 7 2" xfId="31787"/>
    <cellStyle name="Currency 2 4 3 13 8" xfId="31788"/>
    <cellStyle name="Currency 2 4 3 13 8 2" xfId="31789"/>
    <cellStyle name="Currency 2 4 3 13 9" xfId="31790"/>
    <cellStyle name="Currency 2 4 3 13 9 2" xfId="31791"/>
    <cellStyle name="Currency 2 4 3 14" xfId="31792"/>
    <cellStyle name="Currency 2 4 3 14 10" xfId="31793"/>
    <cellStyle name="Currency 2 4 3 14 10 2" xfId="31794"/>
    <cellStyle name="Currency 2 4 3 14 11" xfId="31795"/>
    <cellStyle name="Currency 2 4 3 14 11 2" xfId="31796"/>
    <cellStyle name="Currency 2 4 3 14 12" xfId="31797"/>
    <cellStyle name="Currency 2 4 3 14 12 2" xfId="31798"/>
    <cellStyle name="Currency 2 4 3 14 13" xfId="31799"/>
    <cellStyle name="Currency 2 4 3 14 13 2" xfId="31800"/>
    <cellStyle name="Currency 2 4 3 14 14" xfId="31801"/>
    <cellStyle name="Currency 2 4 3 14 14 2" xfId="31802"/>
    <cellStyle name="Currency 2 4 3 14 15" xfId="31803"/>
    <cellStyle name="Currency 2 4 3 14 16" xfId="31804"/>
    <cellStyle name="Currency 2 4 3 14 2" xfId="31805"/>
    <cellStyle name="Currency 2 4 3 14 2 10" xfId="31806"/>
    <cellStyle name="Currency 2 4 3 14 2 10 2" xfId="31807"/>
    <cellStyle name="Currency 2 4 3 14 2 11" xfId="31808"/>
    <cellStyle name="Currency 2 4 3 14 2 11 2" xfId="31809"/>
    <cellStyle name="Currency 2 4 3 14 2 12" xfId="31810"/>
    <cellStyle name="Currency 2 4 3 14 2 12 2" xfId="31811"/>
    <cellStyle name="Currency 2 4 3 14 2 13" xfId="31812"/>
    <cellStyle name="Currency 2 4 3 14 2 14" xfId="31813"/>
    <cellStyle name="Currency 2 4 3 14 2 2" xfId="31814"/>
    <cellStyle name="Currency 2 4 3 14 2 2 2" xfId="31815"/>
    <cellStyle name="Currency 2 4 3 14 2 3" xfId="31816"/>
    <cellStyle name="Currency 2 4 3 14 2 3 2" xfId="31817"/>
    <cellStyle name="Currency 2 4 3 14 2 4" xfId="31818"/>
    <cellStyle name="Currency 2 4 3 14 2 4 2" xfId="31819"/>
    <cellStyle name="Currency 2 4 3 14 2 5" xfId="31820"/>
    <cellStyle name="Currency 2 4 3 14 2 5 2" xfId="31821"/>
    <cellStyle name="Currency 2 4 3 14 2 6" xfId="31822"/>
    <cellStyle name="Currency 2 4 3 14 2 6 2" xfId="31823"/>
    <cellStyle name="Currency 2 4 3 14 2 7" xfId="31824"/>
    <cellStyle name="Currency 2 4 3 14 2 7 2" xfId="31825"/>
    <cellStyle name="Currency 2 4 3 14 2 8" xfId="31826"/>
    <cellStyle name="Currency 2 4 3 14 2 8 2" xfId="31827"/>
    <cellStyle name="Currency 2 4 3 14 2 9" xfId="31828"/>
    <cellStyle name="Currency 2 4 3 14 2 9 2" xfId="31829"/>
    <cellStyle name="Currency 2 4 3 14 3" xfId="31830"/>
    <cellStyle name="Currency 2 4 3 14 3 10" xfId="31831"/>
    <cellStyle name="Currency 2 4 3 14 3 10 2" xfId="31832"/>
    <cellStyle name="Currency 2 4 3 14 3 11" xfId="31833"/>
    <cellStyle name="Currency 2 4 3 14 3 11 2" xfId="31834"/>
    <cellStyle name="Currency 2 4 3 14 3 12" xfId="31835"/>
    <cellStyle name="Currency 2 4 3 14 3 12 2" xfId="31836"/>
    <cellStyle name="Currency 2 4 3 14 3 13" xfId="31837"/>
    <cellStyle name="Currency 2 4 3 14 3 14" xfId="31838"/>
    <cellStyle name="Currency 2 4 3 14 3 2" xfId="31839"/>
    <cellStyle name="Currency 2 4 3 14 3 2 2" xfId="31840"/>
    <cellStyle name="Currency 2 4 3 14 3 3" xfId="31841"/>
    <cellStyle name="Currency 2 4 3 14 3 3 2" xfId="31842"/>
    <cellStyle name="Currency 2 4 3 14 3 4" xfId="31843"/>
    <cellStyle name="Currency 2 4 3 14 3 4 2" xfId="31844"/>
    <cellStyle name="Currency 2 4 3 14 3 5" xfId="31845"/>
    <cellStyle name="Currency 2 4 3 14 3 5 2" xfId="31846"/>
    <cellStyle name="Currency 2 4 3 14 3 6" xfId="31847"/>
    <cellStyle name="Currency 2 4 3 14 3 6 2" xfId="31848"/>
    <cellStyle name="Currency 2 4 3 14 3 7" xfId="31849"/>
    <cellStyle name="Currency 2 4 3 14 3 7 2" xfId="31850"/>
    <cellStyle name="Currency 2 4 3 14 3 8" xfId="31851"/>
    <cellStyle name="Currency 2 4 3 14 3 8 2" xfId="31852"/>
    <cellStyle name="Currency 2 4 3 14 3 9" xfId="31853"/>
    <cellStyle name="Currency 2 4 3 14 3 9 2" xfId="31854"/>
    <cellStyle name="Currency 2 4 3 14 4" xfId="31855"/>
    <cellStyle name="Currency 2 4 3 14 4 2" xfId="31856"/>
    <cellStyle name="Currency 2 4 3 14 5" xfId="31857"/>
    <cellStyle name="Currency 2 4 3 14 5 2" xfId="31858"/>
    <cellStyle name="Currency 2 4 3 14 6" xfId="31859"/>
    <cellStyle name="Currency 2 4 3 14 6 2" xfId="31860"/>
    <cellStyle name="Currency 2 4 3 14 7" xfId="31861"/>
    <cellStyle name="Currency 2 4 3 14 7 2" xfId="31862"/>
    <cellStyle name="Currency 2 4 3 14 8" xfId="31863"/>
    <cellStyle name="Currency 2 4 3 14 8 2" xfId="31864"/>
    <cellStyle name="Currency 2 4 3 14 9" xfId="31865"/>
    <cellStyle name="Currency 2 4 3 14 9 2" xfId="31866"/>
    <cellStyle name="Currency 2 4 3 15" xfId="31867"/>
    <cellStyle name="Currency 2 4 3 15 10" xfId="31868"/>
    <cellStyle name="Currency 2 4 3 15 10 2" xfId="31869"/>
    <cellStyle name="Currency 2 4 3 15 11" xfId="31870"/>
    <cellStyle name="Currency 2 4 3 15 11 2" xfId="31871"/>
    <cellStyle name="Currency 2 4 3 15 12" xfId="31872"/>
    <cellStyle name="Currency 2 4 3 15 12 2" xfId="31873"/>
    <cellStyle name="Currency 2 4 3 15 13" xfId="31874"/>
    <cellStyle name="Currency 2 4 3 15 13 2" xfId="31875"/>
    <cellStyle name="Currency 2 4 3 15 14" xfId="31876"/>
    <cellStyle name="Currency 2 4 3 15 14 2" xfId="31877"/>
    <cellStyle name="Currency 2 4 3 15 15" xfId="31878"/>
    <cellStyle name="Currency 2 4 3 15 16" xfId="31879"/>
    <cellStyle name="Currency 2 4 3 15 2" xfId="31880"/>
    <cellStyle name="Currency 2 4 3 15 2 10" xfId="31881"/>
    <cellStyle name="Currency 2 4 3 15 2 10 2" xfId="31882"/>
    <cellStyle name="Currency 2 4 3 15 2 11" xfId="31883"/>
    <cellStyle name="Currency 2 4 3 15 2 11 2" xfId="31884"/>
    <cellStyle name="Currency 2 4 3 15 2 12" xfId="31885"/>
    <cellStyle name="Currency 2 4 3 15 2 12 2" xfId="31886"/>
    <cellStyle name="Currency 2 4 3 15 2 13" xfId="31887"/>
    <cellStyle name="Currency 2 4 3 15 2 14" xfId="31888"/>
    <cellStyle name="Currency 2 4 3 15 2 2" xfId="31889"/>
    <cellStyle name="Currency 2 4 3 15 2 2 2" xfId="31890"/>
    <cellStyle name="Currency 2 4 3 15 2 3" xfId="31891"/>
    <cellStyle name="Currency 2 4 3 15 2 3 2" xfId="31892"/>
    <cellStyle name="Currency 2 4 3 15 2 4" xfId="31893"/>
    <cellStyle name="Currency 2 4 3 15 2 4 2" xfId="31894"/>
    <cellStyle name="Currency 2 4 3 15 2 5" xfId="31895"/>
    <cellStyle name="Currency 2 4 3 15 2 5 2" xfId="31896"/>
    <cellStyle name="Currency 2 4 3 15 2 6" xfId="31897"/>
    <cellStyle name="Currency 2 4 3 15 2 6 2" xfId="31898"/>
    <cellStyle name="Currency 2 4 3 15 2 7" xfId="31899"/>
    <cellStyle name="Currency 2 4 3 15 2 7 2" xfId="31900"/>
    <cellStyle name="Currency 2 4 3 15 2 8" xfId="31901"/>
    <cellStyle name="Currency 2 4 3 15 2 8 2" xfId="31902"/>
    <cellStyle name="Currency 2 4 3 15 2 9" xfId="31903"/>
    <cellStyle name="Currency 2 4 3 15 2 9 2" xfId="31904"/>
    <cellStyle name="Currency 2 4 3 15 3" xfId="31905"/>
    <cellStyle name="Currency 2 4 3 15 3 10" xfId="31906"/>
    <cellStyle name="Currency 2 4 3 15 3 10 2" xfId="31907"/>
    <cellStyle name="Currency 2 4 3 15 3 11" xfId="31908"/>
    <cellStyle name="Currency 2 4 3 15 3 11 2" xfId="31909"/>
    <cellStyle name="Currency 2 4 3 15 3 12" xfId="31910"/>
    <cellStyle name="Currency 2 4 3 15 3 12 2" xfId="31911"/>
    <cellStyle name="Currency 2 4 3 15 3 13" xfId="31912"/>
    <cellStyle name="Currency 2 4 3 15 3 14" xfId="31913"/>
    <cellStyle name="Currency 2 4 3 15 3 2" xfId="31914"/>
    <cellStyle name="Currency 2 4 3 15 3 2 2" xfId="31915"/>
    <cellStyle name="Currency 2 4 3 15 3 3" xfId="31916"/>
    <cellStyle name="Currency 2 4 3 15 3 3 2" xfId="31917"/>
    <cellStyle name="Currency 2 4 3 15 3 4" xfId="31918"/>
    <cellStyle name="Currency 2 4 3 15 3 4 2" xfId="31919"/>
    <cellStyle name="Currency 2 4 3 15 3 5" xfId="31920"/>
    <cellStyle name="Currency 2 4 3 15 3 5 2" xfId="31921"/>
    <cellStyle name="Currency 2 4 3 15 3 6" xfId="31922"/>
    <cellStyle name="Currency 2 4 3 15 3 6 2" xfId="31923"/>
    <cellStyle name="Currency 2 4 3 15 3 7" xfId="31924"/>
    <cellStyle name="Currency 2 4 3 15 3 7 2" xfId="31925"/>
    <cellStyle name="Currency 2 4 3 15 3 8" xfId="31926"/>
    <cellStyle name="Currency 2 4 3 15 3 8 2" xfId="31927"/>
    <cellStyle name="Currency 2 4 3 15 3 9" xfId="31928"/>
    <cellStyle name="Currency 2 4 3 15 3 9 2" xfId="31929"/>
    <cellStyle name="Currency 2 4 3 15 4" xfId="31930"/>
    <cellStyle name="Currency 2 4 3 15 4 2" xfId="31931"/>
    <cellStyle name="Currency 2 4 3 15 5" xfId="31932"/>
    <cellStyle name="Currency 2 4 3 15 5 2" xfId="31933"/>
    <cellStyle name="Currency 2 4 3 15 6" xfId="31934"/>
    <cellStyle name="Currency 2 4 3 15 6 2" xfId="31935"/>
    <cellStyle name="Currency 2 4 3 15 7" xfId="31936"/>
    <cellStyle name="Currency 2 4 3 15 7 2" xfId="31937"/>
    <cellStyle name="Currency 2 4 3 15 8" xfId="31938"/>
    <cellStyle name="Currency 2 4 3 15 8 2" xfId="31939"/>
    <cellStyle name="Currency 2 4 3 15 9" xfId="31940"/>
    <cellStyle name="Currency 2 4 3 15 9 2" xfId="31941"/>
    <cellStyle name="Currency 2 4 3 16" xfId="31942"/>
    <cellStyle name="Currency 2 4 3 16 10" xfId="31943"/>
    <cellStyle name="Currency 2 4 3 16 10 2" xfId="31944"/>
    <cellStyle name="Currency 2 4 3 16 11" xfId="31945"/>
    <cellStyle name="Currency 2 4 3 16 11 2" xfId="31946"/>
    <cellStyle name="Currency 2 4 3 16 12" xfId="31947"/>
    <cellStyle name="Currency 2 4 3 16 12 2" xfId="31948"/>
    <cellStyle name="Currency 2 4 3 16 13" xfId="31949"/>
    <cellStyle name="Currency 2 4 3 16 13 2" xfId="31950"/>
    <cellStyle name="Currency 2 4 3 16 14" xfId="31951"/>
    <cellStyle name="Currency 2 4 3 16 14 2" xfId="31952"/>
    <cellStyle name="Currency 2 4 3 16 15" xfId="31953"/>
    <cellStyle name="Currency 2 4 3 16 16" xfId="31954"/>
    <cellStyle name="Currency 2 4 3 16 2" xfId="31955"/>
    <cellStyle name="Currency 2 4 3 16 2 10" xfId="31956"/>
    <cellStyle name="Currency 2 4 3 16 2 10 2" xfId="31957"/>
    <cellStyle name="Currency 2 4 3 16 2 11" xfId="31958"/>
    <cellStyle name="Currency 2 4 3 16 2 11 2" xfId="31959"/>
    <cellStyle name="Currency 2 4 3 16 2 12" xfId="31960"/>
    <cellStyle name="Currency 2 4 3 16 2 12 2" xfId="31961"/>
    <cellStyle name="Currency 2 4 3 16 2 13" xfId="31962"/>
    <cellStyle name="Currency 2 4 3 16 2 14" xfId="31963"/>
    <cellStyle name="Currency 2 4 3 16 2 2" xfId="31964"/>
    <cellStyle name="Currency 2 4 3 16 2 2 2" xfId="31965"/>
    <cellStyle name="Currency 2 4 3 16 2 3" xfId="31966"/>
    <cellStyle name="Currency 2 4 3 16 2 3 2" xfId="31967"/>
    <cellStyle name="Currency 2 4 3 16 2 4" xfId="31968"/>
    <cellStyle name="Currency 2 4 3 16 2 4 2" xfId="31969"/>
    <cellStyle name="Currency 2 4 3 16 2 5" xfId="31970"/>
    <cellStyle name="Currency 2 4 3 16 2 5 2" xfId="31971"/>
    <cellStyle name="Currency 2 4 3 16 2 6" xfId="31972"/>
    <cellStyle name="Currency 2 4 3 16 2 6 2" xfId="31973"/>
    <cellStyle name="Currency 2 4 3 16 2 7" xfId="31974"/>
    <cellStyle name="Currency 2 4 3 16 2 7 2" xfId="31975"/>
    <cellStyle name="Currency 2 4 3 16 2 8" xfId="31976"/>
    <cellStyle name="Currency 2 4 3 16 2 8 2" xfId="31977"/>
    <cellStyle name="Currency 2 4 3 16 2 9" xfId="31978"/>
    <cellStyle name="Currency 2 4 3 16 2 9 2" xfId="31979"/>
    <cellStyle name="Currency 2 4 3 16 3" xfId="31980"/>
    <cellStyle name="Currency 2 4 3 16 3 10" xfId="31981"/>
    <cellStyle name="Currency 2 4 3 16 3 10 2" xfId="31982"/>
    <cellStyle name="Currency 2 4 3 16 3 11" xfId="31983"/>
    <cellStyle name="Currency 2 4 3 16 3 11 2" xfId="31984"/>
    <cellStyle name="Currency 2 4 3 16 3 12" xfId="31985"/>
    <cellStyle name="Currency 2 4 3 16 3 12 2" xfId="31986"/>
    <cellStyle name="Currency 2 4 3 16 3 13" xfId="31987"/>
    <cellStyle name="Currency 2 4 3 16 3 14" xfId="31988"/>
    <cellStyle name="Currency 2 4 3 16 3 2" xfId="31989"/>
    <cellStyle name="Currency 2 4 3 16 3 2 2" xfId="31990"/>
    <cellStyle name="Currency 2 4 3 16 3 3" xfId="31991"/>
    <cellStyle name="Currency 2 4 3 16 3 3 2" xfId="31992"/>
    <cellStyle name="Currency 2 4 3 16 3 4" xfId="31993"/>
    <cellStyle name="Currency 2 4 3 16 3 4 2" xfId="31994"/>
    <cellStyle name="Currency 2 4 3 16 3 5" xfId="31995"/>
    <cellStyle name="Currency 2 4 3 16 3 5 2" xfId="31996"/>
    <cellStyle name="Currency 2 4 3 16 3 6" xfId="31997"/>
    <cellStyle name="Currency 2 4 3 16 3 6 2" xfId="31998"/>
    <cellStyle name="Currency 2 4 3 16 3 7" xfId="31999"/>
    <cellStyle name="Currency 2 4 3 16 3 7 2" xfId="32000"/>
    <cellStyle name="Currency 2 4 3 16 3 8" xfId="32001"/>
    <cellStyle name="Currency 2 4 3 16 3 8 2" xfId="32002"/>
    <cellStyle name="Currency 2 4 3 16 3 9" xfId="32003"/>
    <cellStyle name="Currency 2 4 3 16 3 9 2" xfId="32004"/>
    <cellStyle name="Currency 2 4 3 16 4" xfId="32005"/>
    <cellStyle name="Currency 2 4 3 16 4 2" xfId="32006"/>
    <cellStyle name="Currency 2 4 3 16 5" xfId="32007"/>
    <cellStyle name="Currency 2 4 3 16 5 2" xfId="32008"/>
    <cellStyle name="Currency 2 4 3 16 6" xfId="32009"/>
    <cellStyle name="Currency 2 4 3 16 6 2" xfId="32010"/>
    <cellStyle name="Currency 2 4 3 16 7" xfId="32011"/>
    <cellStyle name="Currency 2 4 3 16 7 2" xfId="32012"/>
    <cellStyle name="Currency 2 4 3 16 8" xfId="32013"/>
    <cellStyle name="Currency 2 4 3 16 8 2" xfId="32014"/>
    <cellStyle name="Currency 2 4 3 16 9" xfId="32015"/>
    <cellStyle name="Currency 2 4 3 16 9 2" xfId="32016"/>
    <cellStyle name="Currency 2 4 3 17" xfId="32017"/>
    <cellStyle name="Currency 2 4 3 17 10" xfId="32018"/>
    <cellStyle name="Currency 2 4 3 17 10 2" xfId="32019"/>
    <cellStyle name="Currency 2 4 3 17 11" xfId="32020"/>
    <cellStyle name="Currency 2 4 3 17 11 2" xfId="32021"/>
    <cellStyle name="Currency 2 4 3 17 12" xfId="32022"/>
    <cellStyle name="Currency 2 4 3 17 12 2" xfId="32023"/>
    <cellStyle name="Currency 2 4 3 17 13" xfId="32024"/>
    <cellStyle name="Currency 2 4 3 17 13 2" xfId="32025"/>
    <cellStyle name="Currency 2 4 3 17 14" xfId="32026"/>
    <cellStyle name="Currency 2 4 3 17 14 2" xfId="32027"/>
    <cellStyle name="Currency 2 4 3 17 15" xfId="32028"/>
    <cellStyle name="Currency 2 4 3 17 16" xfId="32029"/>
    <cellStyle name="Currency 2 4 3 17 2" xfId="32030"/>
    <cellStyle name="Currency 2 4 3 17 2 10" xfId="32031"/>
    <cellStyle name="Currency 2 4 3 17 2 10 2" xfId="32032"/>
    <cellStyle name="Currency 2 4 3 17 2 11" xfId="32033"/>
    <cellStyle name="Currency 2 4 3 17 2 11 2" xfId="32034"/>
    <cellStyle name="Currency 2 4 3 17 2 12" xfId="32035"/>
    <cellStyle name="Currency 2 4 3 17 2 12 2" xfId="32036"/>
    <cellStyle name="Currency 2 4 3 17 2 13" xfId="32037"/>
    <cellStyle name="Currency 2 4 3 17 2 14" xfId="32038"/>
    <cellStyle name="Currency 2 4 3 17 2 2" xfId="32039"/>
    <cellStyle name="Currency 2 4 3 17 2 2 2" xfId="32040"/>
    <cellStyle name="Currency 2 4 3 17 2 3" xfId="32041"/>
    <cellStyle name="Currency 2 4 3 17 2 3 2" xfId="32042"/>
    <cellStyle name="Currency 2 4 3 17 2 4" xfId="32043"/>
    <cellStyle name="Currency 2 4 3 17 2 4 2" xfId="32044"/>
    <cellStyle name="Currency 2 4 3 17 2 5" xfId="32045"/>
    <cellStyle name="Currency 2 4 3 17 2 5 2" xfId="32046"/>
    <cellStyle name="Currency 2 4 3 17 2 6" xfId="32047"/>
    <cellStyle name="Currency 2 4 3 17 2 6 2" xfId="32048"/>
    <cellStyle name="Currency 2 4 3 17 2 7" xfId="32049"/>
    <cellStyle name="Currency 2 4 3 17 2 7 2" xfId="32050"/>
    <cellStyle name="Currency 2 4 3 17 2 8" xfId="32051"/>
    <cellStyle name="Currency 2 4 3 17 2 8 2" xfId="32052"/>
    <cellStyle name="Currency 2 4 3 17 2 9" xfId="32053"/>
    <cellStyle name="Currency 2 4 3 17 2 9 2" xfId="32054"/>
    <cellStyle name="Currency 2 4 3 17 3" xfId="32055"/>
    <cellStyle name="Currency 2 4 3 17 3 10" xfId="32056"/>
    <cellStyle name="Currency 2 4 3 17 3 10 2" xfId="32057"/>
    <cellStyle name="Currency 2 4 3 17 3 11" xfId="32058"/>
    <cellStyle name="Currency 2 4 3 17 3 11 2" xfId="32059"/>
    <cellStyle name="Currency 2 4 3 17 3 12" xfId="32060"/>
    <cellStyle name="Currency 2 4 3 17 3 12 2" xfId="32061"/>
    <cellStyle name="Currency 2 4 3 17 3 13" xfId="32062"/>
    <cellStyle name="Currency 2 4 3 17 3 14" xfId="32063"/>
    <cellStyle name="Currency 2 4 3 17 3 2" xfId="32064"/>
    <cellStyle name="Currency 2 4 3 17 3 2 2" xfId="32065"/>
    <cellStyle name="Currency 2 4 3 17 3 3" xfId="32066"/>
    <cellStyle name="Currency 2 4 3 17 3 3 2" xfId="32067"/>
    <cellStyle name="Currency 2 4 3 17 3 4" xfId="32068"/>
    <cellStyle name="Currency 2 4 3 17 3 4 2" xfId="32069"/>
    <cellStyle name="Currency 2 4 3 17 3 5" xfId="32070"/>
    <cellStyle name="Currency 2 4 3 17 3 5 2" xfId="32071"/>
    <cellStyle name="Currency 2 4 3 17 3 6" xfId="32072"/>
    <cellStyle name="Currency 2 4 3 17 3 6 2" xfId="32073"/>
    <cellStyle name="Currency 2 4 3 17 3 7" xfId="32074"/>
    <cellStyle name="Currency 2 4 3 17 3 7 2" xfId="32075"/>
    <cellStyle name="Currency 2 4 3 17 3 8" xfId="32076"/>
    <cellStyle name="Currency 2 4 3 17 3 8 2" xfId="32077"/>
    <cellStyle name="Currency 2 4 3 17 3 9" xfId="32078"/>
    <cellStyle name="Currency 2 4 3 17 3 9 2" xfId="32079"/>
    <cellStyle name="Currency 2 4 3 17 4" xfId="32080"/>
    <cellStyle name="Currency 2 4 3 17 4 2" xfId="32081"/>
    <cellStyle name="Currency 2 4 3 17 5" xfId="32082"/>
    <cellStyle name="Currency 2 4 3 17 5 2" xfId="32083"/>
    <cellStyle name="Currency 2 4 3 17 6" xfId="32084"/>
    <cellStyle name="Currency 2 4 3 17 6 2" xfId="32085"/>
    <cellStyle name="Currency 2 4 3 17 7" xfId="32086"/>
    <cellStyle name="Currency 2 4 3 17 7 2" xfId="32087"/>
    <cellStyle name="Currency 2 4 3 17 8" xfId="32088"/>
    <cellStyle name="Currency 2 4 3 17 8 2" xfId="32089"/>
    <cellStyle name="Currency 2 4 3 17 9" xfId="32090"/>
    <cellStyle name="Currency 2 4 3 17 9 2" xfId="32091"/>
    <cellStyle name="Currency 2 4 3 18" xfId="32092"/>
    <cellStyle name="Currency 2 4 3 18 10" xfId="32093"/>
    <cellStyle name="Currency 2 4 3 18 10 2" xfId="32094"/>
    <cellStyle name="Currency 2 4 3 18 11" xfId="32095"/>
    <cellStyle name="Currency 2 4 3 18 11 2" xfId="32096"/>
    <cellStyle name="Currency 2 4 3 18 12" xfId="32097"/>
    <cellStyle name="Currency 2 4 3 18 12 2" xfId="32098"/>
    <cellStyle name="Currency 2 4 3 18 13" xfId="32099"/>
    <cellStyle name="Currency 2 4 3 18 13 2" xfId="32100"/>
    <cellStyle name="Currency 2 4 3 18 14" xfId="32101"/>
    <cellStyle name="Currency 2 4 3 18 14 2" xfId="32102"/>
    <cellStyle name="Currency 2 4 3 18 15" xfId="32103"/>
    <cellStyle name="Currency 2 4 3 18 16" xfId="32104"/>
    <cellStyle name="Currency 2 4 3 18 2" xfId="32105"/>
    <cellStyle name="Currency 2 4 3 18 2 10" xfId="32106"/>
    <cellStyle name="Currency 2 4 3 18 2 10 2" xfId="32107"/>
    <cellStyle name="Currency 2 4 3 18 2 11" xfId="32108"/>
    <cellStyle name="Currency 2 4 3 18 2 11 2" xfId="32109"/>
    <cellStyle name="Currency 2 4 3 18 2 12" xfId="32110"/>
    <cellStyle name="Currency 2 4 3 18 2 12 2" xfId="32111"/>
    <cellStyle name="Currency 2 4 3 18 2 13" xfId="32112"/>
    <cellStyle name="Currency 2 4 3 18 2 14" xfId="32113"/>
    <cellStyle name="Currency 2 4 3 18 2 2" xfId="32114"/>
    <cellStyle name="Currency 2 4 3 18 2 2 2" xfId="32115"/>
    <cellStyle name="Currency 2 4 3 18 2 3" xfId="32116"/>
    <cellStyle name="Currency 2 4 3 18 2 3 2" xfId="32117"/>
    <cellStyle name="Currency 2 4 3 18 2 4" xfId="32118"/>
    <cellStyle name="Currency 2 4 3 18 2 4 2" xfId="32119"/>
    <cellStyle name="Currency 2 4 3 18 2 5" xfId="32120"/>
    <cellStyle name="Currency 2 4 3 18 2 5 2" xfId="32121"/>
    <cellStyle name="Currency 2 4 3 18 2 6" xfId="32122"/>
    <cellStyle name="Currency 2 4 3 18 2 6 2" xfId="32123"/>
    <cellStyle name="Currency 2 4 3 18 2 7" xfId="32124"/>
    <cellStyle name="Currency 2 4 3 18 2 7 2" xfId="32125"/>
    <cellStyle name="Currency 2 4 3 18 2 8" xfId="32126"/>
    <cellStyle name="Currency 2 4 3 18 2 8 2" xfId="32127"/>
    <cellStyle name="Currency 2 4 3 18 2 9" xfId="32128"/>
    <cellStyle name="Currency 2 4 3 18 2 9 2" xfId="32129"/>
    <cellStyle name="Currency 2 4 3 18 3" xfId="32130"/>
    <cellStyle name="Currency 2 4 3 18 3 10" xfId="32131"/>
    <cellStyle name="Currency 2 4 3 18 3 10 2" xfId="32132"/>
    <cellStyle name="Currency 2 4 3 18 3 11" xfId="32133"/>
    <cellStyle name="Currency 2 4 3 18 3 11 2" xfId="32134"/>
    <cellStyle name="Currency 2 4 3 18 3 12" xfId="32135"/>
    <cellStyle name="Currency 2 4 3 18 3 12 2" xfId="32136"/>
    <cellStyle name="Currency 2 4 3 18 3 13" xfId="32137"/>
    <cellStyle name="Currency 2 4 3 18 3 14" xfId="32138"/>
    <cellStyle name="Currency 2 4 3 18 3 2" xfId="32139"/>
    <cellStyle name="Currency 2 4 3 18 3 2 2" xfId="32140"/>
    <cellStyle name="Currency 2 4 3 18 3 3" xfId="32141"/>
    <cellStyle name="Currency 2 4 3 18 3 3 2" xfId="32142"/>
    <cellStyle name="Currency 2 4 3 18 3 4" xfId="32143"/>
    <cellStyle name="Currency 2 4 3 18 3 4 2" xfId="32144"/>
    <cellStyle name="Currency 2 4 3 18 3 5" xfId="32145"/>
    <cellStyle name="Currency 2 4 3 18 3 5 2" xfId="32146"/>
    <cellStyle name="Currency 2 4 3 18 3 6" xfId="32147"/>
    <cellStyle name="Currency 2 4 3 18 3 6 2" xfId="32148"/>
    <cellStyle name="Currency 2 4 3 18 3 7" xfId="32149"/>
    <cellStyle name="Currency 2 4 3 18 3 7 2" xfId="32150"/>
    <cellStyle name="Currency 2 4 3 18 3 8" xfId="32151"/>
    <cellStyle name="Currency 2 4 3 18 3 8 2" xfId="32152"/>
    <cellStyle name="Currency 2 4 3 18 3 9" xfId="32153"/>
    <cellStyle name="Currency 2 4 3 18 3 9 2" xfId="32154"/>
    <cellStyle name="Currency 2 4 3 18 4" xfId="32155"/>
    <cellStyle name="Currency 2 4 3 18 4 2" xfId="32156"/>
    <cellStyle name="Currency 2 4 3 18 5" xfId="32157"/>
    <cellStyle name="Currency 2 4 3 18 5 2" xfId="32158"/>
    <cellStyle name="Currency 2 4 3 18 6" xfId="32159"/>
    <cellStyle name="Currency 2 4 3 18 6 2" xfId="32160"/>
    <cellStyle name="Currency 2 4 3 18 7" xfId="32161"/>
    <cellStyle name="Currency 2 4 3 18 7 2" xfId="32162"/>
    <cellStyle name="Currency 2 4 3 18 8" xfId="32163"/>
    <cellStyle name="Currency 2 4 3 18 8 2" xfId="32164"/>
    <cellStyle name="Currency 2 4 3 18 9" xfId="32165"/>
    <cellStyle name="Currency 2 4 3 18 9 2" xfId="32166"/>
    <cellStyle name="Currency 2 4 3 19" xfId="32167"/>
    <cellStyle name="Currency 2 4 3 19 10" xfId="32168"/>
    <cellStyle name="Currency 2 4 3 19 10 2" xfId="32169"/>
    <cellStyle name="Currency 2 4 3 19 11" xfId="32170"/>
    <cellStyle name="Currency 2 4 3 19 11 2" xfId="32171"/>
    <cellStyle name="Currency 2 4 3 19 12" xfId="32172"/>
    <cellStyle name="Currency 2 4 3 19 12 2" xfId="32173"/>
    <cellStyle name="Currency 2 4 3 19 13" xfId="32174"/>
    <cellStyle name="Currency 2 4 3 19 13 2" xfId="32175"/>
    <cellStyle name="Currency 2 4 3 19 14" xfId="32176"/>
    <cellStyle name="Currency 2 4 3 19 14 2" xfId="32177"/>
    <cellStyle name="Currency 2 4 3 19 15" xfId="32178"/>
    <cellStyle name="Currency 2 4 3 19 16" xfId="32179"/>
    <cellStyle name="Currency 2 4 3 19 2" xfId="32180"/>
    <cellStyle name="Currency 2 4 3 19 2 10" xfId="32181"/>
    <cellStyle name="Currency 2 4 3 19 2 10 2" xfId="32182"/>
    <cellStyle name="Currency 2 4 3 19 2 11" xfId="32183"/>
    <cellStyle name="Currency 2 4 3 19 2 11 2" xfId="32184"/>
    <cellStyle name="Currency 2 4 3 19 2 12" xfId="32185"/>
    <cellStyle name="Currency 2 4 3 19 2 12 2" xfId="32186"/>
    <cellStyle name="Currency 2 4 3 19 2 13" xfId="32187"/>
    <cellStyle name="Currency 2 4 3 19 2 14" xfId="32188"/>
    <cellStyle name="Currency 2 4 3 19 2 2" xfId="32189"/>
    <cellStyle name="Currency 2 4 3 19 2 2 2" xfId="32190"/>
    <cellStyle name="Currency 2 4 3 19 2 3" xfId="32191"/>
    <cellStyle name="Currency 2 4 3 19 2 3 2" xfId="32192"/>
    <cellStyle name="Currency 2 4 3 19 2 4" xfId="32193"/>
    <cellStyle name="Currency 2 4 3 19 2 4 2" xfId="32194"/>
    <cellStyle name="Currency 2 4 3 19 2 5" xfId="32195"/>
    <cellStyle name="Currency 2 4 3 19 2 5 2" xfId="32196"/>
    <cellStyle name="Currency 2 4 3 19 2 6" xfId="32197"/>
    <cellStyle name="Currency 2 4 3 19 2 6 2" xfId="32198"/>
    <cellStyle name="Currency 2 4 3 19 2 7" xfId="32199"/>
    <cellStyle name="Currency 2 4 3 19 2 7 2" xfId="32200"/>
    <cellStyle name="Currency 2 4 3 19 2 8" xfId="32201"/>
    <cellStyle name="Currency 2 4 3 19 2 8 2" xfId="32202"/>
    <cellStyle name="Currency 2 4 3 19 2 9" xfId="32203"/>
    <cellStyle name="Currency 2 4 3 19 2 9 2" xfId="32204"/>
    <cellStyle name="Currency 2 4 3 19 3" xfId="32205"/>
    <cellStyle name="Currency 2 4 3 19 3 10" xfId="32206"/>
    <cellStyle name="Currency 2 4 3 19 3 10 2" xfId="32207"/>
    <cellStyle name="Currency 2 4 3 19 3 11" xfId="32208"/>
    <cellStyle name="Currency 2 4 3 19 3 11 2" xfId="32209"/>
    <cellStyle name="Currency 2 4 3 19 3 12" xfId="32210"/>
    <cellStyle name="Currency 2 4 3 19 3 12 2" xfId="32211"/>
    <cellStyle name="Currency 2 4 3 19 3 13" xfId="32212"/>
    <cellStyle name="Currency 2 4 3 19 3 14" xfId="32213"/>
    <cellStyle name="Currency 2 4 3 19 3 2" xfId="32214"/>
    <cellStyle name="Currency 2 4 3 19 3 2 2" xfId="32215"/>
    <cellStyle name="Currency 2 4 3 19 3 3" xfId="32216"/>
    <cellStyle name="Currency 2 4 3 19 3 3 2" xfId="32217"/>
    <cellStyle name="Currency 2 4 3 19 3 4" xfId="32218"/>
    <cellStyle name="Currency 2 4 3 19 3 4 2" xfId="32219"/>
    <cellStyle name="Currency 2 4 3 19 3 5" xfId="32220"/>
    <cellStyle name="Currency 2 4 3 19 3 5 2" xfId="32221"/>
    <cellStyle name="Currency 2 4 3 19 3 6" xfId="32222"/>
    <cellStyle name="Currency 2 4 3 19 3 6 2" xfId="32223"/>
    <cellStyle name="Currency 2 4 3 19 3 7" xfId="32224"/>
    <cellStyle name="Currency 2 4 3 19 3 7 2" xfId="32225"/>
    <cellStyle name="Currency 2 4 3 19 3 8" xfId="32226"/>
    <cellStyle name="Currency 2 4 3 19 3 8 2" xfId="32227"/>
    <cellStyle name="Currency 2 4 3 19 3 9" xfId="32228"/>
    <cellStyle name="Currency 2 4 3 19 3 9 2" xfId="32229"/>
    <cellStyle name="Currency 2 4 3 19 4" xfId="32230"/>
    <cellStyle name="Currency 2 4 3 19 4 2" xfId="32231"/>
    <cellStyle name="Currency 2 4 3 19 5" xfId="32232"/>
    <cellStyle name="Currency 2 4 3 19 5 2" xfId="32233"/>
    <cellStyle name="Currency 2 4 3 19 6" xfId="32234"/>
    <cellStyle name="Currency 2 4 3 19 6 2" xfId="32235"/>
    <cellStyle name="Currency 2 4 3 19 7" xfId="32236"/>
    <cellStyle name="Currency 2 4 3 19 7 2" xfId="32237"/>
    <cellStyle name="Currency 2 4 3 19 8" xfId="32238"/>
    <cellStyle name="Currency 2 4 3 19 8 2" xfId="32239"/>
    <cellStyle name="Currency 2 4 3 19 9" xfId="32240"/>
    <cellStyle name="Currency 2 4 3 19 9 2" xfId="32241"/>
    <cellStyle name="Currency 2 4 3 2" xfId="32242"/>
    <cellStyle name="Currency 2 4 3 20" xfId="32243"/>
    <cellStyle name="Currency 2 4 3 20 10" xfId="32244"/>
    <cellStyle name="Currency 2 4 3 20 10 2" xfId="32245"/>
    <cellStyle name="Currency 2 4 3 20 11" xfId="32246"/>
    <cellStyle name="Currency 2 4 3 20 11 2" xfId="32247"/>
    <cellStyle name="Currency 2 4 3 20 12" xfId="32248"/>
    <cellStyle name="Currency 2 4 3 20 12 2" xfId="32249"/>
    <cellStyle name="Currency 2 4 3 20 13" xfId="32250"/>
    <cellStyle name="Currency 2 4 3 20 13 2" xfId="32251"/>
    <cellStyle name="Currency 2 4 3 20 14" xfId="32252"/>
    <cellStyle name="Currency 2 4 3 20 14 2" xfId="32253"/>
    <cellStyle name="Currency 2 4 3 20 15" xfId="32254"/>
    <cellStyle name="Currency 2 4 3 20 16" xfId="32255"/>
    <cellStyle name="Currency 2 4 3 20 2" xfId="32256"/>
    <cellStyle name="Currency 2 4 3 20 2 10" xfId="32257"/>
    <cellStyle name="Currency 2 4 3 20 2 10 2" xfId="32258"/>
    <cellStyle name="Currency 2 4 3 20 2 11" xfId="32259"/>
    <cellStyle name="Currency 2 4 3 20 2 11 2" xfId="32260"/>
    <cellStyle name="Currency 2 4 3 20 2 12" xfId="32261"/>
    <cellStyle name="Currency 2 4 3 20 2 12 2" xfId="32262"/>
    <cellStyle name="Currency 2 4 3 20 2 13" xfId="32263"/>
    <cellStyle name="Currency 2 4 3 20 2 14" xfId="32264"/>
    <cellStyle name="Currency 2 4 3 20 2 2" xfId="32265"/>
    <cellStyle name="Currency 2 4 3 20 2 2 2" xfId="32266"/>
    <cellStyle name="Currency 2 4 3 20 2 3" xfId="32267"/>
    <cellStyle name="Currency 2 4 3 20 2 3 2" xfId="32268"/>
    <cellStyle name="Currency 2 4 3 20 2 4" xfId="32269"/>
    <cellStyle name="Currency 2 4 3 20 2 4 2" xfId="32270"/>
    <cellStyle name="Currency 2 4 3 20 2 5" xfId="32271"/>
    <cellStyle name="Currency 2 4 3 20 2 5 2" xfId="32272"/>
    <cellStyle name="Currency 2 4 3 20 2 6" xfId="32273"/>
    <cellStyle name="Currency 2 4 3 20 2 6 2" xfId="32274"/>
    <cellStyle name="Currency 2 4 3 20 2 7" xfId="32275"/>
    <cellStyle name="Currency 2 4 3 20 2 7 2" xfId="32276"/>
    <cellStyle name="Currency 2 4 3 20 2 8" xfId="32277"/>
    <cellStyle name="Currency 2 4 3 20 2 8 2" xfId="32278"/>
    <cellStyle name="Currency 2 4 3 20 2 9" xfId="32279"/>
    <cellStyle name="Currency 2 4 3 20 2 9 2" xfId="32280"/>
    <cellStyle name="Currency 2 4 3 20 3" xfId="32281"/>
    <cellStyle name="Currency 2 4 3 20 3 10" xfId="32282"/>
    <cellStyle name="Currency 2 4 3 20 3 10 2" xfId="32283"/>
    <cellStyle name="Currency 2 4 3 20 3 11" xfId="32284"/>
    <cellStyle name="Currency 2 4 3 20 3 11 2" xfId="32285"/>
    <cellStyle name="Currency 2 4 3 20 3 12" xfId="32286"/>
    <cellStyle name="Currency 2 4 3 20 3 12 2" xfId="32287"/>
    <cellStyle name="Currency 2 4 3 20 3 13" xfId="32288"/>
    <cellStyle name="Currency 2 4 3 20 3 14" xfId="32289"/>
    <cellStyle name="Currency 2 4 3 20 3 2" xfId="32290"/>
    <cellStyle name="Currency 2 4 3 20 3 2 2" xfId="32291"/>
    <cellStyle name="Currency 2 4 3 20 3 3" xfId="32292"/>
    <cellStyle name="Currency 2 4 3 20 3 3 2" xfId="32293"/>
    <cellStyle name="Currency 2 4 3 20 3 4" xfId="32294"/>
    <cellStyle name="Currency 2 4 3 20 3 4 2" xfId="32295"/>
    <cellStyle name="Currency 2 4 3 20 3 5" xfId="32296"/>
    <cellStyle name="Currency 2 4 3 20 3 5 2" xfId="32297"/>
    <cellStyle name="Currency 2 4 3 20 3 6" xfId="32298"/>
    <cellStyle name="Currency 2 4 3 20 3 6 2" xfId="32299"/>
    <cellStyle name="Currency 2 4 3 20 3 7" xfId="32300"/>
    <cellStyle name="Currency 2 4 3 20 3 7 2" xfId="32301"/>
    <cellStyle name="Currency 2 4 3 20 3 8" xfId="32302"/>
    <cellStyle name="Currency 2 4 3 20 3 8 2" xfId="32303"/>
    <cellStyle name="Currency 2 4 3 20 3 9" xfId="32304"/>
    <cellStyle name="Currency 2 4 3 20 3 9 2" xfId="32305"/>
    <cellStyle name="Currency 2 4 3 20 4" xfId="32306"/>
    <cellStyle name="Currency 2 4 3 20 4 2" xfId="32307"/>
    <cellStyle name="Currency 2 4 3 20 5" xfId="32308"/>
    <cellStyle name="Currency 2 4 3 20 5 2" xfId="32309"/>
    <cellStyle name="Currency 2 4 3 20 6" xfId="32310"/>
    <cellStyle name="Currency 2 4 3 20 6 2" xfId="32311"/>
    <cellStyle name="Currency 2 4 3 20 7" xfId="32312"/>
    <cellStyle name="Currency 2 4 3 20 7 2" xfId="32313"/>
    <cellStyle name="Currency 2 4 3 20 8" xfId="32314"/>
    <cellStyle name="Currency 2 4 3 20 8 2" xfId="32315"/>
    <cellStyle name="Currency 2 4 3 20 9" xfId="32316"/>
    <cellStyle name="Currency 2 4 3 20 9 2" xfId="32317"/>
    <cellStyle name="Currency 2 4 3 21" xfId="32318"/>
    <cellStyle name="Currency 2 4 3 21 10" xfId="32319"/>
    <cellStyle name="Currency 2 4 3 21 10 2" xfId="32320"/>
    <cellStyle name="Currency 2 4 3 21 11" xfId="32321"/>
    <cellStyle name="Currency 2 4 3 21 11 2" xfId="32322"/>
    <cellStyle name="Currency 2 4 3 21 12" xfId="32323"/>
    <cellStyle name="Currency 2 4 3 21 12 2" xfId="32324"/>
    <cellStyle name="Currency 2 4 3 21 13" xfId="32325"/>
    <cellStyle name="Currency 2 4 3 21 13 2" xfId="32326"/>
    <cellStyle name="Currency 2 4 3 21 14" xfId="32327"/>
    <cellStyle name="Currency 2 4 3 21 14 2" xfId="32328"/>
    <cellStyle name="Currency 2 4 3 21 15" xfId="32329"/>
    <cellStyle name="Currency 2 4 3 21 16" xfId="32330"/>
    <cellStyle name="Currency 2 4 3 21 2" xfId="32331"/>
    <cellStyle name="Currency 2 4 3 21 2 10" xfId="32332"/>
    <cellStyle name="Currency 2 4 3 21 2 10 2" xfId="32333"/>
    <cellStyle name="Currency 2 4 3 21 2 11" xfId="32334"/>
    <cellStyle name="Currency 2 4 3 21 2 11 2" xfId="32335"/>
    <cellStyle name="Currency 2 4 3 21 2 12" xfId="32336"/>
    <cellStyle name="Currency 2 4 3 21 2 12 2" xfId="32337"/>
    <cellStyle name="Currency 2 4 3 21 2 13" xfId="32338"/>
    <cellStyle name="Currency 2 4 3 21 2 14" xfId="32339"/>
    <cellStyle name="Currency 2 4 3 21 2 2" xfId="32340"/>
    <cellStyle name="Currency 2 4 3 21 2 2 2" xfId="32341"/>
    <cellStyle name="Currency 2 4 3 21 2 3" xfId="32342"/>
    <cellStyle name="Currency 2 4 3 21 2 3 2" xfId="32343"/>
    <cellStyle name="Currency 2 4 3 21 2 4" xfId="32344"/>
    <cellStyle name="Currency 2 4 3 21 2 4 2" xfId="32345"/>
    <cellStyle name="Currency 2 4 3 21 2 5" xfId="32346"/>
    <cellStyle name="Currency 2 4 3 21 2 5 2" xfId="32347"/>
    <cellStyle name="Currency 2 4 3 21 2 6" xfId="32348"/>
    <cellStyle name="Currency 2 4 3 21 2 6 2" xfId="32349"/>
    <cellStyle name="Currency 2 4 3 21 2 7" xfId="32350"/>
    <cellStyle name="Currency 2 4 3 21 2 7 2" xfId="32351"/>
    <cellStyle name="Currency 2 4 3 21 2 8" xfId="32352"/>
    <cellStyle name="Currency 2 4 3 21 2 8 2" xfId="32353"/>
    <cellStyle name="Currency 2 4 3 21 2 9" xfId="32354"/>
    <cellStyle name="Currency 2 4 3 21 2 9 2" xfId="32355"/>
    <cellStyle name="Currency 2 4 3 21 3" xfId="32356"/>
    <cellStyle name="Currency 2 4 3 21 3 10" xfId="32357"/>
    <cellStyle name="Currency 2 4 3 21 3 10 2" xfId="32358"/>
    <cellStyle name="Currency 2 4 3 21 3 11" xfId="32359"/>
    <cellStyle name="Currency 2 4 3 21 3 11 2" xfId="32360"/>
    <cellStyle name="Currency 2 4 3 21 3 12" xfId="32361"/>
    <cellStyle name="Currency 2 4 3 21 3 12 2" xfId="32362"/>
    <cellStyle name="Currency 2 4 3 21 3 13" xfId="32363"/>
    <cellStyle name="Currency 2 4 3 21 3 14" xfId="32364"/>
    <cellStyle name="Currency 2 4 3 21 3 2" xfId="32365"/>
    <cellStyle name="Currency 2 4 3 21 3 2 2" xfId="32366"/>
    <cellStyle name="Currency 2 4 3 21 3 3" xfId="32367"/>
    <cellStyle name="Currency 2 4 3 21 3 3 2" xfId="32368"/>
    <cellStyle name="Currency 2 4 3 21 3 4" xfId="32369"/>
    <cellStyle name="Currency 2 4 3 21 3 4 2" xfId="32370"/>
    <cellStyle name="Currency 2 4 3 21 3 5" xfId="32371"/>
    <cellStyle name="Currency 2 4 3 21 3 5 2" xfId="32372"/>
    <cellStyle name="Currency 2 4 3 21 3 6" xfId="32373"/>
    <cellStyle name="Currency 2 4 3 21 3 6 2" xfId="32374"/>
    <cellStyle name="Currency 2 4 3 21 3 7" xfId="32375"/>
    <cellStyle name="Currency 2 4 3 21 3 7 2" xfId="32376"/>
    <cellStyle name="Currency 2 4 3 21 3 8" xfId="32377"/>
    <cellStyle name="Currency 2 4 3 21 3 8 2" xfId="32378"/>
    <cellStyle name="Currency 2 4 3 21 3 9" xfId="32379"/>
    <cellStyle name="Currency 2 4 3 21 3 9 2" xfId="32380"/>
    <cellStyle name="Currency 2 4 3 21 4" xfId="32381"/>
    <cellStyle name="Currency 2 4 3 21 4 2" xfId="32382"/>
    <cellStyle name="Currency 2 4 3 21 5" xfId="32383"/>
    <cellStyle name="Currency 2 4 3 21 5 2" xfId="32384"/>
    <cellStyle name="Currency 2 4 3 21 6" xfId="32385"/>
    <cellStyle name="Currency 2 4 3 21 6 2" xfId="32386"/>
    <cellStyle name="Currency 2 4 3 21 7" xfId="32387"/>
    <cellStyle name="Currency 2 4 3 21 7 2" xfId="32388"/>
    <cellStyle name="Currency 2 4 3 21 8" xfId="32389"/>
    <cellStyle name="Currency 2 4 3 21 8 2" xfId="32390"/>
    <cellStyle name="Currency 2 4 3 21 9" xfId="32391"/>
    <cellStyle name="Currency 2 4 3 21 9 2" xfId="32392"/>
    <cellStyle name="Currency 2 4 3 22" xfId="32393"/>
    <cellStyle name="Currency 2 4 3 22 10" xfId="32394"/>
    <cellStyle name="Currency 2 4 3 22 10 2" xfId="32395"/>
    <cellStyle name="Currency 2 4 3 22 11" xfId="32396"/>
    <cellStyle name="Currency 2 4 3 22 11 2" xfId="32397"/>
    <cellStyle name="Currency 2 4 3 22 12" xfId="32398"/>
    <cellStyle name="Currency 2 4 3 22 12 2" xfId="32399"/>
    <cellStyle name="Currency 2 4 3 22 13" xfId="32400"/>
    <cellStyle name="Currency 2 4 3 22 13 2" xfId="32401"/>
    <cellStyle name="Currency 2 4 3 22 14" xfId="32402"/>
    <cellStyle name="Currency 2 4 3 22 14 2" xfId="32403"/>
    <cellStyle name="Currency 2 4 3 22 15" xfId="32404"/>
    <cellStyle name="Currency 2 4 3 22 16" xfId="32405"/>
    <cellStyle name="Currency 2 4 3 22 2" xfId="32406"/>
    <cellStyle name="Currency 2 4 3 22 2 10" xfId="32407"/>
    <cellStyle name="Currency 2 4 3 22 2 10 2" xfId="32408"/>
    <cellStyle name="Currency 2 4 3 22 2 11" xfId="32409"/>
    <cellStyle name="Currency 2 4 3 22 2 11 2" xfId="32410"/>
    <cellStyle name="Currency 2 4 3 22 2 12" xfId="32411"/>
    <cellStyle name="Currency 2 4 3 22 2 12 2" xfId="32412"/>
    <cellStyle name="Currency 2 4 3 22 2 13" xfId="32413"/>
    <cellStyle name="Currency 2 4 3 22 2 14" xfId="32414"/>
    <cellStyle name="Currency 2 4 3 22 2 2" xfId="32415"/>
    <cellStyle name="Currency 2 4 3 22 2 2 2" xfId="32416"/>
    <cellStyle name="Currency 2 4 3 22 2 3" xfId="32417"/>
    <cellStyle name="Currency 2 4 3 22 2 3 2" xfId="32418"/>
    <cellStyle name="Currency 2 4 3 22 2 4" xfId="32419"/>
    <cellStyle name="Currency 2 4 3 22 2 4 2" xfId="32420"/>
    <cellStyle name="Currency 2 4 3 22 2 5" xfId="32421"/>
    <cellStyle name="Currency 2 4 3 22 2 5 2" xfId="32422"/>
    <cellStyle name="Currency 2 4 3 22 2 6" xfId="32423"/>
    <cellStyle name="Currency 2 4 3 22 2 6 2" xfId="32424"/>
    <cellStyle name="Currency 2 4 3 22 2 7" xfId="32425"/>
    <cellStyle name="Currency 2 4 3 22 2 7 2" xfId="32426"/>
    <cellStyle name="Currency 2 4 3 22 2 8" xfId="32427"/>
    <cellStyle name="Currency 2 4 3 22 2 8 2" xfId="32428"/>
    <cellStyle name="Currency 2 4 3 22 2 9" xfId="32429"/>
    <cellStyle name="Currency 2 4 3 22 2 9 2" xfId="32430"/>
    <cellStyle name="Currency 2 4 3 22 3" xfId="32431"/>
    <cellStyle name="Currency 2 4 3 22 3 10" xfId="32432"/>
    <cellStyle name="Currency 2 4 3 22 3 10 2" xfId="32433"/>
    <cellStyle name="Currency 2 4 3 22 3 11" xfId="32434"/>
    <cellStyle name="Currency 2 4 3 22 3 11 2" xfId="32435"/>
    <cellStyle name="Currency 2 4 3 22 3 12" xfId="32436"/>
    <cellStyle name="Currency 2 4 3 22 3 12 2" xfId="32437"/>
    <cellStyle name="Currency 2 4 3 22 3 13" xfId="32438"/>
    <cellStyle name="Currency 2 4 3 22 3 14" xfId="32439"/>
    <cellStyle name="Currency 2 4 3 22 3 2" xfId="32440"/>
    <cellStyle name="Currency 2 4 3 22 3 2 2" xfId="32441"/>
    <cellStyle name="Currency 2 4 3 22 3 3" xfId="32442"/>
    <cellStyle name="Currency 2 4 3 22 3 3 2" xfId="32443"/>
    <cellStyle name="Currency 2 4 3 22 3 4" xfId="32444"/>
    <cellStyle name="Currency 2 4 3 22 3 4 2" xfId="32445"/>
    <cellStyle name="Currency 2 4 3 22 3 5" xfId="32446"/>
    <cellStyle name="Currency 2 4 3 22 3 5 2" xfId="32447"/>
    <cellStyle name="Currency 2 4 3 22 3 6" xfId="32448"/>
    <cellStyle name="Currency 2 4 3 22 3 6 2" xfId="32449"/>
    <cellStyle name="Currency 2 4 3 22 3 7" xfId="32450"/>
    <cellStyle name="Currency 2 4 3 22 3 7 2" xfId="32451"/>
    <cellStyle name="Currency 2 4 3 22 3 8" xfId="32452"/>
    <cellStyle name="Currency 2 4 3 22 3 8 2" xfId="32453"/>
    <cellStyle name="Currency 2 4 3 22 3 9" xfId="32454"/>
    <cellStyle name="Currency 2 4 3 22 3 9 2" xfId="32455"/>
    <cellStyle name="Currency 2 4 3 22 4" xfId="32456"/>
    <cellStyle name="Currency 2 4 3 22 4 2" xfId="32457"/>
    <cellStyle name="Currency 2 4 3 22 5" xfId="32458"/>
    <cellStyle name="Currency 2 4 3 22 5 2" xfId="32459"/>
    <cellStyle name="Currency 2 4 3 22 6" xfId="32460"/>
    <cellStyle name="Currency 2 4 3 22 6 2" xfId="32461"/>
    <cellStyle name="Currency 2 4 3 22 7" xfId="32462"/>
    <cellStyle name="Currency 2 4 3 22 7 2" xfId="32463"/>
    <cellStyle name="Currency 2 4 3 22 8" xfId="32464"/>
    <cellStyle name="Currency 2 4 3 22 8 2" xfId="32465"/>
    <cellStyle name="Currency 2 4 3 22 9" xfId="32466"/>
    <cellStyle name="Currency 2 4 3 22 9 2" xfId="32467"/>
    <cellStyle name="Currency 2 4 3 23" xfId="32468"/>
    <cellStyle name="Currency 2 4 3 23 10" xfId="32469"/>
    <cellStyle name="Currency 2 4 3 23 10 2" xfId="32470"/>
    <cellStyle name="Currency 2 4 3 23 11" xfId="32471"/>
    <cellStyle name="Currency 2 4 3 23 11 2" xfId="32472"/>
    <cellStyle name="Currency 2 4 3 23 12" xfId="32473"/>
    <cellStyle name="Currency 2 4 3 23 12 2" xfId="32474"/>
    <cellStyle name="Currency 2 4 3 23 13" xfId="32475"/>
    <cellStyle name="Currency 2 4 3 23 14" xfId="32476"/>
    <cellStyle name="Currency 2 4 3 23 2" xfId="32477"/>
    <cellStyle name="Currency 2 4 3 23 2 2" xfId="32478"/>
    <cellStyle name="Currency 2 4 3 23 3" xfId="32479"/>
    <cellStyle name="Currency 2 4 3 23 3 2" xfId="32480"/>
    <cellStyle name="Currency 2 4 3 23 4" xfId="32481"/>
    <cellStyle name="Currency 2 4 3 23 4 2" xfId="32482"/>
    <cellStyle name="Currency 2 4 3 23 5" xfId="32483"/>
    <cellStyle name="Currency 2 4 3 23 5 2" xfId="32484"/>
    <cellStyle name="Currency 2 4 3 23 6" xfId="32485"/>
    <cellStyle name="Currency 2 4 3 23 6 2" xfId="32486"/>
    <cellStyle name="Currency 2 4 3 23 7" xfId="32487"/>
    <cellStyle name="Currency 2 4 3 23 7 2" xfId="32488"/>
    <cellStyle name="Currency 2 4 3 23 8" xfId="32489"/>
    <cellStyle name="Currency 2 4 3 23 8 2" xfId="32490"/>
    <cellStyle name="Currency 2 4 3 23 9" xfId="32491"/>
    <cellStyle name="Currency 2 4 3 23 9 2" xfId="32492"/>
    <cellStyle name="Currency 2 4 3 24" xfId="32493"/>
    <cellStyle name="Currency 2 4 3 24 10" xfId="32494"/>
    <cellStyle name="Currency 2 4 3 24 10 2" xfId="32495"/>
    <cellStyle name="Currency 2 4 3 24 11" xfId="32496"/>
    <cellStyle name="Currency 2 4 3 24 11 2" xfId="32497"/>
    <cellStyle name="Currency 2 4 3 24 12" xfId="32498"/>
    <cellStyle name="Currency 2 4 3 24 12 2" xfId="32499"/>
    <cellStyle name="Currency 2 4 3 24 13" xfId="32500"/>
    <cellStyle name="Currency 2 4 3 24 14" xfId="32501"/>
    <cellStyle name="Currency 2 4 3 24 2" xfId="32502"/>
    <cellStyle name="Currency 2 4 3 24 2 2" xfId="32503"/>
    <cellStyle name="Currency 2 4 3 24 3" xfId="32504"/>
    <cellStyle name="Currency 2 4 3 24 3 2" xfId="32505"/>
    <cellStyle name="Currency 2 4 3 24 4" xfId="32506"/>
    <cellStyle name="Currency 2 4 3 24 4 2" xfId="32507"/>
    <cellStyle name="Currency 2 4 3 24 5" xfId="32508"/>
    <cellStyle name="Currency 2 4 3 24 5 2" xfId="32509"/>
    <cellStyle name="Currency 2 4 3 24 6" xfId="32510"/>
    <cellStyle name="Currency 2 4 3 24 6 2" xfId="32511"/>
    <cellStyle name="Currency 2 4 3 24 7" xfId="32512"/>
    <cellStyle name="Currency 2 4 3 24 7 2" xfId="32513"/>
    <cellStyle name="Currency 2 4 3 24 8" xfId="32514"/>
    <cellStyle name="Currency 2 4 3 24 8 2" xfId="32515"/>
    <cellStyle name="Currency 2 4 3 24 9" xfId="32516"/>
    <cellStyle name="Currency 2 4 3 24 9 2" xfId="32517"/>
    <cellStyle name="Currency 2 4 3 25" xfId="32518"/>
    <cellStyle name="Currency 2 4 3 25 2" xfId="32519"/>
    <cellStyle name="Currency 2 4 3 26" xfId="32520"/>
    <cellStyle name="Currency 2 4 3 26 2" xfId="32521"/>
    <cellStyle name="Currency 2 4 3 27" xfId="32522"/>
    <cellStyle name="Currency 2 4 3 27 2" xfId="32523"/>
    <cellStyle name="Currency 2 4 3 28" xfId="32524"/>
    <cellStyle name="Currency 2 4 3 28 2" xfId="32525"/>
    <cellStyle name="Currency 2 4 3 29" xfId="32526"/>
    <cellStyle name="Currency 2 4 3 29 2" xfId="32527"/>
    <cellStyle name="Currency 2 4 3 3" xfId="32528"/>
    <cellStyle name="Currency 2 4 3 3 10" xfId="32529"/>
    <cellStyle name="Currency 2 4 3 3 10 2" xfId="32530"/>
    <cellStyle name="Currency 2 4 3 3 11" xfId="32531"/>
    <cellStyle name="Currency 2 4 3 3 11 2" xfId="32532"/>
    <cellStyle name="Currency 2 4 3 3 12" xfId="32533"/>
    <cellStyle name="Currency 2 4 3 3 12 2" xfId="32534"/>
    <cellStyle name="Currency 2 4 3 3 13" xfId="32535"/>
    <cellStyle name="Currency 2 4 3 3 13 2" xfId="32536"/>
    <cellStyle name="Currency 2 4 3 3 14" xfId="32537"/>
    <cellStyle name="Currency 2 4 3 3 14 2" xfId="32538"/>
    <cellStyle name="Currency 2 4 3 3 15" xfId="32539"/>
    <cellStyle name="Currency 2 4 3 3 16" xfId="32540"/>
    <cellStyle name="Currency 2 4 3 3 2" xfId="32541"/>
    <cellStyle name="Currency 2 4 3 3 2 10" xfId="32542"/>
    <cellStyle name="Currency 2 4 3 3 2 10 2" xfId="32543"/>
    <cellStyle name="Currency 2 4 3 3 2 11" xfId="32544"/>
    <cellStyle name="Currency 2 4 3 3 2 11 2" xfId="32545"/>
    <cellStyle name="Currency 2 4 3 3 2 12" xfId="32546"/>
    <cellStyle name="Currency 2 4 3 3 2 12 2" xfId="32547"/>
    <cellStyle name="Currency 2 4 3 3 2 13" xfId="32548"/>
    <cellStyle name="Currency 2 4 3 3 2 14" xfId="32549"/>
    <cellStyle name="Currency 2 4 3 3 2 2" xfId="32550"/>
    <cellStyle name="Currency 2 4 3 3 2 2 2" xfId="32551"/>
    <cellStyle name="Currency 2 4 3 3 2 3" xfId="32552"/>
    <cellStyle name="Currency 2 4 3 3 2 3 2" xfId="32553"/>
    <cellStyle name="Currency 2 4 3 3 2 4" xfId="32554"/>
    <cellStyle name="Currency 2 4 3 3 2 4 2" xfId="32555"/>
    <cellStyle name="Currency 2 4 3 3 2 5" xfId="32556"/>
    <cellStyle name="Currency 2 4 3 3 2 5 2" xfId="32557"/>
    <cellStyle name="Currency 2 4 3 3 2 6" xfId="32558"/>
    <cellStyle name="Currency 2 4 3 3 2 6 2" xfId="32559"/>
    <cellStyle name="Currency 2 4 3 3 2 7" xfId="32560"/>
    <cellStyle name="Currency 2 4 3 3 2 7 2" xfId="32561"/>
    <cellStyle name="Currency 2 4 3 3 2 8" xfId="32562"/>
    <cellStyle name="Currency 2 4 3 3 2 8 2" xfId="32563"/>
    <cellStyle name="Currency 2 4 3 3 2 9" xfId="32564"/>
    <cellStyle name="Currency 2 4 3 3 2 9 2" xfId="32565"/>
    <cellStyle name="Currency 2 4 3 3 3" xfId="32566"/>
    <cellStyle name="Currency 2 4 3 3 3 10" xfId="32567"/>
    <cellStyle name="Currency 2 4 3 3 3 10 2" xfId="32568"/>
    <cellStyle name="Currency 2 4 3 3 3 11" xfId="32569"/>
    <cellStyle name="Currency 2 4 3 3 3 11 2" xfId="32570"/>
    <cellStyle name="Currency 2 4 3 3 3 12" xfId="32571"/>
    <cellStyle name="Currency 2 4 3 3 3 12 2" xfId="32572"/>
    <cellStyle name="Currency 2 4 3 3 3 13" xfId="32573"/>
    <cellStyle name="Currency 2 4 3 3 3 14" xfId="32574"/>
    <cellStyle name="Currency 2 4 3 3 3 2" xfId="32575"/>
    <cellStyle name="Currency 2 4 3 3 3 2 2" xfId="32576"/>
    <cellStyle name="Currency 2 4 3 3 3 3" xfId="32577"/>
    <cellStyle name="Currency 2 4 3 3 3 3 2" xfId="32578"/>
    <cellStyle name="Currency 2 4 3 3 3 4" xfId="32579"/>
    <cellStyle name="Currency 2 4 3 3 3 4 2" xfId="32580"/>
    <cellStyle name="Currency 2 4 3 3 3 5" xfId="32581"/>
    <cellStyle name="Currency 2 4 3 3 3 5 2" xfId="32582"/>
    <cellStyle name="Currency 2 4 3 3 3 6" xfId="32583"/>
    <cellStyle name="Currency 2 4 3 3 3 6 2" xfId="32584"/>
    <cellStyle name="Currency 2 4 3 3 3 7" xfId="32585"/>
    <cellStyle name="Currency 2 4 3 3 3 7 2" xfId="32586"/>
    <cellStyle name="Currency 2 4 3 3 3 8" xfId="32587"/>
    <cellStyle name="Currency 2 4 3 3 3 8 2" xfId="32588"/>
    <cellStyle name="Currency 2 4 3 3 3 9" xfId="32589"/>
    <cellStyle name="Currency 2 4 3 3 3 9 2" xfId="32590"/>
    <cellStyle name="Currency 2 4 3 3 4" xfId="32591"/>
    <cellStyle name="Currency 2 4 3 3 4 2" xfId="32592"/>
    <cellStyle name="Currency 2 4 3 3 5" xfId="32593"/>
    <cellStyle name="Currency 2 4 3 3 5 2" xfId="32594"/>
    <cellStyle name="Currency 2 4 3 3 6" xfId="32595"/>
    <cellStyle name="Currency 2 4 3 3 6 2" xfId="32596"/>
    <cellStyle name="Currency 2 4 3 3 7" xfId="32597"/>
    <cellStyle name="Currency 2 4 3 3 7 2" xfId="32598"/>
    <cellStyle name="Currency 2 4 3 3 8" xfId="32599"/>
    <cellStyle name="Currency 2 4 3 3 8 2" xfId="32600"/>
    <cellStyle name="Currency 2 4 3 3 9" xfId="32601"/>
    <cellStyle name="Currency 2 4 3 3 9 2" xfId="32602"/>
    <cellStyle name="Currency 2 4 3 30" xfId="32603"/>
    <cellStyle name="Currency 2 4 3 30 2" xfId="32604"/>
    <cellStyle name="Currency 2 4 3 31" xfId="32605"/>
    <cellStyle name="Currency 2 4 3 31 2" xfId="32606"/>
    <cellStyle name="Currency 2 4 3 32" xfId="32607"/>
    <cellStyle name="Currency 2 4 3 32 2" xfId="32608"/>
    <cellStyle name="Currency 2 4 3 33" xfId="32609"/>
    <cellStyle name="Currency 2 4 3 33 2" xfId="32610"/>
    <cellStyle name="Currency 2 4 3 34" xfId="32611"/>
    <cellStyle name="Currency 2 4 3 34 2" xfId="32612"/>
    <cellStyle name="Currency 2 4 3 35" xfId="32613"/>
    <cellStyle name="Currency 2 4 3 35 2" xfId="32614"/>
    <cellStyle name="Currency 2 4 3 36" xfId="32615"/>
    <cellStyle name="Currency 2 4 3 37" xfId="32616"/>
    <cellStyle name="Currency 2 4 3 4" xfId="32617"/>
    <cellStyle name="Currency 2 4 3 4 10" xfId="32618"/>
    <cellStyle name="Currency 2 4 3 4 10 2" xfId="32619"/>
    <cellStyle name="Currency 2 4 3 4 11" xfId="32620"/>
    <cellStyle name="Currency 2 4 3 4 11 2" xfId="32621"/>
    <cellStyle name="Currency 2 4 3 4 12" xfId="32622"/>
    <cellStyle name="Currency 2 4 3 4 12 2" xfId="32623"/>
    <cellStyle name="Currency 2 4 3 4 13" xfId="32624"/>
    <cellStyle name="Currency 2 4 3 4 13 2" xfId="32625"/>
    <cellStyle name="Currency 2 4 3 4 14" xfId="32626"/>
    <cellStyle name="Currency 2 4 3 4 14 2" xfId="32627"/>
    <cellStyle name="Currency 2 4 3 4 15" xfId="32628"/>
    <cellStyle name="Currency 2 4 3 4 16" xfId="32629"/>
    <cellStyle name="Currency 2 4 3 4 2" xfId="32630"/>
    <cellStyle name="Currency 2 4 3 4 2 10" xfId="32631"/>
    <cellStyle name="Currency 2 4 3 4 2 10 2" xfId="32632"/>
    <cellStyle name="Currency 2 4 3 4 2 11" xfId="32633"/>
    <cellStyle name="Currency 2 4 3 4 2 11 2" xfId="32634"/>
    <cellStyle name="Currency 2 4 3 4 2 12" xfId="32635"/>
    <cellStyle name="Currency 2 4 3 4 2 12 2" xfId="32636"/>
    <cellStyle name="Currency 2 4 3 4 2 13" xfId="32637"/>
    <cellStyle name="Currency 2 4 3 4 2 14" xfId="32638"/>
    <cellStyle name="Currency 2 4 3 4 2 2" xfId="32639"/>
    <cellStyle name="Currency 2 4 3 4 2 2 2" xfId="32640"/>
    <cellStyle name="Currency 2 4 3 4 2 3" xfId="32641"/>
    <cellStyle name="Currency 2 4 3 4 2 3 2" xfId="32642"/>
    <cellStyle name="Currency 2 4 3 4 2 4" xfId="32643"/>
    <cellStyle name="Currency 2 4 3 4 2 4 2" xfId="32644"/>
    <cellStyle name="Currency 2 4 3 4 2 5" xfId="32645"/>
    <cellStyle name="Currency 2 4 3 4 2 5 2" xfId="32646"/>
    <cellStyle name="Currency 2 4 3 4 2 6" xfId="32647"/>
    <cellStyle name="Currency 2 4 3 4 2 6 2" xfId="32648"/>
    <cellStyle name="Currency 2 4 3 4 2 7" xfId="32649"/>
    <cellStyle name="Currency 2 4 3 4 2 7 2" xfId="32650"/>
    <cellStyle name="Currency 2 4 3 4 2 8" xfId="32651"/>
    <cellStyle name="Currency 2 4 3 4 2 8 2" xfId="32652"/>
    <cellStyle name="Currency 2 4 3 4 2 9" xfId="32653"/>
    <cellStyle name="Currency 2 4 3 4 2 9 2" xfId="32654"/>
    <cellStyle name="Currency 2 4 3 4 3" xfId="32655"/>
    <cellStyle name="Currency 2 4 3 4 3 10" xfId="32656"/>
    <cellStyle name="Currency 2 4 3 4 3 10 2" xfId="32657"/>
    <cellStyle name="Currency 2 4 3 4 3 11" xfId="32658"/>
    <cellStyle name="Currency 2 4 3 4 3 11 2" xfId="32659"/>
    <cellStyle name="Currency 2 4 3 4 3 12" xfId="32660"/>
    <cellStyle name="Currency 2 4 3 4 3 12 2" xfId="32661"/>
    <cellStyle name="Currency 2 4 3 4 3 13" xfId="32662"/>
    <cellStyle name="Currency 2 4 3 4 3 14" xfId="32663"/>
    <cellStyle name="Currency 2 4 3 4 3 2" xfId="32664"/>
    <cellStyle name="Currency 2 4 3 4 3 2 2" xfId="32665"/>
    <cellStyle name="Currency 2 4 3 4 3 3" xfId="32666"/>
    <cellStyle name="Currency 2 4 3 4 3 3 2" xfId="32667"/>
    <cellStyle name="Currency 2 4 3 4 3 4" xfId="32668"/>
    <cellStyle name="Currency 2 4 3 4 3 4 2" xfId="32669"/>
    <cellStyle name="Currency 2 4 3 4 3 5" xfId="32670"/>
    <cellStyle name="Currency 2 4 3 4 3 5 2" xfId="32671"/>
    <cellStyle name="Currency 2 4 3 4 3 6" xfId="32672"/>
    <cellStyle name="Currency 2 4 3 4 3 6 2" xfId="32673"/>
    <cellStyle name="Currency 2 4 3 4 3 7" xfId="32674"/>
    <cellStyle name="Currency 2 4 3 4 3 7 2" xfId="32675"/>
    <cellStyle name="Currency 2 4 3 4 3 8" xfId="32676"/>
    <cellStyle name="Currency 2 4 3 4 3 8 2" xfId="32677"/>
    <cellStyle name="Currency 2 4 3 4 3 9" xfId="32678"/>
    <cellStyle name="Currency 2 4 3 4 3 9 2" xfId="32679"/>
    <cellStyle name="Currency 2 4 3 4 4" xfId="32680"/>
    <cellStyle name="Currency 2 4 3 4 4 2" xfId="32681"/>
    <cellStyle name="Currency 2 4 3 4 5" xfId="32682"/>
    <cellStyle name="Currency 2 4 3 4 5 2" xfId="32683"/>
    <cellStyle name="Currency 2 4 3 4 6" xfId="32684"/>
    <cellStyle name="Currency 2 4 3 4 6 2" xfId="32685"/>
    <cellStyle name="Currency 2 4 3 4 7" xfId="32686"/>
    <cellStyle name="Currency 2 4 3 4 7 2" xfId="32687"/>
    <cellStyle name="Currency 2 4 3 4 8" xfId="32688"/>
    <cellStyle name="Currency 2 4 3 4 8 2" xfId="32689"/>
    <cellStyle name="Currency 2 4 3 4 9" xfId="32690"/>
    <cellStyle name="Currency 2 4 3 4 9 2" xfId="32691"/>
    <cellStyle name="Currency 2 4 3 5" xfId="32692"/>
    <cellStyle name="Currency 2 4 3 5 10" xfId="32693"/>
    <cellStyle name="Currency 2 4 3 5 10 2" xfId="32694"/>
    <cellStyle name="Currency 2 4 3 5 11" xfId="32695"/>
    <cellStyle name="Currency 2 4 3 5 11 2" xfId="32696"/>
    <cellStyle name="Currency 2 4 3 5 12" xfId="32697"/>
    <cellStyle name="Currency 2 4 3 5 12 2" xfId="32698"/>
    <cellStyle name="Currency 2 4 3 5 13" xfId="32699"/>
    <cellStyle name="Currency 2 4 3 5 13 2" xfId="32700"/>
    <cellStyle name="Currency 2 4 3 5 14" xfId="32701"/>
    <cellStyle name="Currency 2 4 3 5 14 2" xfId="32702"/>
    <cellStyle name="Currency 2 4 3 5 15" xfId="32703"/>
    <cellStyle name="Currency 2 4 3 5 16" xfId="32704"/>
    <cellStyle name="Currency 2 4 3 5 2" xfId="32705"/>
    <cellStyle name="Currency 2 4 3 5 2 10" xfId="32706"/>
    <cellStyle name="Currency 2 4 3 5 2 10 2" xfId="32707"/>
    <cellStyle name="Currency 2 4 3 5 2 11" xfId="32708"/>
    <cellStyle name="Currency 2 4 3 5 2 11 2" xfId="32709"/>
    <cellStyle name="Currency 2 4 3 5 2 12" xfId="32710"/>
    <cellStyle name="Currency 2 4 3 5 2 12 2" xfId="32711"/>
    <cellStyle name="Currency 2 4 3 5 2 13" xfId="32712"/>
    <cellStyle name="Currency 2 4 3 5 2 14" xfId="32713"/>
    <cellStyle name="Currency 2 4 3 5 2 2" xfId="32714"/>
    <cellStyle name="Currency 2 4 3 5 2 2 2" xfId="32715"/>
    <cellStyle name="Currency 2 4 3 5 2 3" xfId="32716"/>
    <cellStyle name="Currency 2 4 3 5 2 3 2" xfId="32717"/>
    <cellStyle name="Currency 2 4 3 5 2 4" xfId="32718"/>
    <cellStyle name="Currency 2 4 3 5 2 4 2" xfId="32719"/>
    <cellStyle name="Currency 2 4 3 5 2 5" xfId="32720"/>
    <cellStyle name="Currency 2 4 3 5 2 5 2" xfId="32721"/>
    <cellStyle name="Currency 2 4 3 5 2 6" xfId="32722"/>
    <cellStyle name="Currency 2 4 3 5 2 6 2" xfId="32723"/>
    <cellStyle name="Currency 2 4 3 5 2 7" xfId="32724"/>
    <cellStyle name="Currency 2 4 3 5 2 7 2" xfId="32725"/>
    <cellStyle name="Currency 2 4 3 5 2 8" xfId="32726"/>
    <cellStyle name="Currency 2 4 3 5 2 8 2" xfId="32727"/>
    <cellStyle name="Currency 2 4 3 5 2 9" xfId="32728"/>
    <cellStyle name="Currency 2 4 3 5 2 9 2" xfId="32729"/>
    <cellStyle name="Currency 2 4 3 5 3" xfId="32730"/>
    <cellStyle name="Currency 2 4 3 5 3 10" xfId="32731"/>
    <cellStyle name="Currency 2 4 3 5 3 10 2" xfId="32732"/>
    <cellStyle name="Currency 2 4 3 5 3 11" xfId="32733"/>
    <cellStyle name="Currency 2 4 3 5 3 11 2" xfId="32734"/>
    <cellStyle name="Currency 2 4 3 5 3 12" xfId="32735"/>
    <cellStyle name="Currency 2 4 3 5 3 12 2" xfId="32736"/>
    <cellStyle name="Currency 2 4 3 5 3 13" xfId="32737"/>
    <cellStyle name="Currency 2 4 3 5 3 14" xfId="32738"/>
    <cellStyle name="Currency 2 4 3 5 3 2" xfId="32739"/>
    <cellStyle name="Currency 2 4 3 5 3 2 2" xfId="32740"/>
    <cellStyle name="Currency 2 4 3 5 3 3" xfId="32741"/>
    <cellStyle name="Currency 2 4 3 5 3 3 2" xfId="32742"/>
    <cellStyle name="Currency 2 4 3 5 3 4" xfId="32743"/>
    <cellStyle name="Currency 2 4 3 5 3 4 2" xfId="32744"/>
    <cellStyle name="Currency 2 4 3 5 3 5" xfId="32745"/>
    <cellStyle name="Currency 2 4 3 5 3 5 2" xfId="32746"/>
    <cellStyle name="Currency 2 4 3 5 3 6" xfId="32747"/>
    <cellStyle name="Currency 2 4 3 5 3 6 2" xfId="32748"/>
    <cellStyle name="Currency 2 4 3 5 3 7" xfId="32749"/>
    <cellStyle name="Currency 2 4 3 5 3 7 2" xfId="32750"/>
    <cellStyle name="Currency 2 4 3 5 3 8" xfId="32751"/>
    <cellStyle name="Currency 2 4 3 5 3 8 2" xfId="32752"/>
    <cellStyle name="Currency 2 4 3 5 3 9" xfId="32753"/>
    <cellStyle name="Currency 2 4 3 5 3 9 2" xfId="32754"/>
    <cellStyle name="Currency 2 4 3 5 4" xfId="32755"/>
    <cellStyle name="Currency 2 4 3 5 4 2" xfId="32756"/>
    <cellStyle name="Currency 2 4 3 5 5" xfId="32757"/>
    <cellStyle name="Currency 2 4 3 5 5 2" xfId="32758"/>
    <cellStyle name="Currency 2 4 3 5 6" xfId="32759"/>
    <cellStyle name="Currency 2 4 3 5 6 2" xfId="32760"/>
    <cellStyle name="Currency 2 4 3 5 7" xfId="32761"/>
    <cellStyle name="Currency 2 4 3 5 7 2" xfId="32762"/>
    <cellStyle name="Currency 2 4 3 5 8" xfId="32763"/>
    <cellStyle name="Currency 2 4 3 5 8 2" xfId="32764"/>
    <cellStyle name="Currency 2 4 3 5 9" xfId="32765"/>
    <cellStyle name="Currency 2 4 3 5 9 2" xfId="32766"/>
    <cellStyle name="Currency 2 4 3 6" xfId="32767"/>
    <cellStyle name="Currency 2 4 3 6 10" xfId="32768"/>
    <cellStyle name="Currency 2 4 3 6 10 2" xfId="32769"/>
    <cellStyle name="Currency 2 4 3 6 11" xfId="32770"/>
    <cellStyle name="Currency 2 4 3 6 11 2" xfId="32771"/>
    <cellStyle name="Currency 2 4 3 6 12" xfId="32772"/>
    <cellStyle name="Currency 2 4 3 6 12 2" xfId="32773"/>
    <cellStyle name="Currency 2 4 3 6 13" xfId="32774"/>
    <cellStyle name="Currency 2 4 3 6 13 2" xfId="32775"/>
    <cellStyle name="Currency 2 4 3 6 14" xfId="32776"/>
    <cellStyle name="Currency 2 4 3 6 14 2" xfId="32777"/>
    <cellStyle name="Currency 2 4 3 6 15" xfId="32778"/>
    <cellStyle name="Currency 2 4 3 6 16" xfId="32779"/>
    <cellStyle name="Currency 2 4 3 6 2" xfId="32780"/>
    <cellStyle name="Currency 2 4 3 6 2 10" xfId="32781"/>
    <cellStyle name="Currency 2 4 3 6 2 10 2" xfId="32782"/>
    <cellStyle name="Currency 2 4 3 6 2 11" xfId="32783"/>
    <cellStyle name="Currency 2 4 3 6 2 11 2" xfId="32784"/>
    <cellStyle name="Currency 2 4 3 6 2 12" xfId="32785"/>
    <cellStyle name="Currency 2 4 3 6 2 12 2" xfId="32786"/>
    <cellStyle name="Currency 2 4 3 6 2 13" xfId="32787"/>
    <cellStyle name="Currency 2 4 3 6 2 14" xfId="32788"/>
    <cellStyle name="Currency 2 4 3 6 2 2" xfId="32789"/>
    <cellStyle name="Currency 2 4 3 6 2 2 2" xfId="32790"/>
    <cellStyle name="Currency 2 4 3 6 2 3" xfId="32791"/>
    <cellStyle name="Currency 2 4 3 6 2 3 2" xfId="32792"/>
    <cellStyle name="Currency 2 4 3 6 2 4" xfId="32793"/>
    <cellStyle name="Currency 2 4 3 6 2 4 2" xfId="32794"/>
    <cellStyle name="Currency 2 4 3 6 2 5" xfId="32795"/>
    <cellStyle name="Currency 2 4 3 6 2 5 2" xfId="32796"/>
    <cellStyle name="Currency 2 4 3 6 2 6" xfId="32797"/>
    <cellStyle name="Currency 2 4 3 6 2 6 2" xfId="32798"/>
    <cellStyle name="Currency 2 4 3 6 2 7" xfId="32799"/>
    <cellStyle name="Currency 2 4 3 6 2 7 2" xfId="32800"/>
    <cellStyle name="Currency 2 4 3 6 2 8" xfId="32801"/>
    <cellStyle name="Currency 2 4 3 6 2 8 2" xfId="32802"/>
    <cellStyle name="Currency 2 4 3 6 2 9" xfId="32803"/>
    <cellStyle name="Currency 2 4 3 6 2 9 2" xfId="32804"/>
    <cellStyle name="Currency 2 4 3 6 3" xfId="32805"/>
    <cellStyle name="Currency 2 4 3 6 3 10" xfId="32806"/>
    <cellStyle name="Currency 2 4 3 6 3 10 2" xfId="32807"/>
    <cellStyle name="Currency 2 4 3 6 3 11" xfId="32808"/>
    <cellStyle name="Currency 2 4 3 6 3 11 2" xfId="32809"/>
    <cellStyle name="Currency 2 4 3 6 3 12" xfId="32810"/>
    <cellStyle name="Currency 2 4 3 6 3 12 2" xfId="32811"/>
    <cellStyle name="Currency 2 4 3 6 3 13" xfId="32812"/>
    <cellStyle name="Currency 2 4 3 6 3 14" xfId="32813"/>
    <cellStyle name="Currency 2 4 3 6 3 2" xfId="32814"/>
    <cellStyle name="Currency 2 4 3 6 3 2 2" xfId="32815"/>
    <cellStyle name="Currency 2 4 3 6 3 3" xfId="32816"/>
    <cellStyle name="Currency 2 4 3 6 3 3 2" xfId="32817"/>
    <cellStyle name="Currency 2 4 3 6 3 4" xfId="32818"/>
    <cellStyle name="Currency 2 4 3 6 3 4 2" xfId="32819"/>
    <cellStyle name="Currency 2 4 3 6 3 5" xfId="32820"/>
    <cellStyle name="Currency 2 4 3 6 3 5 2" xfId="32821"/>
    <cellStyle name="Currency 2 4 3 6 3 6" xfId="32822"/>
    <cellStyle name="Currency 2 4 3 6 3 6 2" xfId="32823"/>
    <cellStyle name="Currency 2 4 3 6 3 7" xfId="32824"/>
    <cellStyle name="Currency 2 4 3 6 3 7 2" xfId="32825"/>
    <cellStyle name="Currency 2 4 3 6 3 8" xfId="32826"/>
    <cellStyle name="Currency 2 4 3 6 3 8 2" xfId="32827"/>
    <cellStyle name="Currency 2 4 3 6 3 9" xfId="32828"/>
    <cellStyle name="Currency 2 4 3 6 3 9 2" xfId="32829"/>
    <cellStyle name="Currency 2 4 3 6 4" xfId="32830"/>
    <cellStyle name="Currency 2 4 3 6 4 2" xfId="32831"/>
    <cellStyle name="Currency 2 4 3 6 5" xfId="32832"/>
    <cellStyle name="Currency 2 4 3 6 5 2" xfId="32833"/>
    <cellStyle name="Currency 2 4 3 6 6" xfId="32834"/>
    <cellStyle name="Currency 2 4 3 6 6 2" xfId="32835"/>
    <cellStyle name="Currency 2 4 3 6 7" xfId="32836"/>
    <cellStyle name="Currency 2 4 3 6 7 2" xfId="32837"/>
    <cellStyle name="Currency 2 4 3 6 8" xfId="32838"/>
    <cellStyle name="Currency 2 4 3 6 8 2" xfId="32839"/>
    <cellStyle name="Currency 2 4 3 6 9" xfId="32840"/>
    <cellStyle name="Currency 2 4 3 6 9 2" xfId="32841"/>
    <cellStyle name="Currency 2 4 3 7" xfId="32842"/>
    <cellStyle name="Currency 2 4 3 7 10" xfId="32843"/>
    <cellStyle name="Currency 2 4 3 7 10 2" xfId="32844"/>
    <cellStyle name="Currency 2 4 3 7 11" xfId="32845"/>
    <cellStyle name="Currency 2 4 3 7 11 2" xfId="32846"/>
    <cellStyle name="Currency 2 4 3 7 12" xfId="32847"/>
    <cellStyle name="Currency 2 4 3 7 12 2" xfId="32848"/>
    <cellStyle name="Currency 2 4 3 7 13" xfId="32849"/>
    <cellStyle name="Currency 2 4 3 7 13 2" xfId="32850"/>
    <cellStyle name="Currency 2 4 3 7 14" xfId="32851"/>
    <cellStyle name="Currency 2 4 3 7 14 2" xfId="32852"/>
    <cellStyle name="Currency 2 4 3 7 15" xfId="32853"/>
    <cellStyle name="Currency 2 4 3 7 16" xfId="32854"/>
    <cellStyle name="Currency 2 4 3 7 2" xfId="32855"/>
    <cellStyle name="Currency 2 4 3 7 2 10" xfId="32856"/>
    <cellStyle name="Currency 2 4 3 7 2 10 2" xfId="32857"/>
    <cellStyle name="Currency 2 4 3 7 2 11" xfId="32858"/>
    <cellStyle name="Currency 2 4 3 7 2 11 2" xfId="32859"/>
    <cellStyle name="Currency 2 4 3 7 2 12" xfId="32860"/>
    <cellStyle name="Currency 2 4 3 7 2 12 2" xfId="32861"/>
    <cellStyle name="Currency 2 4 3 7 2 13" xfId="32862"/>
    <cellStyle name="Currency 2 4 3 7 2 14" xfId="32863"/>
    <cellStyle name="Currency 2 4 3 7 2 2" xfId="32864"/>
    <cellStyle name="Currency 2 4 3 7 2 2 2" xfId="32865"/>
    <cellStyle name="Currency 2 4 3 7 2 3" xfId="32866"/>
    <cellStyle name="Currency 2 4 3 7 2 3 2" xfId="32867"/>
    <cellStyle name="Currency 2 4 3 7 2 4" xfId="32868"/>
    <cellStyle name="Currency 2 4 3 7 2 4 2" xfId="32869"/>
    <cellStyle name="Currency 2 4 3 7 2 5" xfId="32870"/>
    <cellStyle name="Currency 2 4 3 7 2 5 2" xfId="32871"/>
    <cellStyle name="Currency 2 4 3 7 2 6" xfId="32872"/>
    <cellStyle name="Currency 2 4 3 7 2 6 2" xfId="32873"/>
    <cellStyle name="Currency 2 4 3 7 2 7" xfId="32874"/>
    <cellStyle name="Currency 2 4 3 7 2 7 2" xfId="32875"/>
    <cellStyle name="Currency 2 4 3 7 2 8" xfId="32876"/>
    <cellStyle name="Currency 2 4 3 7 2 8 2" xfId="32877"/>
    <cellStyle name="Currency 2 4 3 7 2 9" xfId="32878"/>
    <cellStyle name="Currency 2 4 3 7 2 9 2" xfId="32879"/>
    <cellStyle name="Currency 2 4 3 7 3" xfId="32880"/>
    <cellStyle name="Currency 2 4 3 7 3 10" xfId="32881"/>
    <cellStyle name="Currency 2 4 3 7 3 10 2" xfId="32882"/>
    <cellStyle name="Currency 2 4 3 7 3 11" xfId="32883"/>
    <cellStyle name="Currency 2 4 3 7 3 11 2" xfId="32884"/>
    <cellStyle name="Currency 2 4 3 7 3 12" xfId="32885"/>
    <cellStyle name="Currency 2 4 3 7 3 12 2" xfId="32886"/>
    <cellStyle name="Currency 2 4 3 7 3 13" xfId="32887"/>
    <cellStyle name="Currency 2 4 3 7 3 14" xfId="32888"/>
    <cellStyle name="Currency 2 4 3 7 3 2" xfId="32889"/>
    <cellStyle name="Currency 2 4 3 7 3 2 2" xfId="32890"/>
    <cellStyle name="Currency 2 4 3 7 3 3" xfId="32891"/>
    <cellStyle name="Currency 2 4 3 7 3 3 2" xfId="32892"/>
    <cellStyle name="Currency 2 4 3 7 3 4" xfId="32893"/>
    <cellStyle name="Currency 2 4 3 7 3 4 2" xfId="32894"/>
    <cellStyle name="Currency 2 4 3 7 3 5" xfId="32895"/>
    <cellStyle name="Currency 2 4 3 7 3 5 2" xfId="32896"/>
    <cellStyle name="Currency 2 4 3 7 3 6" xfId="32897"/>
    <cellStyle name="Currency 2 4 3 7 3 6 2" xfId="32898"/>
    <cellStyle name="Currency 2 4 3 7 3 7" xfId="32899"/>
    <cellStyle name="Currency 2 4 3 7 3 7 2" xfId="32900"/>
    <cellStyle name="Currency 2 4 3 7 3 8" xfId="32901"/>
    <cellStyle name="Currency 2 4 3 7 3 8 2" xfId="32902"/>
    <cellStyle name="Currency 2 4 3 7 3 9" xfId="32903"/>
    <cellStyle name="Currency 2 4 3 7 3 9 2" xfId="32904"/>
    <cellStyle name="Currency 2 4 3 7 4" xfId="32905"/>
    <cellStyle name="Currency 2 4 3 7 4 2" xfId="32906"/>
    <cellStyle name="Currency 2 4 3 7 5" xfId="32907"/>
    <cellStyle name="Currency 2 4 3 7 5 2" xfId="32908"/>
    <cellStyle name="Currency 2 4 3 7 6" xfId="32909"/>
    <cellStyle name="Currency 2 4 3 7 6 2" xfId="32910"/>
    <cellStyle name="Currency 2 4 3 7 7" xfId="32911"/>
    <cellStyle name="Currency 2 4 3 7 7 2" xfId="32912"/>
    <cellStyle name="Currency 2 4 3 7 8" xfId="32913"/>
    <cellStyle name="Currency 2 4 3 7 8 2" xfId="32914"/>
    <cellStyle name="Currency 2 4 3 7 9" xfId="32915"/>
    <cellStyle name="Currency 2 4 3 7 9 2" xfId="32916"/>
    <cellStyle name="Currency 2 4 3 8" xfId="32917"/>
    <cellStyle name="Currency 2 4 3 8 10" xfId="32918"/>
    <cellStyle name="Currency 2 4 3 8 10 2" xfId="32919"/>
    <cellStyle name="Currency 2 4 3 8 11" xfId="32920"/>
    <cellStyle name="Currency 2 4 3 8 11 2" xfId="32921"/>
    <cellStyle name="Currency 2 4 3 8 12" xfId="32922"/>
    <cellStyle name="Currency 2 4 3 8 12 2" xfId="32923"/>
    <cellStyle name="Currency 2 4 3 8 13" xfId="32924"/>
    <cellStyle name="Currency 2 4 3 8 13 2" xfId="32925"/>
    <cellStyle name="Currency 2 4 3 8 14" xfId="32926"/>
    <cellStyle name="Currency 2 4 3 8 14 2" xfId="32927"/>
    <cellStyle name="Currency 2 4 3 8 15" xfId="32928"/>
    <cellStyle name="Currency 2 4 3 8 16" xfId="32929"/>
    <cellStyle name="Currency 2 4 3 8 2" xfId="32930"/>
    <cellStyle name="Currency 2 4 3 8 2 10" xfId="32931"/>
    <cellStyle name="Currency 2 4 3 8 2 10 2" xfId="32932"/>
    <cellStyle name="Currency 2 4 3 8 2 11" xfId="32933"/>
    <cellStyle name="Currency 2 4 3 8 2 11 2" xfId="32934"/>
    <cellStyle name="Currency 2 4 3 8 2 12" xfId="32935"/>
    <cellStyle name="Currency 2 4 3 8 2 12 2" xfId="32936"/>
    <cellStyle name="Currency 2 4 3 8 2 13" xfId="32937"/>
    <cellStyle name="Currency 2 4 3 8 2 14" xfId="32938"/>
    <cellStyle name="Currency 2 4 3 8 2 2" xfId="32939"/>
    <cellStyle name="Currency 2 4 3 8 2 2 2" xfId="32940"/>
    <cellStyle name="Currency 2 4 3 8 2 3" xfId="32941"/>
    <cellStyle name="Currency 2 4 3 8 2 3 2" xfId="32942"/>
    <cellStyle name="Currency 2 4 3 8 2 4" xfId="32943"/>
    <cellStyle name="Currency 2 4 3 8 2 4 2" xfId="32944"/>
    <cellStyle name="Currency 2 4 3 8 2 5" xfId="32945"/>
    <cellStyle name="Currency 2 4 3 8 2 5 2" xfId="32946"/>
    <cellStyle name="Currency 2 4 3 8 2 6" xfId="32947"/>
    <cellStyle name="Currency 2 4 3 8 2 6 2" xfId="32948"/>
    <cellStyle name="Currency 2 4 3 8 2 7" xfId="32949"/>
    <cellStyle name="Currency 2 4 3 8 2 7 2" xfId="32950"/>
    <cellStyle name="Currency 2 4 3 8 2 8" xfId="32951"/>
    <cellStyle name="Currency 2 4 3 8 2 8 2" xfId="32952"/>
    <cellStyle name="Currency 2 4 3 8 2 9" xfId="32953"/>
    <cellStyle name="Currency 2 4 3 8 2 9 2" xfId="32954"/>
    <cellStyle name="Currency 2 4 3 8 3" xfId="32955"/>
    <cellStyle name="Currency 2 4 3 8 3 10" xfId="32956"/>
    <cellStyle name="Currency 2 4 3 8 3 10 2" xfId="32957"/>
    <cellStyle name="Currency 2 4 3 8 3 11" xfId="32958"/>
    <cellStyle name="Currency 2 4 3 8 3 11 2" xfId="32959"/>
    <cellStyle name="Currency 2 4 3 8 3 12" xfId="32960"/>
    <cellStyle name="Currency 2 4 3 8 3 12 2" xfId="32961"/>
    <cellStyle name="Currency 2 4 3 8 3 13" xfId="32962"/>
    <cellStyle name="Currency 2 4 3 8 3 14" xfId="32963"/>
    <cellStyle name="Currency 2 4 3 8 3 2" xfId="32964"/>
    <cellStyle name="Currency 2 4 3 8 3 2 2" xfId="32965"/>
    <cellStyle name="Currency 2 4 3 8 3 3" xfId="32966"/>
    <cellStyle name="Currency 2 4 3 8 3 3 2" xfId="32967"/>
    <cellStyle name="Currency 2 4 3 8 3 4" xfId="32968"/>
    <cellStyle name="Currency 2 4 3 8 3 4 2" xfId="32969"/>
    <cellStyle name="Currency 2 4 3 8 3 5" xfId="32970"/>
    <cellStyle name="Currency 2 4 3 8 3 5 2" xfId="32971"/>
    <cellStyle name="Currency 2 4 3 8 3 6" xfId="32972"/>
    <cellStyle name="Currency 2 4 3 8 3 6 2" xfId="32973"/>
    <cellStyle name="Currency 2 4 3 8 3 7" xfId="32974"/>
    <cellStyle name="Currency 2 4 3 8 3 7 2" xfId="32975"/>
    <cellStyle name="Currency 2 4 3 8 3 8" xfId="32976"/>
    <cellStyle name="Currency 2 4 3 8 3 8 2" xfId="32977"/>
    <cellStyle name="Currency 2 4 3 8 3 9" xfId="32978"/>
    <cellStyle name="Currency 2 4 3 8 3 9 2" xfId="32979"/>
    <cellStyle name="Currency 2 4 3 8 4" xfId="32980"/>
    <cellStyle name="Currency 2 4 3 8 4 2" xfId="32981"/>
    <cellStyle name="Currency 2 4 3 8 5" xfId="32982"/>
    <cellStyle name="Currency 2 4 3 8 5 2" xfId="32983"/>
    <cellStyle name="Currency 2 4 3 8 6" xfId="32984"/>
    <cellStyle name="Currency 2 4 3 8 6 2" xfId="32985"/>
    <cellStyle name="Currency 2 4 3 8 7" xfId="32986"/>
    <cellStyle name="Currency 2 4 3 8 7 2" xfId="32987"/>
    <cellStyle name="Currency 2 4 3 8 8" xfId="32988"/>
    <cellStyle name="Currency 2 4 3 8 8 2" xfId="32989"/>
    <cellStyle name="Currency 2 4 3 8 9" xfId="32990"/>
    <cellStyle name="Currency 2 4 3 8 9 2" xfId="32991"/>
    <cellStyle name="Currency 2 4 3 9" xfId="32992"/>
    <cellStyle name="Currency 2 4 3 9 10" xfId="32993"/>
    <cellStyle name="Currency 2 4 3 9 10 2" xfId="32994"/>
    <cellStyle name="Currency 2 4 3 9 11" xfId="32995"/>
    <cellStyle name="Currency 2 4 3 9 11 2" xfId="32996"/>
    <cellStyle name="Currency 2 4 3 9 12" xfId="32997"/>
    <cellStyle name="Currency 2 4 3 9 12 2" xfId="32998"/>
    <cellStyle name="Currency 2 4 3 9 13" xfId="32999"/>
    <cellStyle name="Currency 2 4 3 9 13 2" xfId="33000"/>
    <cellStyle name="Currency 2 4 3 9 14" xfId="33001"/>
    <cellStyle name="Currency 2 4 3 9 14 2" xfId="33002"/>
    <cellStyle name="Currency 2 4 3 9 15" xfId="33003"/>
    <cellStyle name="Currency 2 4 3 9 16" xfId="33004"/>
    <cellStyle name="Currency 2 4 3 9 2" xfId="33005"/>
    <cellStyle name="Currency 2 4 3 9 2 10" xfId="33006"/>
    <cellStyle name="Currency 2 4 3 9 2 10 2" xfId="33007"/>
    <cellStyle name="Currency 2 4 3 9 2 11" xfId="33008"/>
    <cellStyle name="Currency 2 4 3 9 2 11 2" xfId="33009"/>
    <cellStyle name="Currency 2 4 3 9 2 12" xfId="33010"/>
    <cellStyle name="Currency 2 4 3 9 2 12 2" xfId="33011"/>
    <cellStyle name="Currency 2 4 3 9 2 13" xfId="33012"/>
    <cellStyle name="Currency 2 4 3 9 2 14" xfId="33013"/>
    <cellStyle name="Currency 2 4 3 9 2 2" xfId="33014"/>
    <cellStyle name="Currency 2 4 3 9 2 2 2" xfId="33015"/>
    <cellStyle name="Currency 2 4 3 9 2 3" xfId="33016"/>
    <cellStyle name="Currency 2 4 3 9 2 3 2" xfId="33017"/>
    <cellStyle name="Currency 2 4 3 9 2 4" xfId="33018"/>
    <cellStyle name="Currency 2 4 3 9 2 4 2" xfId="33019"/>
    <cellStyle name="Currency 2 4 3 9 2 5" xfId="33020"/>
    <cellStyle name="Currency 2 4 3 9 2 5 2" xfId="33021"/>
    <cellStyle name="Currency 2 4 3 9 2 6" xfId="33022"/>
    <cellStyle name="Currency 2 4 3 9 2 6 2" xfId="33023"/>
    <cellStyle name="Currency 2 4 3 9 2 7" xfId="33024"/>
    <cellStyle name="Currency 2 4 3 9 2 7 2" xfId="33025"/>
    <cellStyle name="Currency 2 4 3 9 2 8" xfId="33026"/>
    <cellStyle name="Currency 2 4 3 9 2 8 2" xfId="33027"/>
    <cellStyle name="Currency 2 4 3 9 2 9" xfId="33028"/>
    <cellStyle name="Currency 2 4 3 9 2 9 2" xfId="33029"/>
    <cellStyle name="Currency 2 4 3 9 3" xfId="33030"/>
    <cellStyle name="Currency 2 4 3 9 3 10" xfId="33031"/>
    <cellStyle name="Currency 2 4 3 9 3 10 2" xfId="33032"/>
    <cellStyle name="Currency 2 4 3 9 3 11" xfId="33033"/>
    <cellStyle name="Currency 2 4 3 9 3 11 2" xfId="33034"/>
    <cellStyle name="Currency 2 4 3 9 3 12" xfId="33035"/>
    <cellStyle name="Currency 2 4 3 9 3 12 2" xfId="33036"/>
    <cellStyle name="Currency 2 4 3 9 3 13" xfId="33037"/>
    <cellStyle name="Currency 2 4 3 9 3 14" xfId="33038"/>
    <cellStyle name="Currency 2 4 3 9 3 2" xfId="33039"/>
    <cellStyle name="Currency 2 4 3 9 3 2 2" xfId="33040"/>
    <cellStyle name="Currency 2 4 3 9 3 3" xfId="33041"/>
    <cellStyle name="Currency 2 4 3 9 3 3 2" xfId="33042"/>
    <cellStyle name="Currency 2 4 3 9 3 4" xfId="33043"/>
    <cellStyle name="Currency 2 4 3 9 3 4 2" xfId="33044"/>
    <cellStyle name="Currency 2 4 3 9 3 5" xfId="33045"/>
    <cellStyle name="Currency 2 4 3 9 3 5 2" xfId="33046"/>
    <cellStyle name="Currency 2 4 3 9 3 6" xfId="33047"/>
    <cellStyle name="Currency 2 4 3 9 3 6 2" xfId="33048"/>
    <cellStyle name="Currency 2 4 3 9 3 7" xfId="33049"/>
    <cellStyle name="Currency 2 4 3 9 3 7 2" xfId="33050"/>
    <cellStyle name="Currency 2 4 3 9 3 8" xfId="33051"/>
    <cellStyle name="Currency 2 4 3 9 3 8 2" xfId="33052"/>
    <cellStyle name="Currency 2 4 3 9 3 9" xfId="33053"/>
    <cellStyle name="Currency 2 4 3 9 3 9 2" xfId="33054"/>
    <cellStyle name="Currency 2 4 3 9 4" xfId="33055"/>
    <cellStyle name="Currency 2 4 3 9 4 2" xfId="33056"/>
    <cellStyle name="Currency 2 4 3 9 5" xfId="33057"/>
    <cellStyle name="Currency 2 4 3 9 5 2" xfId="33058"/>
    <cellStyle name="Currency 2 4 3 9 6" xfId="33059"/>
    <cellStyle name="Currency 2 4 3 9 6 2" xfId="33060"/>
    <cellStyle name="Currency 2 4 3 9 7" xfId="33061"/>
    <cellStyle name="Currency 2 4 3 9 7 2" xfId="33062"/>
    <cellStyle name="Currency 2 4 3 9 8" xfId="33063"/>
    <cellStyle name="Currency 2 4 3 9 8 2" xfId="33064"/>
    <cellStyle name="Currency 2 4 3 9 9" xfId="33065"/>
    <cellStyle name="Currency 2 4 3 9 9 2" xfId="33066"/>
    <cellStyle name="Currency 2 4 30" xfId="33067"/>
    <cellStyle name="Currency 2 4 31" xfId="33068"/>
    <cellStyle name="Currency 2 4 32" xfId="33069"/>
    <cellStyle name="Currency 2 4 33" xfId="33070"/>
    <cellStyle name="Currency 2 4 34" xfId="33071"/>
    <cellStyle name="Currency 2 4 35" xfId="33072"/>
    <cellStyle name="Currency 2 4 36" xfId="33073"/>
    <cellStyle name="Currency 2 4 37" xfId="33074"/>
    <cellStyle name="Currency 2 4 38" xfId="33075"/>
    <cellStyle name="Currency 2 4 39" xfId="33076"/>
    <cellStyle name="Currency 2 4 4" xfId="33077"/>
    <cellStyle name="Currency 2 4 40" xfId="33078"/>
    <cellStyle name="Currency 2 4 41" xfId="33079"/>
    <cellStyle name="Currency 2 4 42" xfId="33080"/>
    <cellStyle name="Currency 2 4 43" xfId="33081"/>
    <cellStyle name="Currency 2 4 44" xfId="33082"/>
    <cellStyle name="Currency 2 4 45" xfId="33083"/>
    <cellStyle name="Currency 2 4 46" xfId="33084"/>
    <cellStyle name="Currency 2 4 47" xfId="33085"/>
    <cellStyle name="Currency 2 4 48" xfId="33086"/>
    <cellStyle name="Currency 2 4 49" xfId="33087"/>
    <cellStyle name="Currency 2 4 5" xfId="33088"/>
    <cellStyle name="Currency 2 4 50" xfId="33089"/>
    <cellStyle name="Currency 2 4 51" xfId="33090"/>
    <cellStyle name="Currency 2 4 52" xfId="33091"/>
    <cellStyle name="Currency 2 4 53" xfId="33092"/>
    <cellStyle name="Currency 2 4 54" xfId="33093"/>
    <cellStyle name="Currency 2 4 55" xfId="33094"/>
    <cellStyle name="Currency 2 4 56" xfId="33095"/>
    <cellStyle name="Currency 2 4 57" xfId="33096"/>
    <cellStyle name="Currency 2 4 58" xfId="33097"/>
    <cellStyle name="Currency 2 4 59" xfId="33098"/>
    <cellStyle name="Currency 2 4 6" xfId="33099"/>
    <cellStyle name="Currency 2 4 60" xfId="33100"/>
    <cellStyle name="Currency 2 4 61" xfId="33101"/>
    <cellStyle name="Currency 2 4 62" xfId="33102"/>
    <cellStyle name="Currency 2 4 63" xfId="33103"/>
    <cellStyle name="Currency 2 4 64" xfId="33104"/>
    <cellStyle name="Currency 2 4 65" xfId="33105"/>
    <cellStyle name="Currency 2 4 66" xfId="33106"/>
    <cellStyle name="Currency 2 4 67" xfId="33107"/>
    <cellStyle name="Currency 2 4 68" xfId="33108"/>
    <cellStyle name="Currency 2 4 69" xfId="33109"/>
    <cellStyle name="Currency 2 4 7" xfId="33110"/>
    <cellStyle name="Currency 2 4 70" xfId="33111"/>
    <cellStyle name="Currency 2 4 71" xfId="33112"/>
    <cellStyle name="Currency 2 4 72" xfId="33113"/>
    <cellStyle name="Currency 2 4 73" xfId="33114"/>
    <cellStyle name="Currency 2 4 74" xfId="33115"/>
    <cellStyle name="Currency 2 4 75" xfId="33116"/>
    <cellStyle name="Currency 2 4 76" xfId="33117"/>
    <cellStyle name="Currency 2 4 77" xfId="33118"/>
    <cellStyle name="Currency 2 4 78" xfId="33119"/>
    <cellStyle name="Currency 2 4 79" xfId="33120"/>
    <cellStyle name="Currency 2 4 8" xfId="33121"/>
    <cellStyle name="Currency 2 4 80" xfId="33122"/>
    <cellStyle name="Currency 2 4 81" xfId="33123"/>
    <cellStyle name="Currency 2 4 82" xfId="33124"/>
    <cellStyle name="Currency 2 4 83" xfId="33125"/>
    <cellStyle name="Currency 2 4 84" xfId="33126"/>
    <cellStyle name="Currency 2 4 85" xfId="33127"/>
    <cellStyle name="Currency 2 4 86" xfId="33128"/>
    <cellStyle name="Currency 2 4 87" xfId="33129"/>
    <cellStyle name="Currency 2 4 88" xfId="33130"/>
    <cellStyle name="Currency 2 4 89" xfId="33131"/>
    <cellStyle name="Currency 2 4 9" xfId="33132"/>
    <cellStyle name="Currency 2 4 90" xfId="33133"/>
    <cellStyle name="Currency 2 4 91" xfId="33134"/>
    <cellStyle name="Currency 2 4 92" xfId="33135"/>
    <cellStyle name="Currency 2 4 93" xfId="33136"/>
    <cellStyle name="Currency 2 40" xfId="33137"/>
    <cellStyle name="Currency 2 41" xfId="33138"/>
    <cellStyle name="Currency 2 42" xfId="33139"/>
    <cellStyle name="Currency 2 43" xfId="33140"/>
    <cellStyle name="Currency 2 44" xfId="33141"/>
    <cellStyle name="Currency 2 45" xfId="33142"/>
    <cellStyle name="Currency 2 46" xfId="33143"/>
    <cellStyle name="Currency 2 47" xfId="33144"/>
    <cellStyle name="Currency 2 48" xfId="33145"/>
    <cellStyle name="Currency 2 49" xfId="33146"/>
    <cellStyle name="Currency 2 5" xfId="33147"/>
    <cellStyle name="Currency 2 5 10" xfId="33148"/>
    <cellStyle name="Currency 2 5 10 10" xfId="33149"/>
    <cellStyle name="Currency 2 5 10 10 2" xfId="33150"/>
    <cellStyle name="Currency 2 5 10 11" xfId="33151"/>
    <cellStyle name="Currency 2 5 10 11 2" xfId="33152"/>
    <cellStyle name="Currency 2 5 10 12" xfId="33153"/>
    <cellStyle name="Currency 2 5 10 12 2" xfId="33154"/>
    <cellStyle name="Currency 2 5 10 13" xfId="33155"/>
    <cellStyle name="Currency 2 5 10 13 2" xfId="33156"/>
    <cellStyle name="Currency 2 5 10 14" xfId="33157"/>
    <cellStyle name="Currency 2 5 10 14 2" xfId="33158"/>
    <cellStyle name="Currency 2 5 10 15" xfId="33159"/>
    <cellStyle name="Currency 2 5 10 16" xfId="33160"/>
    <cellStyle name="Currency 2 5 10 2" xfId="33161"/>
    <cellStyle name="Currency 2 5 10 2 10" xfId="33162"/>
    <cellStyle name="Currency 2 5 10 2 10 2" xfId="33163"/>
    <cellStyle name="Currency 2 5 10 2 11" xfId="33164"/>
    <cellStyle name="Currency 2 5 10 2 11 2" xfId="33165"/>
    <cellStyle name="Currency 2 5 10 2 12" xfId="33166"/>
    <cellStyle name="Currency 2 5 10 2 12 2" xfId="33167"/>
    <cellStyle name="Currency 2 5 10 2 13" xfId="33168"/>
    <cellStyle name="Currency 2 5 10 2 14" xfId="33169"/>
    <cellStyle name="Currency 2 5 10 2 2" xfId="33170"/>
    <cellStyle name="Currency 2 5 10 2 2 2" xfId="33171"/>
    <cellStyle name="Currency 2 5 10 2 3" xfId="33172"/>
    <cellStyle name="Currency 2 5 10 2 3 2" xfId="33173"/>
    <cellStyle name="Currency 2 5 10 2 4" xfId="33174"/>
    <cellStyle name="Currency 2 5 10 2 4 2" xfId="33175"/>
    <cellStyle name="Currency 2 5 10 2 5" xfId="33176"/>
    <cellStyle name="Currency 2 5 10 2 5 2" xfId="33177"/>
    <cellStyle name="Currency 2 5 10 2 6" xfId="33178"/>
    <cellStyle name="Currency 2 5 10 2 6 2" xfId="33179"/>
    <cellStyle name="Currency 2 5 10 2 7" xfId="33180"/>
    <cellStyle name="Currency 2 5 10 2 7 2" xfId="33181"/>
    <cellStyle name="Currency 2 5 10 2 8" xfId="33182"/>
    <cellStyle name="Currency 2 5 10 2 8 2" xfId="33183"/>
    <cellStyle name="Currency 2 5 10 2 9" xfId="33184"/>
    <cellStyle name="Currency 2 5 10 2 9 2" xfId="33185"/>
    <cellStyle name="Currency 2 5 10 3" xfId="33186"/>
    <cellStyle name="Currency 2 5 10 3 10" xfId="33187"/>
    <cellStyle name="Currency 2 5 10 3 10 2" xfId="33188"/>
    <cellStyle name="Currency 2 5 10 3 11" xfId="33189"/>
    <cellStyle name="Currency 2 5 10 3 11 2" xfId="33190"/>
    <cellStyle name="Currency 2 5 10 3 12" xfId="33191"/>
    <cellStyle name="Currency 2 5 10 3 12 2" xfId="33192"/>
    <cellStyle name="Currency 2 5 10 3 13" xfId="33193"/>
    <cellStyle name="Currency 2 5 10 3 14" xfId="33194"/>
    <cellStyle name="Currency 2 5 10 3 2" xfId="33195"/>
    <cellStyle name="Currency 2 5 10 3 2 2" xfId="33196"/>
    <cellStyle name="Currency 2 5 10 3 3" xfId="33197"/>
    <cellStyle name="Currency 2 5 10 3 3 2" xfId="33198"/>
    <cellStyle name="Currency 2 5 10 3 4" xfId="33199"/>
    <cellStyle name="Currency 2 5 10 3 4 2" xfId="33200"/>
    <cellStyle name="Currency 2 5 10 3 5" xfId="33201"/>
    <cellStyle name="Currency 2 5 10 3 5 2" xfId="33202"/>
    <cellStyle name="Currency 2 5 10 3 6" xfId="33203"/>
    <cellStyle name="Currency 2 5 10 3 6 2" xfId="33204"/>
    <cellStyle name="Currency 2 5 10 3 7" xfId="33205"/>
    <cellStyle name="Currency 2 5 10 3 7 2" xfId="33206"/>
    <cellStyle name="Currency 2 5 10 3 8" xfId="33207"/>
    <cellStyle name="Currency 2 5 10 3 8 2" xfId="33208"/>
    <cellStyle name="Currency 2 5 10 3 9" xfId="33209"/>
    <cellStyle name="Currency 2 5 10 3 9 2" xfId="33210"/>
    <cellStyle name="Currency 2 5 10 4" xfId="33211"/>
    <cellStyle name="Currency 2 5 10 4 2" xfId="33212"/>
    <cellStyle name="Currency 2 5 10 5" xfId="33213"/>
    <cellStyle name="Currency 2 5 10 5 2" xfId="33214"/>
    <cellStyle name="Currency 2 5 10 6" xfId="33215"/>
    <cellStyle name="Currency 2 5 10 6 2" xfId="33216"/>
    <cellStyle name="Currency 2 5 10 7" xfId="33217"/>
    <cellStyle name="Currency 2 5 10 7 2" xfId="33218"/>
    <cellStyle name="Currency 2 5 10 8" xfId="33219"/>
    <cellStyle name="Currency 2 5 10 8 2" xfId="33220"/>
    <cellStyle name="Currency 2 5 10 9" xfId="33221"/>
    <cellStyle name="Currency 2 5 10 9 2" xfId="33222"/>
    <cellStyle name="Currency 2 5 11" xfId="33223"/>
    <cellStyle name="Currency 2 5 11 10" xfId="33224"/>
    <cellStyle name="Currency 2 5 11 10 2" xfId="33225"/>
    <cellStyle name="Currency 2 5 11 11" xfId="33226"/>
    <cellStyle name="Currency 2 5 11 11 2" xfId="33227"/>
    <cellStyle name="Currency 2 5 11 12" xfId="33228"/>
    <cellStyle name="Currency 2 5 11 12 2" xfId="33229"/>
    <cellStyle name="Currency 2 5 11 13" xfId="33230"/>
    <cellStyle name="Currency 2 5 11 13 2" xfId="33231"/>
    <cellStyle name="Currency 2 5 11 14" xfId="33232"/>
    <cellStyle name="Currency 2 5 11 14 2" xfId="33233"/>
    <cellStyle name="Currency 2 5 11 15" xfId="33234"/>
    <cellStyle name="Currency 2 5 11 16" xfId="33235"/>
    <cellStyle name="Currency 2 5 11 2" xfId="33236"/>
    <cellStyle name="Currency 2 5 11 2 10" xfId="33237"/>
    <cellStyle name="Currency 2 5 11 2 10 2" xfId="33238"/>
    <cellStyle name="Currency 2 5 11 2 11" xfId="33239"/>
    <cellStyle name="Currency 2 5 11 2 11 2" xfId="33240"/>
    <cellStyle name="Currency 2 5 11 2 12" xfId="33241"/>
    <cellStyle name="Currency 2 5 11 2 12 2" xfId="33242"/>
    <cellStyle name="Currency 2 5 11 2 13" xfId="33243"/>
    <cellStyle name="Currency 2 5 11 2 14" xfId="33244"/>
    <cellStyle name="Currency 2 5 11 2 2" xfId="33245"/>
    <cellStyle name="Currency 2 5 11 2 2 2" xfId="33246"/>
    <cellStyle name="Currency 2 5 11 2 3" xfId="33247"/>
    <cellStyle name="Currency 2 5 11 2 3 2" xfId="33248"/>
    <cellStyle name="Currency 2 5 11 2 4" xfId="33249"/>
    <cellStyle name="Currency 2 5 11 2 4 2" xfId="33250"/>
    <cellStyle name="Currency 2 5 11 2 5" xfId="33251"/>
    <cellStyle name="Currency 2 5 11 2 5 2" xfId="33252"/>
    <cellStyle name="Currency 2 5 11 2 6" xfId="33253"/>
    <cellStyle name="Currency 2 5 11 2 6 2" xfId="33254"/>
    <cellStyle name="Currency 2 5 11 2 7" xfId="33255"/>
    <cellStyle name="Currency 2 5 11 2 7 2" xfId="33256"/>
    <cellStyle name="Currency 2 5 11 2 8" xfId="33257"/>
    <cellStyle name="Currency 2 5 11 2 8 2" xfId="33258"/>
    <cellStyle name="Currency 2 5 11 2 9" xfId="33259"/>
    <cellStyle name="Currency 2 5 11 2 9 2" xfId="33260"/>
    <cellStyle name="Currency 2 5 11 3" xfId="33261"/>
    <cellStyle name="Currency 2 5 11 3 10" xfId="33262"/>
    <cellStyle name="Currency 2 5 11 3 10 2" xfId="33263"/>
    <cellStyle name="Currency 2 5 11 3 11" xfId="33264"/>
    <cellStyle name="Currency 2 5 11 3 11 2" xfId="33265"/>
    <cellStyle name="Currency 2 5 11 3 12" xfId="33266"/>
    <cellStyle name="Currency 2 5 11 3 12 2" xfId="33267"/>
    <cellStyle name="Currency 2 5 11 3 13" xfId="33268"/>
    <cellStyle name="Currency 2 5 11 3 14" xfId="33269"/>
    <cellStyle name="Currency 2 5 11 3 2" xfId="33270"/>
    <cellStyle name="Currency 2 5 11 3 2 2" xfId="33271"/>
    <cellStyle name="Currency 2 5 11 3 3" xfId="33272"/>
    <cellStyle name="Currency 2 5 11 3 3 2" xfId="33273"/>
    <cellStyle name="Currency 2 5 11 3 4" xfId="33274"/>
    <cellStyle name="Currency 2 5 11 3 4 2" xfId="33275"/>
    <cellStyle name="Currency 2 5 11 3 5" xfId="33276"/>
    <cellStyle name="Currency 2 5 11 3 5 2" xfId="33277"/>
    <cellStyle name="Currency 2 5 11 3 6" xfId="33278"/>
    <cellStyle name="Currency 2 5 11 3 6 2" xfId="33279"/>
    <cellStyle name="Currency 2 5 11 3 7" xfId="33280"/>
    <cellStyle name="Currency 2 5 11 3 7 2" xfId="33281"/>
    <cellStyle name="Currency 2 5 11 3 8" xfId="33282"/>
    <cellStyle name="Currency 2 5 11 3 8 2" xfId="33283"/>
    <cellStyle name="Currency 2 5 11 3 9" xfId="33284"/>
    <cellStyle name="Currency 2 5 11 3 9 2" xfId="33285"/>
    <cellStyle name="Currency 2 5 11 4" xfId="33286"/>
    <cellStyle name="Currency 2 5 11 4 2" xfId="33287"/>
    <cellStyle name="Currency 2 5 11 5" xfId="33288"/>
    <cellStyle name="Currency 2 5 11 5 2" xfId="33289"/>
    <cellStyle name="Currency 2 5 11 6" xfId="33290"/>
    <cellStyle name="Currency 2 5 11 6 2" xfId="33291"/>
    <cellStyle name="Currency 2 5 11 7" xfId="33292"/>
    <cellStyle name="Currency 2 5 11 7 2" xfId="33293"/>
    <cellStyle name="Currency 2 5 11 8" xfId="33294"/>
    <cellStyle name="Currency 2 5 11 8 2" xfId="33295"/>
    <cellStyle name="Currency 2 5 11 9" xfId="33296"/>
    <cellStyle name="Currency 2 5 11 9 2" xfId="33297"/>
    <cellStyle name="Currency 2 5 12" xfId="33298"/>
    <cellStyle name="Currency 2 5 12 10" xfId="33299"/>
    <cellStyle name="Currency 2 5 12 10 2" xfId="33300"/>
    <cellStyle name="Currency 2 5 12 11" xfId="33301"/>
    <cellStyle name="Currency 2 5 12 11 2" xfId="33302"/>
    <cellStyle name="Currency 2 5 12 12" xfId="33303"/>
    <cellStyle name="Currency 2 5 12 12 2" xfId="33304"/>
    <cellStyle name="Currency 2 5 12 13" xfId="33305"/>
    <cellStyle name="Currency 2 5 12 13 2" xfId="33306"/>
    <cellStyle name="Currency 2 5 12 14" xfId="33307"/>
    <cellStyle name="Currency 2 5 12 14 2" xfId="33308"/>
    <cellStyle name="Currency 2 5 12 15" xfId="33309"/>
    <cellStyle name="Currency 2 5 12 16" xfId="33310"/>
    <cellStyle name="Currency 2 5 12 2" xfId="33311"/>
    <cellStyle name="Currency 2 5 12 2 10" xfId="33312"/>
    <cellStyle name="Currency 2 5 12 2 10 2" xfId="33313"/>
    <cellStyle name="Currency 2 5 12 2 11" xfId="33314"/>
    <cellStyle name="Currency 2 5 12 2 11 2" xfId="33315"/>
    <cellStyle name="Currency 2 5 12 2 12" xfId="33316"/>
    <cellStyle name="Currency 2 5 12 2 12 2" xfId="33317"/>
    <cellStyle name="Currency 2 5 12 2 13" xfId="33318"/>
    <cellStyle name="Currency 2 5 12 2 14" xfId="33319"/>
    <cellStyle name="Currency 2 5 12 2 2" xfId="33320"/>
    <cellStyle name="Currency 2 5 12 2 2 2" xfId="33321"/>
    <cellStyle name="Currency 2 5 12 2 3" xfId="33322"/>
    <cellStyle name="Currency 2 5 12 2 3 2" xfId="33323"/>
    <cellStyle name="Currency 2 5 12 2 4" xfId="33324"/>
    <cellStyle name="Currency 2 5 12 2 4 2" xfId="33325"/>
    <cellStyle name="Currency 2 5 12 2 5" xfId="33326"/>
    <cellStyle name="Currency 2 5 12 2 5 2" xfId="33327"/>
    <cellStyle name="Currency 2 5 12 2 6" xfId="33328"/>
    <cellStyle name="Currency 2 5 12 2 6 2" xfId="33329"/>
    <cellStyle name="Currency 2 5 12 2 7" xfId="33330"/>
    <cellStyle name="Currency 2 5 12 2 7 2" xfId="33331"/>
    <cellStyle name="Currency 2 5 12 2 8" xfId="33332"/>
    <cellStyle name="Currency 2 5 12 2 8 2" xfId="33333"/>
    <cellStyle name="Currency 2 5 12 2 9" xfId="33334"/>
    <cellStyle name="Currency 2 5 12 2 9 2" xfId="33335"/>
    <cellStyle name="Currency 2 5 12 3" xfId="33336"/>
    <cellStyle name="Currency 2 5 12 3 10" xfId="33337"/>
    <cellStyle name="Currency 2 5 12 3 10 2" xfId="33338"/>
    <cellStyle name="Currency 2 5 12 3 11" xfId="33339"/>
    <cellStyle name="Currency 2 5 12 3 11 2" xfId="33340"/>
    <cellStyle name="Currency 2 5 12 3 12" xfId="33341"/>
    <cellStyle name="Currency 2 5 12 3 12 2" xfId="33342"/>
    <cellStyle name="Currency 2 5 12 3 13" xfId="33343"/>
    <cellStyle name="Currency 2 5 12 3 14" xfId="33344"/>
    <cellStyle name="Currency 2 5 12 3 2" xfId="33345"/>
    <cellStyle name="Currency 2 5 12 3 2 2" xfId="33346"/>
    <cellStyle name="Currency 2 5 12 3 3" xfId="33347"/>
    <cellStyle name="Currency 2 5 12 3 3 2" xfId="33348"/>
    <cellStyle name="Currency 2 5 12 3 4" xfId="33349"/>
    <cellStyle name="Currency 2 5 12 3 4 2" xfId="33350"/>
    <cellStyle name="Currency 2 5 12 3 5" xfId="33351"/>
    <cellStyle name="Currency 2 5 12 3 5 2" xfId="33352"/>
    <cellStyle name="Currency 2 5 12 3 6" xfId="33353"/>
    <cellStyle name="Currency 2 5 12 3 6 2" xfId="33354"/>
    <cellStyle name="Currency 2 5 12 3 7" xfId="33355"/>
    <cellStyle name="Currency 2 5 12 3 7 2" xfId="33356"/>
    <cellStyle name="Currency 2 5 12 3 8" xfId="33357"/>
    <cellStyle name="Currency 2 5 12 3 8 2" xfId="33358"/>
    <cellStyle name="Currency 2 5 12 3 9" xfId="33359"/>
    <cellStyle name="Currency 2 5 12 3 9 2" xfId="33360"/>
    <cellStyle name="Currency 2 5 12 4" xfId="33361"/>
    <cellStyle name="Currency 2 5 12 4 2" xfId="33362"/>
    <cellStyle name="Currency 2 5 12 5" xfId="33363"/>
    <cellStyle name="Currency 2 5 12 5 2" xfId="33364"/>
    <cellStyle name="Currency 2 5 12 6" xfId="33365"/>
    <cellStyle name="Currency 2 5 12 6 2" xfId="33366"/>
    <cellStyle name="Currency 2 5 12 7" xfId="33367"/>
    <cellStyle name="Currency 2 5 12 7 2" xfId="33368"/>
    <cellStyle name="Currency 2 5 12 8" xfId="33369"/>
    <cellStyle name="Currency 2 5 12 8 2" xfId="33370"/>
    <cellStyle name="Currency 2 5 12 9" xfId="33371"/>
    <cellStyle name="Currency 2 5 12 9 2" xfId="33372"/>
    <cellStyle name="Currency 2 5 13" xfId="33373"/>
    <cellStyle name="Currency 2 5 13 10" xfId="33374"/>
    <cellStyle name="Currency 2 5 13 10 2" xfId="33375"/>
    <cellStyle name="Currency 2 5 13 11" xfId="33376"/>
    <cellStyle name="Currency 2 5 13 11 2" xfId="33377"/>
    <cellStyle name="Currency 2 5 13 12" xfId="33378"/>
    <cellStyle name="Currency 2 5 13 12 2" xfId="33379"/>
    <cellStyle name="Currency 2 5 13 13" xfId="33380"/>
    <cellStyle name="Currency 2 5 13 13 2" xfId="33381"/>
    <cellStyle name="Currency 2 5 13 14" xfId="33382"/>
    <cellStyle name="Currency 2 5 13 14 2" xfId="33383"/>
    <cellStyle name="Currency 2 5 13 15" xfId="33384"/>
    <cellStyle name="Currency 2 5 13 16" xfId="33385"/>
    <cellStyle name="Currency 2 5 13 2" xfId="33386"/>
    <cellStyle name="Currency 2 5 13 2 10" xfId="33387"/>
    <cellStyle name="Currency 2 5 13 2 10 2" xfId="33388"/>
    <cellStyle name="Currency 2 5 13 2 11" xfId="33389"/>
    <cellStyle name="Currency 2 5 13 2 11 2" xfId="33390"/>
    <cellStyle name="Currency 2 5 13 2 12" xfId="33391"/>
    <cellStyle name="Currency 2 5 13 2 12 2" xfId="33392"/>
    <cellStyle name="Currency 2 5 13 2 13" xfId="33393"/>
    <cellStyle name="Currency 2 5 13 2 14" xfId="33394"/>
    <cellStyle name="Currency 2 5 13 2 2" xfId="33395"/>
    <cellStyle name="Currency 2 5 13 2 2 2" xfId="33396"/>
    <cellStyle name="Currency 2 5 13 2 3" xfId="33397"/>
    <cellStyle name="Currency 2 5 13 2 3 2" xfId="33398"/>
    <cellStyle name="Currency 2 5 13 2 4" xfId="33399"/>
    <cellStyle name="Currency 2 5 13 2 4 2" xfId="33400"/>
    <cellStyle name="Currency 2 5 13 2 5" xfId="33401"/>
    <cellStyle name="Currency 2 5 13 2 5 2" xfId="33402"/>
    <cellStyle name="Currency 2 5 13 2 6" xfId="33403"/>
    <cellStyle name="Currency 2 5 13 2 6 2" xfId="33404"/>
    <cellStyle name="Currency 2 5 13 2 7" xfId="33405"/>
    <cellStyle name="Currency 2 5 13 2 7 2" xfId="33406"/>
    <cellStyle name="Currency 2 5 13 2 8" xfId="33407"/>
    <cellStyle name="Currency 2 5 13 2 8 2" xfId="33408"/>
    <cellStyle name="Currency 2 5 13 2 9" xfId="33409"/>
    <cellStyle name="Currency 2 5 13 2 9 2" xfId="33410"/>
    <cellStyle name="Currency 2 5 13 3" xfId="33411"/>
    <cellStyle name="Currency 2 5 13 3 10" xfId="33412"/>
    <cellStyle name="Currency 2 5 13 3 10 2" xfId="33413"/>
    <cellStyle name="Currency 2 5 13 3 11" xfId="33414"/>
    <cellStyle name="Currency 2 5 13 3 11 2" xfId="33415"/>
    <cellStyle name="Currency 2 5 13 3 12" xfId="33416"/>
    <cellStyle name="Currency 2 5 13 3 12 2" xfId="33417"/>
    <cellStyle name="Currency 2 5 13 3 13" xfId="33418"/>
    <cellStyle name="Currency 2 5 13 3 14" xfId="33419"/>
    <cellStyle name="Currency 2 5 13 3 2" xfId="33420"/>
    <cellStyle name="Currency 2 5 13 3 2 2" xfId="33421"/>
    <cellStyle name="Currency 2 5 13 3 3" xfId="33422"/>
    <cellStyle name="Currency 2 5 13 3 3 2" xfId="33423"/>
    <cellStyle name="Currency 2 5 13 3 4" xfId="33424"/>
    <cellStyle name="Currency 2 5 13 3 4 2" xfId="33425"/>
    <cellStyle name="Currency 2 5 13 3 5" xfId="33426"/>
    <cellStyle name="Currency 2 5 13 3 5 2" xfId="33427"/>
    <cellStyle name="Currency 2 5 13 3 6" xfId="33428"/>
    <cellStyle name="Currency 2 5 13 3 6 2" xfId="33429"/>
    <cellStyle name="Currency 2 5 13 3 7" xfId="33430"/>
    <cellStyle name="Currency 2 5 13 3 7 2" xfId="33431"/>
    <cellStyle name="Currency 2 5 13 3 8" xfId="33432"/>
    <cellStyle name="Currency 2 5 13 3 8 2" xfId="33433"/>
    <cellStyle name="Currency 2 5 13 3 9" xfId="33434"/>
    <cellStyle name="Currency 2 5 13 3 9 2" xfId="33435"/>
    <cellStyle name="Currency 2 5 13 4" xfId="33436"/>
    <cellStyle name="Currency 2 5 13 4 2" xfId="33437"/>
    <cellStyle name="Currency 2 5 13 5" xfId="33438"/>
    <cellStyle name="Currency 2 5 13 5 2" xfId="33439"/>
    <cellStyle name="Currency 2 5 13 6" xfId="33440"/>
    <cellStyle name="Currency 2 5 13 6 2" xfId="33441"/>
    <cellStyle name="Currency 2 5 13 7" xfId="33442"/>
    <cellStyle name="Currency 2 5 13 7 2" xfId="33443"/>
    <cellStyle name="Currency 2 5 13 8" xfId="33444"/>
    <cellStyle name="Currency 2 5 13 8 2" xfId="33445"/>
    <cellStyle name="Currency 2 5 13 9" xfId="33446"/>
    <cellStyle name="Currency 2 5 13 9 2" xfId="33447"/>
    <cellStyle name="Currency 2 5 14" xfId="33448"/>
    <cellStyle name="Currency 2 5 14 10" xfId="33449"/>
    <cellStyle name="Currency 2 5 14 10 2" xfId="33450"/>
    <cellStyle name="Currency 2 5 14 11" xfId="33451"/>
    <cellStyle name="Currency 2 5 14 11 2" xfId="33452"/>
    <cellStyle name="Currency 2 5 14 12" xfId="33453"/>
    <cellStyle name="Currency 2 5 14 12 2" xfId="33454"/>
    <cellStyle name="Currency 2 5 14 13" xfId="33455"/>
    <cellStyle name="Currency 2 5 14 13 2" xfId="33456"/>
    <cellStyle name="Currency 2 5 14 14" xfId="33457"/>
    <cellStyle name="Currency 2 5 14 14 2" xfId="33458"/>
    <cellStyle name="Currency 2 5 14 15" xfId="33459"/>
    <cellStyle name="Currency 2 5 14 16" xfId="33460"/>
    <cellStyle name="Currency 2 5 14 2" xfId="33461"/>
    <cellStyle name="Currency 2 5 14 2 10" xfId="33462"/>
    <cellStyle name="Currency 2 5 14 2 10 2" xfId="33463"/>
    <cellStyle name="Currency 2 5 14 2 11" xfId="33464"/>
    <cellStyle name="Currency 2 5 14 2 11 2" xfId="33465"/>
    <cellStyle name="Currency 2 5 14 2 12" xfId="33466"/>
    <cellStyle name="Currency 2 5 14 2 12 2" xfId="33467"/>
    <cellStyle name="Currency 2 5 14 2 13" xfId="33468"/>
    <cellStyle name="Currency 2 5 14 2 14" xfId="33469"/>
    <cellStyle name="Currency 2 5 14 2 2" xfId="33470"/>
    <cellStyle name="Currency 2 5 14 2 2 2" xfId="33471"/>
    <cellStyle name="Currency 2 5 14 2 3" xfId="33472"/>
    <cellStyle name="Currency 2 5 14 2 3 2" xfId="33473"/>
    <cellStyle name="Currency 2 5 14 2 4" xfId="33474"/>
    <cellStyle name="Currency 2 5 14 2 4 2" xfId="33475"/>
    <cellStyle name="Currency 2 5 14 2 5" xfId="33476"/>
    <cellStyle name="Currency 2 5 14 2 5 2" xfId="33477"/>
    <cellStyle name="Currency 2 5 14 2 6" xfId="33478"/>
    <cellStyle name="Currency 2 5 14 2 6 2" xfId="33479"/>
    <cellStyle name="Currency 2 5 14 2 7" xfId="33480"/>
    <cellStyle name="Currency 2 5 14 2 7 2" xfId="33481"/>
    <cellStyle name="Currency 2 5 14 2 8" xfId="33482"/>
    <cellStyle name="Currency 2 5 14 2 8 2" xfId="33483"/>
    <cellStyle name="Currency 2 5 14 2 9" xfId="33484"/>
    <cellStyle name="Currency 2 5 14 2 9 2" xfId="33485"/>
    <cellStyle name="Currency 2 5 14 3" xfId="33486"/>
    <cellStyle name="Currency 2 5 14 3 10" xfId="33487"/>
    <cellStyle name="Currency 2 5 14 3 10 2" xfId="33488"/>
    <cellStyle name="Currency 2 5 14 3 11" xfId="33489"/>
    <cellStyle name="Currency 2 5 14 3 11 2" xfId="33490"/>
    <cellStyle name="Currency 2 5 14 3 12" xfId="33491"/>
    <cellStyle name="Currency 2 5 14 3 12 2" xfId="33492"/>
    <cellStyle name="Currency 2 5 14 3 13" xfId="33493"/>
    <cellStyle name="Currency 2 5 14 3 14" xfId="33494"/>
    <cellStyle name="Currency 2 5 14 3 2" xfId="33495"/>
    <cellStyle name="Currency 2 5 14 3 2 2" xfId="33496"/>
    <cellStyle name="Currency 2 5 14 3 3" xfId="33497"/>
    <cellStyle name="Currency 2 5 14 3 3 2" xfId="33498"/>
    <cellStyle name="Currency 2 5 14 3 4" xfId="33499"/>
    <cellStyle name="Currency 2 5 14 3 4 2" xfId="33500"/>
    <cellStyle name="Currency 2 5 14 3 5" xfId="33501"/>
    <cellStyle name="Currency 2 5 14 3 5 2" xfId="33502"/>
    <cellStyle name="Currency 2 5 14 3 6" xfId="33503"/>
    <cellStyle name="Currency 2 5 14 3 6 2" xfId="33504"/>
    <cellStyle name="Currency 2 5 14 3 7" xfId="33505"/>
    <cellStyle name="Currency 2 5 14 3 7 2" xfId="33506"/>
    <cellStyle name="Currency 2 5 14 3 8" xfId="33507"/>
    <cellStyle name="Currency 2 5 14 3 8 2" xfId="33508"/>
    <cellStyle name="Currency 2 5 14 3 9" xfId="33509"/>
    <cellStyle name="Currency 2 5 14 3 9 2" xfId="33510"/>
    <cellStyle name="Currency 2 5 14 4" xfId="33511"/>
    <cellStyle name="Currency 2 5 14 4 2" xfId="33512"/>
    <cellStyle name="Currency 2 5 14 5" xfId="33513"/>
    <cellStyle name="Currency 2 5 14 5 2" xfId="33514"/>
    <cellStyle name="Currency 2 5 14 6" xfId="33515"/>
    <cellStyle name="Currency 2 5 14 6 2" xfId="33516"/>
    <cellStyle name="Currency 2 5 14 7" xfId="33517"/>
    <cellStyle name="Currency 2 5 14 7 2" xfId="33518"/>
    <cellStyle name="Currency 2 5 14 8" xfId="33519"/>
    <cellStyle name="Currency 2 5 14 8 2" xfId="33520"/>
    <cellStyle name="Currency 2 5 14 9" xfId="33521"/>
    <cellStyle name="Currency 2 5 14 9 2" xfId="33522"/>
    <cellStyle name="Currency 2 5 15" xfId="33523"/>
    <cellStyle name="Currency 2 5 15 10" xfId="33524"/>
    <cellStyle name="Currency 2 5 15 10 2" xfId="33525"/>
    <cellStyle name="Currency 2 5 15 11" xfId="33526"/>
    <cellStyle name="Currency 2 5 15 11 2" xfId="33527"/>
    <cellStyle name="Currency 2 5 15 12" xfId="33528"/>
    <cellStyle name="Currency 2 5 15 12 2" xfId="33529"/>
    <cellStyle name="Currency 2 5 15 13" xfId="33530"/>
    <cellStyle name="Currency 2 5 15 13 2" xfId="33531"/>
    <cellStyle name="Currency 2 5 15 14" xfId="33532"/>
    <cellStyle name="Currency 2 5 15 14 2" xfId="33533"/>
    <cellStyle name="Currency 2 5 15 15" xfId="33534"/>
    <cellStyle name="Currency 2 5 15 16" xfId="33535"/>
    <cellStyle name="Currency 2 5 15 2" xfId="33536"/>
    <cellStyle name="Currency 2 5 15 2 10" xfId="33537"/>
    <cellStyle name="Currency 2 5 15 2 10 2" xfId="33538"/>
    <cellStyle name="Currency 2 5 15 2 11" xfId="33539"/>
    <cellStyle name="Currency 2 5 15 2 11 2" xfId="33540"/>
    <cellStyle name="Currency 2 5 15 2 12" xfId="33541"/>
    <cellStyle name="Currency 2 5 15 2 12 2" xfId="33542"/>
    <cellStyle name="Currency 2 5 15 2 13" xfId="33543"/>
    <cellStyle name="Currency 2 5 15 2 14" xfId="33544"/>
    <cellStyle name="Currency 2 5 15 2 2" xfId="33545"/>
    <cellStyle name="Currency 2 5 15 2 2 2" xfId="33546"/>
    <cellStyle name="Currency 2 5 15 2 3" xfId="33547"/>
    <cellStyle name="Currency 2 5 15 2 3 2" xfId="33548"/>
    <cellStyle name="Currency 2 5 15 2 4" xfId="33549"/>
    <cellStyle name="Currency 2 5 15 2 4 2" xfId="33550"/>
    <cellStyle name="Currency 2 5 15 2 5" xfId="33551"/>
    <cellStyle name="Currency 2 5 15 2 5 2" xfId="33552"/>
    <cellStyle name="Currency 2 5 15 2 6" xfId="33553"/>
    <cellStyle name="Currency 2 5 15 2 6 2" xfId="33554"/>
    <cellStyle name="Currency 2 5 15 2 7" xfId="33555"/>
    <cellStyle name="Currency 2 5 15 2 7 2" xfId="33556"/>
    <cellStyle name="Currency 2 5 15 2 8" xfId="33557"/>
    <cellStyle name="Currency 2 5 15 2 8 2" xfId="33558"/>
    <cellStyle name="Currency 2 5 15 2 9" xfId="33559"/>
    <cellStyle name="Currency 2 5 15 2 9 2" xfId="33560"/>
    <cellStyle name="Currency 2 5 15 3" xfId="33561"/>
    <cellStyle name="Currency 2 5 15 3 10" xfId="33562"/>
    <cellStyle name="Currency 2 5 15 3 10 2" xfId="33563"/>
    <cellStyle name="Currency 2 5 15 3 11" xfId="33564"/>
    <cellStyle name="Currency 2 5 15 3 11 2" xfId="33565"/>
    <cellStyle name="Currency 2 5 15 3 12" xfId="33566"/>
    <cellStyle name="Currency 2 5 15 3 12 2" xfId="33567"/>
    <cellStyle name="Currency 2 5 15 3 13" xfId="33568"/>
    <cellStyle name="Currency 2 5 15 3 14" xfId="33569"/>
    <cellStyle name="Currency 2 5 15 3 2" xfId="33570"/>
    <cellStyle name="Currency 2 5 15 3 2 2" xfId="33571"/>
    <cellStyle name="Currency 2 5 15 3 3" xfId="33572"/>
    <cellStyle name="Currency 2 5 15 3 3 2" xfId="33573"/>
    <cellStyle name="Currency 2 5 15 3 4" xfId="33574"/>
    <cellStyle name="Currency 2 5 15 3 4 2" xfId="33575"/>
    <cellStyle name="Currency 2 5 15 3 5" xfId="33576"/>
    <cellStyle name="Currency 2 5 15 3 5 2" xfId="33577"/>
    <cellStyle name="Currency 2 5 15 3 6" xfId="33578"/>
    <cellStyle name="Currency 2 5 15 3 6 2" xfId="33579"/>
    <cellStyle name="Currency 2 5 15 3 7" xfId="33580"/>
    <cellStyle name="Currency 2 5 15 3 7 2" xfId="33581"/>
    <cellStyle name="Currency 2 5 15 3 8" xfId="33582"/>
    <cellStyle name="Currency 2 5 15 3 8 2" xfId="33583"/>
    <cellStyle name="Currency 2 5 15 3 9" xfId="33584"/>
    <cellStyle name="Currency 2 5 15 3 9 2" xfId="33585"/>
    <cellStyle name="Currency 2 5 15 4" xfId="33586"/>
    <cellStyle name="Currency 2 5 15 4 2" xfId="33587"/>
    <cellStyle name="Currency 2 5 15 5" xfId="33588"/>
    <cellStyle name="Currency 2 5 15 5 2" xfId="33589"/>
    <cellStyle name="Currency 2 5 15 6" xfId="33590"/>
    <cellStyle name="Currency 2 5 15 6 2" xfId="33591"/>
    <cellStyle name="Currency 2 5 15 7" xfId="33592"/>
    <cellStyle name="Currency 2 5 15 7 2" xfId="33593"/>
    <cellStyle name="Currency 2 5 15 8" xfId="33594"/>
    <cellStyle name="Currency 2 5 15 8 2" xfId="33595"/>
    <cellStyle name="Currency 2 5 15 9" xfId="33596"/>
    <cellStyle name="Currency 2 5 15 9 2" xfId="33597"/>
    <cellStyle name="Currency 2 5 16" xfId="33598"/>
    <cellStyle name="Currency 2 5 16 10" xfId="33599"/>
    <cellStyle name="Currency 2 5 16 10 2" xfId="33600"/>
    <cellStyle name="Currency 2 5 16 11" xfId="33601"/>
    <cellStyle name="Currency 2 5 16 11 2" xfId="33602"/>
    <cellStyle name="Currency 2 5 16 12" xfId="33603"/>
    <cellStyle name="Currency 2 5 16 12 2" xfId="33604"/>
    <cellStyle name="Currency 2 5 16 13" xfId="33605"/>
    <cellStyle name="Currency 2 5 16 13 2" xfId="33606"/>
    <cellStyle name="Currency 2 5 16 14" xfId="33607"/>
    <cellStyle name="Currency 2 5 16 14 2" xfId="33608"/>
    <cellStyle name="Currency 2 5 16 15" xfId="33609"/>
    <cellStyle name="Currency 2 5 16 16" xfId="33610"/>
    <cellStyle name="Currency 2 5 16 2" xfId="33611"/>
    <cellStyle name="Currency 2 5 16 2 10" xfId="33612"/>
    <cellStyle name="Currency 2 5 16 2 10 2" xfId="33613"/>
    <cellStyle name="Currency 2 5 16 2 11" xfId="33614"/>
    <cellStyle name="Currency 2 5 16 2 11 2" xfId="33615"/>
    <cellStyle name="Currency 2 5 16 2 12" xfId="33616"/>
    <cellStyle name="Currency 2 5 16 2 12 2" xfId="33617"/>
    <cellStyle name="Currency 2 5 16 2 13" xfId="33618"/>
    <cellStyle name="Currency 2 5 16 2 14" xfId="33619"/>
    <cellStyle name="Currency 2 5 16 2 2" xfId="33620"/>
    <cellStyle name="Currency 2 5 16 2 2 2" xfId="33621"/>
    <cellStyle name="Currency 2 5 16 2 3" xfId="33622"/>
    <cellStyle name="Currency 2 5 16 2 3 2" xfId="33623"/>
    <cellStyle name="Currency 2 5 16 2 4" xfId="33624"/>
    <cellStyle name="Currency 2 5 16 2 4 2" xfId="33625"/>
    <cellStyle name="Currency 2 5 16 2 5" xfId="33626"/>
    <cellStyle name="Currency 2 5 16 2 5 2" xfId="33627"/>
    <cellStyle name="Currency 2 5 16 2 6" xfId="33628"/>
    <cellStyle name="Currency 2 5 16 2 6 2" xfId="33629"/>
    <cellStyle name="Currency 2 5 16 2 7" xfId="33630"/>
    <cellStyle name="Currency 2 5 16 2 7 2" xfId="33631"/>
    <cellStyle name="Currency 2 5 16 2 8" xfId="33632"/>
    <cellStyle name="Currency 2 5 16 2 8 2" xfId="33633"/>
    <cellStyle name="Currency 2 5 16 2 9" xfId="33634"/>
    <cellStyle name="Currency 2 5 16 2 9 2" xfId="33635"/>
    <cellStyle name="Currency 2 5 16 3" xfId="33636"/>
    <cellStyle name="Currency 2 5 16 3 10" xfId="33637"/>
    <cellStyle name="Currency 2 5 16 3 10 2" xfId="33638"/>
    <cellStyle name="Currency 2 5 16 3 11" xfId="33639"/>
    <cellStyle name="Currency 2 5 16 3 11 2" xfId="33640"/>
    <cellStyle name="Currency 2 5 16 3 12" xfId="33641"/>
    <cellStyle name="Currency 2 5 16 3 12 2" xfId="33642"/>
    <cellStyle name="Currency 2 5 16 3 13" xfId="33643"/>
    <cellStyle name="Currency 2 5 16 3 14" xfId="33644"/>
    <cellStyle name="Currency 2 5 16 3 2" xfId="33645"/>
    <cellStyle name="Currency 2 5 16 3 2 2" xfId="33646"/>
    <cellStyle name="Currency 2 5 16 3 3" xfId="33647"/>
    <cellStyle name="Currency 2 5 16 3 3 2" xfId="33648"/>
    <cellStyle name="Currency 2 5 16 3 4" xfId="33649"/>
    <cellStyle name="Currency 2 5 16 3 4 2" xfId="33650"/>
    <cellStyle name="Currency 2 5 16 3 5" xfId="33651"/>
    <cellStyle name="Currency 2 5 16 3 5 2" xfId="33652"/>
    <cellStyle name="Currency 2 5 16 3 6" xfId="33653"/>
    <cellStyle name="Currency 2 5 16 3 6 2" xfId="33654"/>
    <cellStyle name="Currency 2 5 16 3 7" xfId="33655"/>
    <cellStyle name="Currency 2 5 16 3 7 2" xfId="33656"/>
    <cellStyle name="Currency 2 5 16 3 8" xfId="33657"/>
    <cellStyle name="Currency 2 5 16 3 8 2" xfId="33658"/>
    <cellStyle name="Currency 2 5 16 3 9" xfId="33659"/>
    <cellStyle name="Currency 2 5 16 3 9 2" xfId="33660"/>
    <cellStyle name="Currency 2 5 16 4" xfId="33661"/>
    <cellStyle name="Currency 2 5 16 4 2" xfId="33662"/>
    <cellStyle name="Currency 2 5 16 5" xfId="33663"/>
    <cellStyle name="Currency 2 5 16 5 2" xfId="33664"/>
    <cellStyle name="Currency 2 5 16 6" xfId="33665"/>
    <cellStyle name="Currency 2 5 16 6 2" xfId="33666"/>
    <cellStyle name="Currency 2 5 16 7" xfId="33667"/>
    <cellStyle name="Currency 2 5 16 7 2" xfId="33668"/>
    <cellStyle name="Currency 2 5 16 8" xfId="33669"/>
    <cellStyle name="Currency 2 5 16 8 2" xfId="33670"/>
    <cellStyle name="Currency 2 5 16 9" xfId="33671"/>
    <cellStyle name="Currency 2 5 16 9 2" xfId="33672"/>
    <cellStyle name="Currency 2 5 17" xfId="33673"/>
    <cellStyle name="Currency 2 5 17 10" xfId="33674"/>
    <cellStyle name="Currency 2 5 17 10 2" xfId="33675"/>
    <cellStyle name="Currency 2 5 17 11" xfId="33676"/>
    <cellStyle name="Currency 2 5 17 11 2" xfId="33677"/>
    <cellStyle name="Currency 2 5 17 12" xfId="33678"/>
    <cellStyle name="Currency 2 5 17 12 2" xfId="33679"/>
    <cellStyle name="Currency 2 5 17 13" xfId="33680"/>
    <cellStyle name="Currency 2 5 17 13 2" xfId="33681"/>
    <cellStyle name="Currency 2 5 17 14" xfId="33682"/>
    <cellStyle name="Currency 2 5 17 14 2" xfId="33683"/>
    <cellStyle name="Currency 2 5 17 15" xfId="33684"/>
    <cellStyle name="Currency 2 5 17 16" xfId="33685"/>
    <cellStyle name="Currency 2 5 17 2" xfId="33686"/>
    <cellStyle name="Currency 2 5 17 2 10" xfId="33687"/>
    <cellStyle name="Currency 2 5 17 2 10 2" xfId="33688"/>
    <cellStyle name="Currency 2 5 17 2 11" xfId="33689"/>
    <cellStyle name="Currency 2 5 17 2 11 2" xfId="33690"/>
    <cellStyle name="Currency 2 5 17 2 12" xfId="33691"/>
    <cellStyle name="Currency 2 5 17 2 12 2" xfId="33692"/>
    <cellStyle name="Currency 2 5 17 2 13" xfId="33693"/>
    <cellStyle name="Currency 2 5 17 2 14" xfId="33694"/>
    <cellStyle name="Currency 2 5 17 2 2" xfId="33695"/>
    <cellStyle name="Currency 2 5 17 2 2 2" xfId="33696"/>
    <cellStyle name="Currency 2 5 17 2 3" xfId="33697"/>
    <cellStyle name="Currency 2 5 17 2 3 2" xfId="33698"/>
    <cellStyle name="Currency 2 5 17 2 4" xfId="33699"/>
    <cellStyle name="Currency 2 5 17 2 4 2" xfId="33700"/>
    <cellStyle name="Currency 2 5 17 2 5" xfId="33701"/>
    <cellStyle name="Currency 2 5 17 2 5 2" xfId="33702"/>
    <cellStyle name="Currency 2 5 17 2 6" xfId="33703"/>
    <cellStyle name="Currency 2 5 17 2 6 2" xfId="33704"/>
    <cellStyle name="Currency 2 5 17 2 7" xfId="33705"/>
    <cellStyle name="Currency 2 5 17 2 7 2" xfId="33706"/>
    <cellStyle name="Currency 2 5 17 2 8" xfId="33707"/>
    <cellStyle name="Currency 2 5 17 2 8 2" xfId="33708"/>
    <cellStyle name="Currency 2 5 17 2 9" xfId="33709"/>
    <cellStyle name="Currency 2 5 17 2 9 2" xfId="33710"/>
    <cellStyle name="Currency 2 5 17 3" xfId="33711"/>
    <cellStyle name="Currency 2 5 17 3 10" xfId="33712"/>
    <cellStyle name="Currency 2 5 17 3 10 2" xfId="33713"/>
    <cellStyle name="Currency 2 5 17 3 11" xfId="33714"/>
    <cellStyle name="Currency 2 5 17 3 11 2" xfId="33715"/>
    <cellStyle name="Currency 2 5 17 3 12" xfId="33716"/>
    <cellStyle name="Currency 2 5 17 3 12 2" xfId="33717"/>
    <cellStyle name="Currency 2 5 17 3 13" xfId="33718"/>
    <cellStyle name="Currency 2 5 17 3 14" xfId="33719"/>
    <cellStyle name="Currency 2 5 17 3 2" xfId="33720"/>
    <cellStyle name="Currency 2 5 17 3 2 2" xfId="33721"/>
    <cellStyle name="Currency 2 5 17 3 3" xfId="33722"/>
    <cellStyle name="Currency 2 5 17 3 3 2" xfId="33723"/>
    <cellStyle name="Currency 2 5 17 3 4" xfId="33724"/>
    <cellStyle name="Currency 2 5 17 3 4 2" xfId="33725"/>
    <cellStyle name="Currency 2 5 17 3 5" xfId="33726"/>
    <cellStyle name="Currency 2 5 17 3 5 2" xfId="33727"/>
    <cellStyle name="Currency 2 5 17 3 6" xfId="33728"/>
    <cellStyle name="Currency 2 5 17 3 6 2" xfId="33729"/>
    <cellStyle name="Currency 2 5 17 3 7" xfId="33730"/>
    <cellStyle name="Currency 2 5 17 3 7 2" xfId="33731"/>
    <cellStyle name="Currency 2 5 17 3 8" xfId="33732"/>
    <cellStyle name="Currency 2 5 17 3 8 2" xfId="33733"/>
    <cellStyle name="Currency 2 5 17 3 9" xfId="33734"/>
    <cellStyle name="Currency 2 5 17 3 9 2" xfId="33735"/>
    <cellStyle name="Currency 2 5 17 4" xfId="33736"/>
    <cellStyle name="Currency 2 5 17 4 2" xfId="33737"/>
    <cellStyle name="Currency 2 5 17 5" xfId="33738"/>
    <cellStyle name="Currency 2 5 17 5 2" xfId="33739"/>
    <cellStyle name="Currency 2 5 17 6" xfId="33740"/>
    <cellStyle name="Currency 2 5 17 6 2" xfId="33741"/>
    <cellStyle name="Currency 2 5 17 7" xfId="33742"/>
    <cellStyle name="Currency 2 5 17 7 2" xfId="33743"/>
    <cellStyle name="Currency 2 5 17 8" xfId="33744"/>
    <cellStyle name="Currency 2 5 17 8 2" xfId="33745"/>
    <cellStyle name="Currency 2 5 17 9" xfId="33746"/>
    <cellStyle name="Currency 2 5 17 9 2" xfId="33747"/>
    <cellStyle name="Currency 2 5 18" xfId="33748"/>
    <cellStyle name="Currency 2 5 18 10" xfId="33749"/>
    <cellStyle name="Currency 2 5 18 10 2" xfId="33750"/>
    <cellStyle name="Currency 2 5 18 11" xfId="33751"/>
    <cellStyle name="Currency 2 5 18 11 2" xfId="33752"/>
    <cellStyle name="Currency 2 5 18 12" xfId="33753"/>
    <cellStyle name="Currency 2 5 18 12 2" xfId="33754"/>
    <cellStyle name="Currency 2 5 18 13" xfId="33755"/>
    <cellStyle name="Currency 2 5 18 13 2" xfId="33756"/>
    <cellStyle name="Currency 2 5 18 14" xfId="33757"/>
    <cellStyle name="Currency 2 5 18 14 2" xfId="33758"/>
    <cellStyle name="Currency 2 5 18 15" xfId="33759"/>
    <cellStyle name="Currency 2 5 18 16" xfId="33760"/>
    <cellStyle name="Currency 2 5 18 2" xfId="33761"/>
    <cellStyle name="Currency 2 5 18 2 10" xfId="33762"/>
    <cellStyle name="Currency 2 5 18 2 10 2" xfId="33763"/>
    <cellStyle name="Currency 2 5 18 2 11" xfId="33764"/>
    <cellStyle name="Currency 2 5 18 2 11 2" xfId="33765"/>
    <cellStyle name="Currency 2 5 18 2 12" xfId="33766"/>
    <cellStyle name="Currency 2 5 18 2 12 2" xfId="33767"/>
    <cellStyle name="Currency 2 5 18 2 13" xfId="33768"/>
    <cellStyle name="Currency 2 5 18 2 14" xfId="33769"/>
    <cellStyle name="Currency 2 5 18 2 2" xfId="33770"/>
    <cellStyle name="Currency 2 5 18 2 2 2" xfId="33771"/>
    <cellStyle name="Currency 2 5 18 2 3" xfId="33772"/>
    <cellStyle name="Currency 2 5 18 2 3 2" xfId="33773"/>
    <cellStyle name="Currency 2 5 18 2 4" xfId="33774"/>
    <cellStyle name="Currency 2 5 18 2 4 2" xfId="33775"/>
    <cellStyle name="Currency 2 5 18 2 5" xfId="33776"/>
    <cellStyle name="Currency 2 5 18 2 5 2" xfId="33777"/>
    <cellStyle name="Currency 2 5 18 2 6" xfId="33778"/>
    <cellStyle name="Currency 2 5 18 2 6 2" xfId="33779"/>
    <cellStyle name="Currency 2 5 18 2 7" xfId="33780"/>
    <cellStyle name="Currency 2 5 18 2 7 2" xfId="33781"/>
    <cellStyle name="Currency 2 5 18 2 8" xfId="33782"/>
    <cellStyle name="Currency 2 5 18 2 8 2" xfId="33783"/>
    <cellStyle name="Currency 2 5 18 2 9" xfId="33784"/>
    <cellStyle name="Currency 2 5 18 2 9 2" xfId="33785"/>
    <cellStyle name="Currency 2 5 18 3" xfId="33786"/>
    <cellStyle name="Currency 2 5 18 3 10" xfId="33787"/>
    <cellStyle name="Currency 2 5 18 3 10 2" xfId="33788"/>
    <cellStyle name="Currency 2 5 18 3 11" xfId="33789"/>
    <cellStyle name="Currency 2 5 18 3 11 2" xfId="33790"/>
    <cellStyle name="Currency 2 5 18 3 12" xfId="33791"/>
    <cellStyle name="Currency 2 5 18 3 12 2" xfId="33792"/>
    <cellStyle name="Currency 2 5 18 3 13" xfId="33793"/>
    <cellStyle name="Currency 2 5 18 3 14" xfId="33794"/>
    <cellStyle name="Currency 2 5 18 3 2" xfId="33795"/>
    <cellStyle name="Currency 2 5 18 3 2 2" xfId="33796"/>
    <cellStyle name="Currency 2 5 18 3 3" xfId="33797"/>
    <cellStyle name="Currency 2 5 18 3 3 2" xfId="33798"/>
    <cellStyle name="Currency 2 5 18 3 4" xfId="33799"/>
    <cellStyle name="Currency 2 5 18 3 4 2" xfId="33800"/>
    <cellStyle name="Currency 2 5 18 3 5" xfId="33801"/>
    <cellStyle name="Currency 2 5 18 3 5 2" xfId="33802"/>
    <cellStyle name="Currency 2 5 18 3 6" xfId="33803"/>
    <cellStyle name="Currency 2 5 18 3 6 2" xfId="33804"/>
    <cellStyle name="Currency 2 5 18 3 7" xfId="33805"/>
    <cellStyle name="Currency 2 5 18 3 7 2" xfId="33806"/>
    <cellStyle name="Currency 2 5 18 3 8" xfId="33807"/>
    <cellStyle name="Currency 2 5 18 3 8 2" xfId="33808"/>
    <cellStyle name="Currency 2 5 18 3 9" xfId="33809"/>
    <cellStyle name="Currency 2 5 18 3 9 2" xfId="33810"/>
    <cellStyle name="Currency 2 5 18 4" xfId="33811"/>
    <cellStyle name="Currency 2 5 18 4 2" xfId="33812"/>
    <cellStyle name="Currency 2 5 18 5" xfId="33813"/>
    <cellStyle name="Currency 2 5 18 5 2" xfId="33814"/>
    <cellStyle name="Currency 2 5 18 6" xfId="33815"/>
    <cellStyle name="Currency 2 5 18 6 2" xfId="33816"/>
    <cellStyle name="Currency 2 5 18 7" xfId="33817"/>
    <cellStyle name="Currency 2 5 18 7 2" xfId="33818"/>
    <cellStyle name="Currency 2 5 18 8" xfId="33819"/>
    <cellStyle name="Currency 2 5 18 8 2" xfId="33820"/>
    <cellStyle name="Currency 2 5 18 9" xfId="33821"/>
    <cellStyle name="Currency 2 5 18 9 2" xfId="33822"/>
    <cellStyle name="Currency 2 5 19" xfId="33823"/>
    <cellStyle name="Currency 2 5 19 10" xfId="33824"/>
    <cellStyle name="Currency 2 5 19 10 2" xfId="33825"/>
    <cellStyle name="Currency 2 5 19 11" xfId="33826"/>
    <cellStyle name="Currency 2 5 19 11 2" xfId="33827"/>
    <cellStyle name="Currency 2 5 19 12" xfId="33828"/>
    <cellStyle name="Currency 2 5 19 12 2" xfId="33829"/>
    <cellStyle name="Currency 2 5 19 13" xfId="33830"/>
    <cellStyle name="Currency 2 5 19 13 2" xfId="33831"/>
    <cellStyle name="Currency 2 5 19 14" xfId="33832"/>
    <cellStyle name="Currency 2 5 19 14 2" xfId="33833"/>
    <cellStyle name="Currency 2 5 19 15" xfId="33834"/>
    <cellStyle name="Currency 2 5 19 16" xfId="33835"/>
    <cellStyle name="Currency 2 5 19 2" xfId="33836"/>
    <cellStyle name="Currency 2 5 19 2 10" xfId="33837"/>
    <cellStyle name="Currency 2 5 19 2 10 2" xfId="33838"/>
    <cellStyle name="Currency 2 5 19 2 11" xfId="33839"/>
    <cellStyle name="Currency 2 5 19 2 11 2" xfId="33840"/>
    <cellStyle name="Currency 2 5 19 2 12" xfId="33841"/>
    <cellStyle name="Currency 2 5 19 2 12 2" xfId="33842"/>
    <cellStyle name="Currency 2 5 19 2 13" xfId="33843"/>
    <cellStyle name="Currency 2 5 19 2 14" xfId="33844"/>
    <cellStyle name="Currency 2 5 19 2 2" xfId="33845"/>
    <cellStyle name="Currency 2 5 19 2 2 2" xfId="33846"/>
    <cellStyle name="Currency 2 5 19 2 3" xfId="33847"/>
    <cellStyle name="Currency 2 5 19 2 3 2" xfId="33848"/>
    <cellStyle name="Currency 2 5 19 2 4" xfId="33849"/>
    <cellStyle name="Currency 2 5 19 2 4 2" xfId="33850"/>
    <cellStyle name="Currency 2 5 19 2 5" xfId="33851"/>
    <cellStyle name="Currency 2 5 19 2 5 2" xfId="33852"/>
    <cellStyle name="Currency 2 5 19 2 6" xfId="33853"/>
    <cellStyle name="Currency 2 5 19 2 6 2" xfId="33854"/>
    <cellStyle name="Currency 2 5 19 2 7" xfId="33855"/>
    <cellStyle name="Currency 2 5 19 2 7 2" xfId="33856"/>
    <cellStyle name="Currency 2 5 19 2 8" xfId="33857"/>
    <cellStyle name="Currency 2 5 19 2 8 2" xfId="33858"/>
    <cellStyle name="Currency 2 5 19 2 9" xfId="33859"/>
    <cellStyle name="Currency 2 5 19 2 9 2" xfId="33860"/>
    <cellStyle name="Currency 2 5 19 3" xfId="33861"/>
    <cellStyle name="Currency 2 5 19 3 10" xfId="33862"/>
    <cellStyle name="Currency 2 5 19 3 10 2" xfId="33863"/>
    <cellStyle name="Currency 2 5 19 3 11" xfId="33864"/>
    <cellStyle name="Currency 2 5 19 3 11 2" xfId="33865"/>
    <cellStyle name="Currency 2 5 19 3 12" xfId="33866"/>
    <cellStyle name="Currency 2 5 19 3 12 2" xfId="33867"/>
    <cellStyle name="Currency 2 5 19 3 13" xfId="33868"/>
    <cellStyle name="Currency 2 5 19 3 14" xfId="33869"/>
    <cellStyle name="Currency 2 5 19 3 2" xfId="33870"/>
    <cellStyle name="Currency 2 5 19 3 2 2" xfId="33871"/>
    <cellStyle name="Currency 2 5 19 3 3" xfId="33872"/>
    <cellStyle name="Currency 2 5 19 3 3 2" xfId="33873"/>
    <cellStyle name="Currency 2 5 19 3 4" xfId="33874"/>
    <cellStyle name="Currency 2 5 19 3 4 2" xfId="33875"/>
    <cellStyle name="Currency 2 5 19 3 5" xfId="33876"/>
    <cellStyle name="Currency 2 5 19 3 5 2" xfId="33877"/>
    <cellStyle name="Currency 2 5 19 3 6" xfId="33878"/>
    <cellStyle name="Currency 2 5 19 3 6 2" xfId="33879"/>
    <cellStyle name="Currency 2 5 19 3 7" xfId="33880"/>
    <cellStyle name="Currency 2 5 19 3 7 2" xfId="33881"/>
    <cellStyle name="Currency 2 5 19 3 8" xfId="33882"/>
    <cellStyle name="Currency 2 5 19 3 8 2" xfId="33883"/>
    <cellStyle name="Currency 2 5 19 3 9" xfId="33884"/>
    <cellStyle name="Currency 2 5 19 3 9 2" xfId="33885"/>
    <cellStyle name="Currency 2 5 19 4" xfId="33886"/>
    <cellStyle name="Currency 2 5 19 4 2" xfId="33887"/>
    <cellStyle name="Currency 2 5 19 5" xfId="33888"/>
    <cellStyle name="Currency 2 5 19 5 2" xfId="33889"/>
    <cellStyle name="Currency 2 5 19 6" xfId="33890"/>
    <cellStyle name="Currency 2 5 19 6 2" xfId="33891"/>
    <cellStyle name="Currency 2 5 19 7" xfId="33892"/>
    <cellStyle name="Currency 2 5 19 7 2" xfId="33893"/>
    <cellStyle name="Currency 2 5 19 8" xfId="33894"/>
    <cellStyle name="Currency 2 5 19 8 2" xfId="33895"/>
    <cellStyle name="Currency 2 5 19 9" xfId="33896"/>
    <cellStyle name="Currency 2 5 19 9 2" xfId="33897"/>
    <cellStyle name="Currency 2 5 2" xfId="33898"/>
    <cellStyle name="Currency 2 5 2 10" xfId="33899"/>
    <cellStyle name="Currency 2 5 2 10 2" xfId="33900"/>
    <cellStyle name="Currency 2 5 2 11" xfId="33901"/>
    <cellStyle name="Currency 2 5 2 11 2" xfId="33902"/>
    <cellStyle name="Currency 2 5 2 12" xfId="33903"/>
    <cellStyle name="Currency 2 5 2 12 2" xfId="33904"/>
    <cellStyle name="Currency 2 5 2 13" xfId="33905"/>
    <cellStyle name="Currency 2 5 2 13 2" xfId="33906"/>
    <cellStyle name="Currency 2 5 2 14" xfId="33907"/>
    <cellStyle name="Currency 2 5 2 14 2" xfId="33908"/>
    <cellStyle name="Currency 2 5 2 15" xfId="33909"/>
    <cellStyle name="Currency 2 5 2 16" xfId="33910"/>
    <cellStyle name="Currency 2 5 2 2" xfId="33911"/>
    <cellStyle name="Currency 2 5 2 2 10" xfId="33912"/>
    <cellStyle name="Currency 2 5 2 2 10 2" xfId="33913"/>
    <cellStyle name="Currency 2 5 2 2 11" xfId="33914"/>
    <cellStyle name="Currency 2 5 2 2 11 2" xfId="33915"/>
    <cellStyle name="Currency 2 5 2 2 12" xfId="33916"/>
    <cellStyle name="Currency 2 5 2 2 12 2" xfId="33917"/>
    <cellStyle name="Currency 2 5 2 2 13" xfId="33918"/>
    <cellStyle name="Currency 2 5 2 2 14" xfId="33919"/>
    <cellStyle name="Currency 2 5 2 2 2" xfId="33920"/>
    <cellStyle name="Currency 2 5 2 2 2 2" xfId="33921"/>
    <cellStyle name="Currency 2 5 2 2 3" xfId="33922"/>
    <cellStyle name="Currency 2 5 2 2 3 2" xfId="33923"/>
    <cellStyle name="Currency 2 5 2 2 4" xfId="33924"/>
    <cellStyle name="Currency 2 5 2 2 4 2" xfId="33925"/>
    <cellStyle name="Currency 2 5 2 2 5" xfId="33926"/>
    <cellStyle name="Currency 2 5 2 2 5 2" xfId="33927"/>
    <cellStyle name="Currency 2 5 2 2 6" xfId="33928"/>
    <cellStyle name="Currency 2 5 2 2 6 2" xfId="33929"/>
    <cellStyle name="Currency 2 5 2 2 7" xfId="33930"/>
    <cellStyle name="Currency 2 5 2 2 7 2" xfId="33931"/>
    <cellStyle name="Currency 2 5 2 2 8" xfId="33932"/>
    <cellStyle name="Currency 2 5 2 2 8 2" xfId="33933"/>
    <cellStyle name="Currency 2 5 2 2 9" xfId="33934"/>
    <cellStyle name="Currency 2 5 2 2 9 2" xfId="33935"/>
    <cellStyle name="Currency 2 5 2 3" xfId="33936"/>
    <cellStyle name="Currency 2 5 2 3 10" xfId="33937"/>
    <cellStyle name="Currency 2 5 2 3 10 2" xfId="33938"/>
    <cellStyle name="Currency 2 5 2 3 11" xfId="33939"/>
    <cellStyle name="Currency 2 5 2 3 11 2" xfId="33940"/>
    <cellStyle name="Currency 2 5 2 3 12" xfId="33941"/>
    <cellStyle name="Currency 2 5 2 3 12 2" xfId="33942"/>
    <cellStyle name="Currency 2 5 2 3 13" xfId="33943"/>
    <cellStyle name="Currency 2 5 2 3 14" xfId="33944"/>
    <cellStyle name="Currency 2 5 2 3 2" xfId="33945"/>
    <cellStyle name="Currency 2 5 2 3 2 2" xfId="33946"/>
    <cellStyle name="Currency 2 5 2 3 3" xfId="33947"/>
    <cellStyle name="Currency 2 5 2 3 3 2" xfId="33948"/>
    <cellStyle name="Currency 2 5 2 3 4" xfId="33949"/>
    <cellStyle name="Currency 2 5 2 3 4 2" xfId="33950"/>
    <cellStyle name="Currency 2 5 2 3 5" xfId="33951"/>
    <cellStyle name="Currency 2 5 2 3 5 2" xfId="33952"/>
    <cellStyle name="Currency 2 5 2 3 6" xfId="33953"/>
    <cellStyle name="Currency 2 5 2 3 6 2" xfId="33954"/>
    <cellStyle name="Currency 2 5 2 3 7" xfId="33955"/>
    <cellStyle name="Currency 2 5 2 3 7 2" xfId="33956"/>
    <cellStyle name="Currency 2 5 2 3 8" xfId="33957"/>
    <cellStyle name="Currency 2 5 2 3 8 2" xfId="33958"/>
    <cellStyle name="Currency 2 5 2 3 9" xfId="33959"/>
    <cellStyle name="Currency 2 5 2 3 9 2" xfId="33960"/>
    <cellStyle name="Currency 2 5 2 4" xfId="33961"/>
    <cellStyle name="Currency 2 5 2 4 2" xfId="33962"/>
    <cellStyle name="Currency 2 5 2 5" xfId="33963"/>
    <cellStyle name="Currency 2 5 2 5 2" xfId="33964"/>
    <cellStyle name="Currency 2 5 2 6" xfId="33965"/>
    <cellStyle name="Currency 2 5 2 6 2" xfId="33966"/>
    <cellStyle name="Currency 2 5 2 7" xfId="33967"/>
    <cellStyle name="Currency 2 5 2 7 2" xfId="33968"/>
    <cellStyle name="Currency 2 5 2 8" xfId="33969"/>
    <cellStyle name="Currency 2 5 2 8 2" xfId="33970"/>
    <cellStyle name="Currency 2 5 2 9" xfId="33971"/>
    <cellStyle name="Currency 2 5 2 9 2" xfId="33972"/>
    <cellStyle name="Currency 2 5 20" xfId="33973"/>
    <cellStyle name="Currency 2 5 20 10" xfId="33974"/>
    <cellStyle name="Currency 2 5 20 10 2" xfId="33975"/>
    <cellStyle name="Currency 2 5 20 11" xfId="33976"/>
    <cellStyle name="Currency 2 5 20 11 2" xfId="33977"/>
    <cellStyle name="Currency 2 5 20 12" xfId="33978"/>
    <cellStyle name="Currency 2 5 20 12 2" xfId="33979"/>
    <cellStyle name="Currency 2 5 20 13" xfId="33980"/>
    <cellStyle name="Currency 2 5 20 13 2" xfId="33981"/>
    <cellStyle name="Currency 2 5 20 14" xfId="33982"/>
    <cellStyle name="Currency 2 5 20 14 2" xfId="33983"/>
    <cellStyle name="Currency 2 5 20 15" xfId="33984"/>
    <cellStyle name="Currency 2 5 20 16" xfId="33985"/>
    <cellStyle name="Currency 2 5 20 2" xfId="33986"/>
    <cellStyle name="Currency 2 5 20 2 10" xfId="33987"/>
    <cellStyle name="Currency 2 5 20 2 10 2" xfId="33988"/>
    <cellStyle name="Currency 2 5 20 2 11" xfId="33989"/>
    <cellStyle name="Currency 2 5 20 2 11 2" xfId="33990"/>
    <cellStyle name="Currency 2 5 20 2 12" xfId="33991"/>
    <cellStyle name="Currency 2 5 20 2 12 2" xfId="33992"/>
    <cellStyle name="Currency 2 5 20 2 13" xfId="33993"/>
    <cellStyle name="Currency 2 5 20 2 14" xfId="33994"/>
    <cellStyle name="Currency 2 5 20 2 2" xfId="33995"/>
    <cellStyle name="Currency 2 5 20 2 2 2" xfId="33996"/>
    <cellStyle name="Currency 2 5 20 2 3" xfId="33997"/>
    <cellStyle name="Currency 2 5 20 2 3 2" xfId="33998"/>
    <cellStyle name="Currency 2 5 20 2 4" xfId="33999"/>
    <cellStyle name="Currency 2 5 20 2 4 2" xfId="34000"/>
    <cellStyle name="Currency 2 5 20 2 5" xfId="34001"/>
    <cellStyle name="Currency 2 5 20 2 5 2" xfId="34002"/>
    <cellStyle name="Currency 2 5 20 2 6" xfId="34003"/>
    <cellStyle name="Currency 2 5 20 2 6 2" xfId="34004"/>
    <cellStyle name="Currency 2 5 20 2 7" xfId="34005"/>
    <cellStyle name="Currency 2 5 20 2 7 2" xfId="34006"/>
    <cellStyle name="Currency 2 5 20 2 8" xfId="34007"/>
    <cellStyle name="Currency 2 5 20 2 8 2" xfId="34008"/>
    <cellStyle name="Currency 2 5 20 2 9" xfId="34009"/>
    <cellStyle name="Currency 2 5 20 2 9 2" xfId="34010"/>
    <cellStyle name="Currency 2 5 20 3" xfId="34011"/>
    <cellStyle name="Currency 2 5 20 3 10" xfId="34012"/>
    <cellStyle name="Currency 2 5 20 3 10 2" xfId="34013"/>
    <cellStyle name="Currency 2 5 20 3 11" xfId="34014"/>
    <cellStyle name="Currency 2 5 20 3 11 2" xfId="34015"/>
    <cellStyle name="Currency 2 5 20 3 12" xfId="34016"/>
    <cellStyle name="Currency 2 5 20 3 12 2" xfId="34017"/>
    <cellStyle name="Currency 2 5 20 3 13" xfId="34018"/>
    <cellStyle name="Currency 2 5 20 3 14" xfId="34019"/>
    <cellStyle name="Currency 2 5 20 3 2" xfId="34020"/>
    <cellStyle name="Currency 2 5 20 3 2 2" xfId="34021"/>
    <cellStyle name="Currency 2 5 20 3 3" xfId="34022"/>
    <cellStyle name="Currency 2 5 20 3 3 2" xfId="34023"/>
    <cellStyle name="Currency 2 5 20 3 4" xfId="34024"/>
    <cellStyle name="Currency 2 5 20 3 4 2" xfId="34025"/>
    <cellStyle name="Currency 2 5 20 3 5" xfId="34026"/>
    <cellStyle name="Currency 2 5 20 3 5 2" xfId="34027"/>
    <cellStyle name="Currency 2 5 20 3 6" xfId="34028"/>
    <cellStyle name="Currency 2 5 20 3 6 2" xfId="34029"/>
    <cellStyle name="Currency 2 5 20 3 7" xfId="34030"/>
    <cellStyle name="Currency 2 5 20 3 7 2" xfId="34031"/>
    <cellStyle name="Currency 2 5 20 3 8" xfId="34032"/>
    <cellStyle name="Currency 2 5 20 3 8 2" xfId="34033"/>
    <cellStyle name="Currency 2 5 20 3 9" xfId="34034"/>
    <cellStyle name="Currency 2 5 20 3 9 2" xfId="34035"/>
    <cellStyle name="Currency 2 5 20 4" xfId="34036"/>
    <cellStyle name="Currency 2 5 20 4 2" xfId="34037"/>
    <cellStyle name="Currency 2 5 20 5" xfId="34038"/>
    <cellStyle name="Currency 2 5 20 5 2" xfId="34039"/>
    <cellStyle name="Currency 2 5 20 6" xfId="34040"/>
    <cellStyle name="Currency 2 5 20 6 2" xfId="34041"/>
    <cellStyle name="Currency 2 5 20 7" xfId="34042"/>
    <cellStyle name="Currency 2 5 20 7 2" xfId="34043"/>
    <cellStyle name="Currency 2 5 20 8" xfId="34044"/>
    <cellStyle name="Currency 2 5 20 8 2" xfId="34045"/>
    <cellStyle name="Currency 2 5 20 9" xfId="34046"/>
    <cellStyle name="Currency 2 5 20 9 2" xfId="34047"/>
    <cellStyle name="Currency 2 5 21" xfId="34048"/>
    <cellStyle name="Currency 2 5 21 10" xfId="34049"/>
    <cellStyle name="Currency 2 5 21 10 2" xfId="34050"/>
    <cellStyle name="Currency 2 5 21 11" xfId="34051"/>
    <cellStyle name="Currency 2 5 21 11 2" xfId="34052"/>
    <cellStyle name="Currency 2 5 21 12" xfId="34053"/>
    <cellStyle name="Currency 2 5 21 12 2" xfId="34054"/>
    <cellStyle name="Currency 2 5 21 13" xfId="34055"/>
    <cellStyle name="Currency 2 5 21 13 2" xfId="34056"/>
    <cellStyle name="Currency 2 5 21 14" xfId="34057"/>
    <cellStyle name="Currency 2 5 21 14 2" xfId="34058"/>
    <cellStyle name="Currency 2 5 21 15" xfId="34059"/>
    <cellStyle name="Currency 2 5 21 16" xfId="34060"/>
    <cellStyle name="Currency 2 5 21 2" xfId="34061"/>
    <cellStyle name="Currency 2 5 21 2 10" xfId="34062"/>
    <cellStyle name="Currency 2 5 21 2 10 2" xfId="34063"/>
    <cellStyle name="Currency 2 5 21 2 11" xfId="34064"/>
    <cellStyle name="Currency 2 5 21 2 11 2" xfId="34065"/>
    <cellStyle name="Currency 2 5 21 2 12" xfId="34066"/>
    <cellStyle name="Currency 2 5 21 2 12 2" xfId="34067"/>
    <cellStyle name="Currency 2 5 21 2 13" xfId="34068"/>
    <cellStyle name="Currency 2 5 21 2 14" xfId="34069"/>
    <cellStyle name="Currency 2 5 21 2 2" xfId="34070"/>
    <cellStyle name="Currency 2 5 21 2 2 2" xfId="34071"/>
    <cellStyle name="Currency 2 5 21 2 3" xfId="34072"/>
    <cellStyle name="Currency 2 5 21 2 3 2" xfId="34073"/>
    <cellStyle name="Currency 2 5 21 2 4" xfId="34074"/>
    <cellStyle name="Currency 2 5 21 2 4 2" xfId="34075"/>
    <cellStyle name="Currency 2 5 21 2 5" xfId="34076"/>
    <cellStyle name="Currency 2 5 21 2 5 2" xfId="34077"/>
    <cellStyle name="Currency 2 5 21 2 6" xfId="34078"/>
    <cellStyle name="Currency 2 5 21 2 6 2" xfId="34079"/>
    <cellStyle name="Currency 2 5 21 2 7" xfId="34080"/>
    <cellStyle name="Currency 2 5 21 2 7 2" xfId="34081"/>
    <cellStyle name="Currency 2 5 21 2 8" xfId="34082"/>
    <cellStyle name="Currency 2 5 21 2 8 2" xfId="34083"/>
    <cellStyle name="Currency 2 5 21 2 9" xfId="34084"/>
    <cellStyle name="Currency 2 5 21 2 9 2" xfId="34085"/>
    <cellStyle name="Currency 2 5 21 3" xfId="34086"/>
    <cellStyle name="Currency 2 5 21 3 10" xfId="34087"/>
    <cellStyle name="Currency 2 5 21 3 10 2" xfId="34088"/>
    <cellStyle name="Currency 2 5 21 3 11" xfId="34089"/>
    <cellStyle name="Currency 2 5 21 3 11 2" xfId="34090"/>
    <cellStyle name="Currency 2 5 21 3 12" xfId="34091"/>
    <cellStyle name="Currency 2 5 21 3 12 2" xfId="34092"/>
    <cellStyle name="Currency 2 5 21 3 13" xfId="34093"/>
    <cellStyle name="Currency 2 5 21 3 14" xfId="34094"/>
    <cellStyle name="Currency 2 5 21 3 2" xfId="34095"/>
    <cellStyle name="Currency 2 5 21 3 2 2" xfId="34096"/>
    <cellStyle name="Currency 2 5 21 3 3" xfId="34097"/>
    <cellStyle name="Currency 2 5 21 3 3 2" xfId="34098"/>
    <cellStyle name="Currency 2 5 21 3 4" xfId="34099"/>
    <cellStyle name="Currency 2 5 21 3 4 2" xfId="34100"/>
    <cellStyle name="Currency 2 5 21 3 5" xfId="34101"/>
    <cellStyle name="Currency 2 5 21 3 5 2" xfId="34102"/>
    <cellStyle name="Currency 2 5 21 3 6" xfId="34103"/>
    <cellStyle name="Currency 2 5 21 3 6 2" xfId="34104"/>
    <cellStyle name="Currency 2 5 21 3 7" xfId="34105"/>
    <cellStyle name="Currency 2 5 21 3 7 2" xfId="34106"/>
    <cellStyle name="Currency 2 5 21 3 8" xfId="34107"/>
    <cellStyle name="Currency 2 5 21 3 8 2" xfId="34108"/>
    <cellStyle name="Currency 2 5 21 3 9" xfId="34109"/>
    <cellStyle name="Currency 2 5 21 3 9 2" xfId="34110"/>
    <cellStyle name="Currency 2 5 21 4" xfId="34111"/>
    <cellStyle name="Currency 2 5 21 4 2" xfId="34112"/>
    <cellStyle name="Currency 2 5 21 5" xfId="34113"/>
    <cellStyle name="Currency 2 5 21 5 2" xfId="34114"/>
    <cellStyle name="Currency 2 5 21 6" xfId="34115"/>
    <cellStyle name="Currency 2 5 21 6 2" xfId="34116"/>
    <cellStyle name="Currency 2 5 21 7" xfId="34117"/>
    <cellStyle name="Currency 2 5 21 7 2" xfId="34118"/>
    <cellStyle name="Currency 2 5 21 8" xfId="34119"/>
    <cellStyle name="Currency 2 5 21 8 2" xfId="34120"/>
    <cellStyle name="Currency 2 5 21 9" xfId="34121"/>
    <cellStyle name="Currency 2 5 21 9 2" xfId="34122"/>
    <cellStyle name="Currency 2 5 22" xfId="34123"/>
    <cellStyle name="Currency 2 5 22 10" xfId="34124"/>
    <cellStyle name="Currency 2 5 22 10 2" xfId="34125"/>
    <cellStyle name="Currency 2 5 22 11" xfId="34126"/>
    <cellStyle name="Currency 2 5 22 11 2" xfId="34127"/>
    <cellStyle name="Currency 2 5 22 12" xfId="34128"/>
    <cellStyle name="Currency 2 5 22 12 2" xfId="34129"/>
    <cellStyle name="Currency 2 5 22 13" xfId="34130"/>
    <cellStyle name="Currency 2 5 22 14" xfId="34131"/>
    <cellStyle name="Currency 2 5 22 2" xfId="34132"/>
    <cellStyle name="Currency 2 5 22 2 2" xfId="34133"/>
    <cellStyle name="Currency 2 5 22 3" xfId="34134"/>
    <cellStyle name="Currency 2 5 22 3 2" xfId="34135"/>
    <cellStyle name="Currency 2 5 22 4" xfId="34136"/>
    <cellStyle name="Currency 2 5 22 4 2" xfId="34137"/>
    <cellStyle name="Currency 2 5 22 5" xfId="34138"/>
    <cellStyle name="Currency 2 5 22 5 2" xfId="34139"/>
    <cellStyle name="Currency 2 5 22 6" xfId="34140"/>
    <cellStyle name="Currency 2 5 22 6 2" xfId="34141"/>
    <cellStyle name="Currency 2 5 22 7" xfId="34142"/>
    <cellStyle name="Currency 2 5 22 7 2" xfId="34143"/>
    <cellStyle name="Currency 2 5 22 8" xfId="34144"/>
    <cellStyle name="Currency 2 5 22 8 2" xfId="34145"/>
    <cellStyle name="Currency 2 5 22 9" xfId="34146"/>
    <cellStyle name="Currency 2 5 22 9 2" xfId="34147"/>
    <cellStyle name="Currency 2 5 23" xfId="34148"/>
    <cellStyle name="Currency 2 5 23 10" xfId="34149"/>
    <cellStyle name="Currency 2 5 23 10 2" xfId="34150"/>
    <cellStyle name="Currency 2 5 23 11" xfId="34151"/>
    <cellStyle name="Currency 2 5 23 11 2" xfId="34152"/>
    <cellStyle name="Currency 2 5 23 12" xfId="34153"/>
    <cellStyle name="Currency 2 5 23 12 2" xfId="34154"/>
    <cellStyle name="Currency 2 5 23 13" xfId="34155"/>
    <cellStyle name="Currency 2 5 23 14" xfId="34156"/>
    <cellStyle name="Currency 2 5 23 2" xfId="34157"/>
    <cellStyle name="Currency 2 5 23 2 2" xfId="34158"/>
    <cellStyle name="Currency 2 5 23 3" xfId="34159"/>
    <cellStyle name="Currency 2 5 23 3 2" xfId="34160"/>
    <cellStyle name="Currency 2 5 23 4" xfId="34161"/>
    <cellStyle name="Currency 2 5 23 4 2" xfId="34162"/>
    <cellStyle name="Currency 2 5 23 5" xfId="34163"/>
    <cellStyle name="Currency 2 5 23 5 2" xfId="34164"/>
    <cellStyle name="Currency 2 5 23 6" xfId="34165"/>
    <cellStyle name="Currency 2 5 23 6 2" xfId="34166"/>
    <cellStyle name="Currency 2 5 23 7" xfId="34167"/>
    <cellStyle name="Currency 2 5 23 7 2" xfId="34168"/>
    <cellStyle name="Currency 2 5 23 8" xfId="34169"/>
    <cellStyle name="Currency 2 5 23 8 2" xfId="34170"/>
    <cellStyle name="Currency 2 5 23 9" xfId="34171"/>
    <cellStyle name="Currency 2 5 23 9 2" xfId="34172"/>
    <cellStyle name="Currency 2 5 24" xfId="34173"/>
    <cellStyle name="Currency 2 5 24 2" xfId="34174"/>
    <cellStyle name="Currency 2 5 25" xfId="34175"/>
    <cellStyle name="Currency 2 5 25 2" xfId="34176"/>
    <cellStyle name="Currency 2 5 26" xfId="34177"/>
    <cellStyle name="Currency 2 5 26 2" xfId="34178"/>
    <cellStyle name="Currency 2 5 27" xfId="34179"/>
    <cellStyle name="Currency 2 5 27 2" xfId="34180"/>
    <cellStyle name="Currency 2 5 28" xfId="34181"/>
    <cellStyle name="Currency 2 5 28 2" xfId="34182"/>
    <cellStyle name="Currency 2 5 29" xfId="34183"/>
    <cellStyle name="Currency 2 5 29 2" xfId="34184"/>
    <cellStyle name="Currency 2 5 3" xfId="34185"/>
    <cellStyle name="Currency 2 5 3 10" xfId="34186"/>
    <cellStyle name="Currency 2 5 3 10 2" xfId="34187"/>
    <cellStyle name="Currency 2 5 3 11" xfId="34188"/>
    <cellStyle name="Currency 2 5 3 11 2" xfId="34189"/>
    <cellStyle name="Currency 2 5 3 12" xfId="34190"/>
    <cellStyle name="Currency 2 5 3 12 2" xfId="34191"/>
    <cellStyle name="Currency 2 5 3 13" xfId="34192"/>
    <cellStyle name="Currency 2 5 3 13 2" xfId="34193"/>
    <cellStyle name="Currency 2 5 3 14" xfId="34194"/>
    <cellStyle name="Currency 2 5 3 14 2" xfId="34195"/>
    <cellStyle name="Currency 2 5 3 15" xfId="34196"/>
    <cellStyle name="Currency 2 5 3 16" xfId="34197"/>
    <cellStyle name="Currency 2 5 3 2" xfId="34198"/>
    <cellStyle name="Currency 2 5 3 2 10" xfId="34199"/>
    <cellStyle name="Currency 2 5 3 2 10 2" xfId="34200"/>
    <cellStyle name="Currency 2 5 3 2 11" xfId="34201"/>
    <cellStyle name="Currency 2 5 3 2 11 2" xfId="34202"/>
    <cellStyle name="Currency 2 5 3 2 12" xfId="34203"/>
    <cellStyle name="Currency 2 5 3 2 12 2" xfId="34204"/>
    <cellStyle name="Currency 2 5 3 2 13" xfId="34205"/>
    <cellStyle name="Currency 2 5 3 2 14" xfId="34206"/>
    <cellStyle name="Currency 2 5 3 2 2" xfId="34207"/>
    <cellStyle name="Currency 2 5 3 2 2 2" xfId="34208"/>
    <cellStyle name="Currency 2 5 3 2 3" xfId="34209"/>
    <cellStyle name="Currency 2 5 3 2 3 2" xfId="34210"/>
    <cellStyle name="Currency 2 5 3 2 4" xfId="34211"/>
    <cellStyle name="Currency 2 5 3 2 4 2" xfId="34212"/>
    <cellStyle name="Currency 2 5 3 2 5" xfId="34213"/>
    <cellStyle name="Currency 2 5 3 2 5 2" xfId="34214"/>
    <cellStyle name="Currency 2 5 3 2 6" xfId="34215"/>
    <cellStyle name="Currency 2 5 3 2 6 2" xfId="34216"/>
    <cellStyle name="Currency 2 5 3 2 7" xfId="34217"/>
    <cellStyle name="Currency 2 5 3 2 7 2" xfId="34218"/>
    <cellStyle name="Currency 2 5 3 2 8" xfId="34219"/>
    <cellStyle name="Currency 2 5 3 2 8 2" xfId="34220"/>
    <cellStyle name="Currency 2 5 3 2 9" xfId="34221"/>
    <cellStyle name="Currency 2 5 3 2 9 2" xfId="34222"/>
    <cellStyle name="Currency 2 5 3 3" xfId="34223"/>
    <cellStyle name="Currency 2 5 3 3 10" xfId="34224"/>
    <cellStyle name="Currency 2 5 3 3 10 2" xfId="34225"/>
    <cellStyle name="Currency 2 5 3 3 11" xfId="34226"/>
    <cellStyle name="Currency 2 5 3 3 11 2" xfId="34227"/>
    <cellStyle name="Currency 2 5 3 3 12" xfId="34228"/>
    <cellStyle name="Currency 2 5 3 3 12 2" xfId="34229"/>
    <cellStyle name="Currency 2 5 3 3 13" xfId="34230"/>
    <cellStyle name="Currency 2 5 3 3 14" xfId="34231"/>
    <cellStyle name="Currency 2 5 3 3 2" xfId="34232"/>
    <cellStyle name="Currency 2 5 3 3 2 2" xfId="34233"/>
    <cellStyle name="Currency 2 5 3 3 3" xfId="34234"/>
    <cellStyle name="Currency 2 5 3 3 3 2" xfId="34235"/>
    <cellStyle name="Currency 2 5 3 3 4" xfId="34236"/>
    <cellStyle name="Currency 2 5 3 3 4 2" xfId="34237"/>
    <cellStyle name="Currency 2 5 3 3 5" xfId="34238"/>
    <cellStyle name="Currency 2 5 3 3 5 2" xfId="34239"/>
    <cellStyle name="Currency 2 5 3 3 6" xfId="34240"/>
    <cellStyle name="Currency 2 5 3 3 6 2" xfId="34241"/>
    <cellStyle name="Currency 2 5 3 3 7" xfId="34242"/>
    <cellStyle name="Currency 2 5 3 3 7 2" xfId="34243"/>
    <cellStyle name="Currency 2 5 3 3 8" xfId="34244"/>
    <cellStyle name="Currency 2 5 3 3 8 2" xfId="34245"/>
    <cellStyle name="Currency 2 5 3 3 9" xfId="34246"/>
    <cellStyle name="Currency 2 5 3 3 9 2" xfId="34247"/>
    <cellStyle name="Currency 2 5 3 4" xfId="34248"/>
    <cellStyle name="Currency 2 5 3 4 2" xfId="34249"/>
    <cellStyle name="Currency 2 5 3 5" xfId="34250"/>
    <cellStyle name="Currency 2 5 3 5 2" xfId="34251"/>
    <cellStyle name="Currency 2 5 3 6" xfId="34252"/>
    <cellStyle name="Currency 2 5 3 6 2" xfId="34253"/>
    <cellStyle name="Currency 2 5 3 7" xfId="34254"/>
    <cellStyle name="Currency 2 5 3 7 2" xfId="34255"/>
    <cellStyle name="Currency 2 5 3 8" xfId="34256"/>
    <cellStyle name="Currency 2 5 3 8 2" xfId="34257"/>
    <cellStyle name="Currency 2 5 3 9" xfId="34258"/>
    <cellStyle name="Currency 2 5 3 9 2" xfId="34259"/>
    <cellStyle name="Currency 2 5 30" xfId="34260"/>
    <cellStyle name="Currency 2 5 30 2" xfId="34261"/>
    <cellStyle name="Currency 2 5 31" xfId="34262"/>
    <cellStyle name="Currency 2 5 31 2" xfId="34263"/>
    <cellStyle name="Currency 2 5 32" xfId="34264"/>
    <cellStyle name="Currency 2 5 32 2" xfId="34265"/>
    <cellStyle name="Currency 2 5 33" xfId="34266"/>
    <cellStyle name="Currency 2 5 33 2" xfId="34267"/>
    <cellStyle name="Currency 2 5 34" xfId="34268"/>
    <cellStyle name="Currency 2 5 34 2" xfId="34269"/>
    <cellStyle name="Currency 2 5 35" xfId="34270"/>
    <cellStyle name="Currency 2 5 36" xfId="34271"/>
    <cellStyle name="Currency 2 5 37" xfId="34272"/>
    <cellStyle name="Currency 2 5 38" xfId="34273"/>
    <cellStyle name="Currency 2 5 39" xfId="34274"/>
    <cellStyle name="Currency 2 5 4" xfId="34275"/>
    <cellStyle name="Currency 2 5 4 10" xfId="34276"/>
    <cellStyle name="Currency 2 5 4 10 2" xfId="34277"/>
    <cellStyle name="Currency 2 5 4 11" xfId="34278"/>
    <cellStyle name="Currency 2 5 4 11 2" xfId="34279"/>
    <cellStyle name="Currency 2 5 4 12" xfId="34280"/>
    <cellStyle name="Currency 2 5 4 12 2" xfId="34281"/>
    <cellStyle name="Currency 2 5 4 13" xfId="34282"/>
    <cellStyle name="Currency 2 5 4 13 2" xfId="34283"/>
    <cellStyle name="Currency 2 5 4 14" xfId="34284"/>
    <cellStyle name="Currency 2 5 4 14 2" xfId="34285"/>
    <cellStyle name="Currency 2 5 4 15" xfId="34286"/>
    <cellStyle name="Currency 2 5 4 16" xfId="34287"/>
    <cellStyle name="Currency 2 5 4 2" xfId="34288"/>
    <cellStyle name="Currency 2 5 4 2 10" xfId="34289"/>
    <cellStyle name="Currency 2 5 4 2 10 2" xfId="34290"/>
    <cellStyle name="Currency 2 5 4 2 11" xfId="34291"/>
    <cellStyle name="Currency 2 5 4 2 11 2" xfId="34292"/>
    <cellStyle name="Currency 2 5 4 2 12" xfId="34293"/>
    <cellStyle name="Currency 2 5 4 2 12 2" xfId="34294"/>
    <cellStyle name="Currency 2 5 4 2 13" xfId="34295"/>
    <cellStyle name="Currency 2 5 4 2 14" xfId="34296"/>
    <cellStyle name="Currency 2 5 4 2 2" xfId="34297"/>
    <cellStyle name="Currency 2 5 4 2 2 2" xfId="34298"/>
    <cellStyle name="Currency 2 5 4 2 3" xfId="34299"/>
    <cellStyle name="Currency 2 5 4 2 3 2" xfId="34300"/>
    <cellStyle name="Currency 2 5 4 2 4" xfId="34301"/>
    <cellStyle name="Currency 2 5 4 2 4 2" xfId="34302"/>
    <cellStyle name="Currency 2 5 4 2 5" xfId="34303"/>
    <cellStyle name="Currency 2 5 4 2 5 2" xfId="34304"/>
    <cellStyle name="Currency 2 5 4 2 6" xfId="34305"/>
    <cellStyle name="Currency 2 5 4 2 6 2" xfId="34306"/>
    <cellStyle name="Currency 2 5 4 2 7" xfId="34307"/>
    <cellStyle name="Currency 2 5 4 2 7 2" xfId="34308"/>
    <cellStyle name="Currency 2 5 4 2 8" xfId="34309"/>
    <cellStyle name="Currency 2 5 4 2 8 2" xfId="34310"/>
    <cellStyle name="Currency 2 5 4 2 9" xfId="34311"/>
    <cellStyle name="Currency 2 5 4 2 9 2" xfId="34312"/>
    <cellStyle name="Currency 2 5 4 3" xfId="34313"/>
    <cellStyle name="Currency 2 5 4 3 10" xfId="34314"/>
    <cellStyle name="Currency 2 5 4 3 10 2" xfId="34315"/>
    <cellStyle name="Currency 2 5 4 3 11" xfId="34316"/>
    <cellStyle name="Currency 2 5 4 3 11 2" xfId="34317"/>
    <cellStyle name="Currency 2 5 4 3 12" xfId="34318"/>
    <cellStyle name="Currency 2 5 4 3 12 2" xfId="34319"/>
    <cellStyle name="Currency 2 5 4 3 13" xfId="34320"/>
    <cellStyle name="Currency 2 5 4 3 14" xfId="34321"/>
    <cellStyle name="Currency 2 5 4 3 2" xfId="34322"/>
    <cellStyle name="Currency 2 5 4 3 2 2" xfId="34323"/>
    <cellStyle name="Currency 2 5 4 3 3" xfId="34324"/>
    <cellStyle name="Currency 2 5 4 3 3 2" xfId="34325"/>
    <cellStyle name="Currency 2 5 4 3 4" xfId="34326"/>
    <cellStyle name="Currency 2 5 4 3 4 2" xfId="34327"/>
    <cellStyle name="Currency 2 5 4 3 5" xfId="34328"/>
    <cellStyle name="Currency 2 5 4 3 5 2" xfId="34329"/>
    <cellStyle name="Currency 2 5 4 3 6" xfId="34330"/>
    <cellStyle name="Currency 2 5 4 3 6 2" xfId="34331"/>
    <cellStyle name="Currency 2 5 4 3 7" xfId="34332"/>
    <cellStyle name="Currency 2 5 4 3 7 2" xfId="34333"/>
    <cellStyle name="Currency 2 5 4 3 8" xfId="34334"/>
    <cellStyle name="Currency 2 5 4 3 8 2" xfId="34335"/>
    <cellStyle name="Currency 2 5 4 3 9" xfId="34336"/>
    <cellStyle name="Currency 2 5 4 3 9 2" xfId="34337"/>
    <cellStyle name="Currency 2 5 4 4" xfId="34338"/>
    <cellStyle name="Currency 2 5 4 4 2" xfId="34339"/>
    <cellStyle name="Currency 2 5 4 5" xfId="34340"/>
    <cellStyle name="Currency 2 5 4 5 2" xfId="34341"/>
    <cellStyle name="Currency 2 5 4 6" xfId="34342"/>
    <cellStyle name="Currency 2 5 4 6 2" xfId="34343"/>
    <cellStyle name="Currency 2 5 4 7" xfId="34344"/>
    <cellStyle name="Currency 2 5 4 7 2" xfId="34345"/>
    <cellStyle name="Currency 2 5 4 8" xfId="34346"/>
    <cellStyle name="Currency 2 5 4 8 2" xfId="34347"/>
    <cellStyle name="Currency 2 5 4 9" xfId="34348"/>
    <cellStyle name="Currency 2 5 4 9 2" xfId="34349"/>
    <cellStyle name="Currency 2 5 40" xfId="34350"/>
    <cellStyle name="Currency 2 5 41" xfId="34351"/>
    <cellStyle name="Currency 2 5 42" xfId="34352"/>
    <cellStyle name="Currency 2 5 43" xfId="34353"/>
    <cellStyle name="Currency 2 5 44" xfId="34354"/>
    <cellStyle name="Currency 2 5 45" xfId="34355"/>
    <cellStyle name="Currency 2 5 46" xfId="34356"/>
    <cellStyle name="Currency 2 5 47" xfId="34357"/>
    <cellStyle name="Currency 2 5 48" xfId="34358"/>
    <cellStyle name="Currency 2 5 49" xfId="34359"/>
    <cellStyle name="Currency 2 5 5" xfId="34360"/>
    <cellStyle name="Currency 2 5 5 10" xfId="34361"/>
    <cellStyle name="Currency 2 5 5 10 2" xfId="34362"/>
    <cellStyle name="Currency 2 5 5 11" xfId="34363"/>
    <cellStyle name="Currency 2 5 5 11 2" xfId="34364"/>
    <cellStyle name="Currency 2 5 5 12" xfId="34365"/>
    <cellStyle name="Currency 2 5 5 12 2" xfId="34366"/>
    <cellStyle name="Currency 2 5 5 13" xfId="34367"/>
    <cellStyle name="Currency 2 5 5 13 2" xfId="34368"/>
    <cellStyle name="Currency 2 5 5 14" xfId="34369"/>
    <cellStyle name="Currency 2 5 5 14 2" xfId="34370"/>
    <cellStyle name="Currency 2 5 5 15" xfId="34371"/>
    <cellStyle name="Currency 2 5 5 16" xfId="34372"/>
    <cellStyle name="Currency 2 5 5 2" xfId="34373"/>
    <cellStyle name="Currency 2 5 5 2 10" xfId="34374"/>
    <cellStyle name="Currency 2 5 5 2 10 2" xfId="34375"/>
    <cellStyle name="Currency 2 5 5 2 11" xfId="34376"/>
    <cellStyle name="Currency 2 5 5 2 11 2" xfId="34377"/>
    <cellStyle name="Currency 2 5 5 2 12" xfId="34378"/>
    <cellStyle name="Currency 2 5 5 2 12 2" xfId="34379"/>
    <cellStyle name="Currency 2 5 5 2 13" xfId="34380"/>
    <cellStyle name="Currency 2 5 5 2 14" xfId="34381"/>
    <cellStyle name="Currency 2 5 5 2 2" xfId="34382"/>
    <cellStyle name="Currency 2 5 5 2 2 2" xfId="34383"/>
    <cellStyle name="Currency 2 5 5 2 3" xfId="34384"/>
    <cellStyle name="Currency 2 5 5 2 3 2" xfId="34385"/>
    <cellStyle name="Currency 2 5 5 2 4" xfId="34386"/>
    <cellStyle name="Currency 2 5 5 2 4 2" xfId="34387"/>
    <cellStyle name="Currency 2 5 5 2 5" xfId="34388"/>
    <cellStyle name="Currency 2 5 5 2 5 2" xfId="34389"/>
    <cellStyle name="Currency 2 5 5 2 6" xfId="34390"/>
    <cellStyle name="Currency 2 5 5 2 6 2" xfId="34391"/>
    <cellStyle name="Currency 2 5 5 2 7" xfId="34392"/>
    <cellStyle name="Currency 2 5 5 2 7 2" xfId="34393"/>
    <cellStyle name="Currency 2 5 5 2 8" xfId="34394"/>
    <cellStyle name="Currency 2 5 5 2 8 2" xfId="34395"/>
    <cellStyle name="Currency 2 5 5 2 9" xfId="34396"/>
    <cellStyle name="Currency 2 5 5 2 9 2" xfId="34397"/>
    <cellStyle name="Currency 2 5 5 3" xfId="34398"/>
    <cellStyle name="Currency 2 5 5 3 10" xfId="34399"/>
    <cellStyle name="Currency 2 5 5 3 10 2" xfId="34400"/>
    <cellStyle name="Currency 2 5 5 3 11" xfId="34401"/>
    <cellStyle name="Currency 2 5 5 3 11 2" xfId="34402"/>
    <cellStyle name="Currency 2 5 5 3 12" xfId="34403"/>
    <cellStyle name="Currency 2 5 5 3 12 2" xfId="34404"/>
    <cellStyle name="Currency 2 5 5 3 13" xfId="34405"/>
    <cellStyle name="Currency 2 5 5 3 14" xfId="34406"/>
    <cellStyle name="Currency 2 5 5 3 2" xfId="34407"/>
    <cellStyle name="Currency 2 5 5 3 2 2" xfId="34408"/>
    <cellStyle name="Currency 2 5 5 3 3" xfId="34409"/>
    <cellStyle name="Currency 2 5 5 3 3 2" xfId="34410"/>
    <cellStyle name="Currency 2 5 5 3 4" xfId="34411"/>
    <cellStyle name="Currency 2 5 5 3 4 2" xfId="34412"/>
    <cellStyle name="Currency 2 5 5 3 5" xfId="34413"/>
    <cellStyle name="Currency 2 5 5 3 5 2" xfId="34414"/>
    <cellStyle name="Currency 2 5 5 3 6" xfId="34415"/>
    <cellStyle name="Currency 2 5 5 3 6 2" xfId="34416"/>
    <cellStyle name="Currency 2 5 5 3 7" xfId="34417"/>
    <cellStyle name="Currency 2 5 5 3 7 2" xfId="34418"/>
    <cellStyle name="Currency 2 5 5 3 8" xfId="34419"/>
    <cellStyle name="Currency 2 5 5 3 8 2" xfId="34420"/>
    <cellStyle name="Currency 2 5 5 3 9" xfId="34421"/>
    <cellStyle name="Currency 2 5 5 3 9 2" xfId="34422"/>
    <cellStyle name="Currency 2 5 5 4" xfId="34423"/>
    <cellStyle name="Currency 2 5 5 4 2" xfId="34424"/>
    <cellStyle name="Currency 2 5 5 5" xfId="34425"/>
    <cellStyle name="Currency 2 5 5 5 2" xfId="34426"/>
    <cellStyle name="Currency 2 5 5 6" xfId="34427"/>
    <cellStyle name="Currency 2 5 5 6 2" xfId="34428"/>
    <cellStyle name="Currency 2 5 5 7" xfId="34429"/>
    <cellStyle name="Currency 2 5 5 7 2" xfId="34430"/>
    <cellStyle name="Currency 2 5 5 8" xfId="34431"/>
    <cellStyle name="Currency 2 5 5 8 2" xfId="34432"/>
    <cellStyle name="Currency 2 5 5 9" xfId="34433"/>
    <cellStyle name="Currency 2 5 5 9 2" xfId="34434"/>
    <cellStyle name="Currency 2 5 50" xfId="34435"/>
    <cellStyle name="Currency 2 5 51" xfId="34436"/>
    <cellStyle name="Currency 2 5 52" xfId="34437"/>
    <cellStyle name="Currency 2 5 53" xfId="34438"/>
    <cellStyle name="Currency 2 5 54" xfId="34439"/>
    <cellStyle name="Currency 2 5 55" xfId="34440"/>
    <cellStyle name="Currency 2 5 56" xfId="34441"/>
    <cellStyle name="Currency 2 5 57" xfId="34442"/>
    <cellStyle name="Currency 2 5 58" xfId="34443"/>
    <cellStyle name="Currency 2 5 59" xfId="34444"/>
    <cellStyle name="Currency 2 5 6" xfId="34445"/>
    <cellStyle name="Currency 2 5 6 10" xfId="34446"/>
    <cellStyle name="Currency 2 5 6 10 2" xfId="34447"/>
    <cellStyle name="Currency 2 5 6 11" xfId="34448"/>
    <cellStyle name="Currency 2 5 6 11 2" xfId="34449"/>
    <cellStyle name="Currency 2 5 6 12" xfId="34450"/>
    <cellStyle name="Currency 2 5 6 12 2" xfId="34451"/>
    <cellStyle name="Currency 2 5 6 13" xfId="34452"/>
    <cellStyle name="Currency 2 5 6 13 2" xfId="34453"/>
    <cellStyle name="Currency 2 5 6 14" xfId="34454"/>
    <cellStyle name="Currency 2 5 6 14 2" xfId="34455"/>
    <cellStyle name="Currency 2 5 6 15" xfId="34456"/>
    <cellStyle name="Currency 2 5 6 16" xfId="34457"/>
    <cellStyle name="Currency 2 5 6 2" xfId="34458"/>
    <cellStyle name="Currency 2 5 6 2 10" xfId="34459"/>
    <cellStyle name="Currency 2 5 6 2 10 2" xfId="34460"/>
    <cellStyle name="Currency 2 5 6 2 11" xfId="34461"/>
    <cellStyle name="Currency 2 5 6 2 11 2" xfId="34462"/>
    <cellStyle name="Currency 2 5 6 2 12" xfId="34463"/>
    <cellStyle name="Currency 2 5 6 2 12 2" xfId="34464"/>
    <cellStyle name="Currency 2 5 6 2 13" xfId="34465"/>
    <cellStyle name="Currency 2 5 6 2 14" xfId="34466"/>
    <cellStyle name="Currency 2 5 6 2 2" xfId="34467"/>
    <cellStyle name="Currency 2 5 6 2 2 2" xfId="34468"/>
    <cellStyle name="Currency 2 5 6 2 3" xfId="34469"/>
    <cellStyle name="Currency 2 5 6 2 3 2" xfId="34470"/>
    <cellStyle name="Currency 2 5 6 2 4" xfId="34471"/>
    <cellStyle name="Currency 2 5 6 2 4 2" xfId="34472"/>
    <cellStyle name="Currency 2 5 6 2 5" xfId="34473"/>
    <cellStyle name="Currency 2 5 6 2 5 2" xfId="34474"/>
    <cellStyle name="Currency 2 5 6 2 6" xfId="34475"/>
    <cellStyle name="Currency 2 5 6 2 6 2" xfId="34476"/>
    <cellStyle name="Currency 2 5 6 2 7" xfId="34477"/>
    <cellStyle name="Currency 2 5 6 2 7 2" xfId="34478"/>
    <cellStyle name="Currency 2 5 6 2 8" xfId="34479"/>
    <cellStyle name="Currency 2 5 6 2 8 2" xfId="34480"/>
    <cellStyle name="Currency 2 5 6 2 9" xfId="34481"/>
    <cellStyle name="Currency 2 5 6 2 9 2" xfId="34482"/>
    <cellStyle name="Currency 2 5 6 3" xfId="34483"/>
    <cellStyle name="Currency 2 5 6 3 10" xfId="34484"/>
    <cellStyle name="Currency 2 5 6 3 10 2" xfId="34485"/>
    <cellStyle name="Currency 2 5 6 3 11" xfId="34486"/>
    <cellStyle name="Currency 2 5 6 3 11 2" xfId="34487"/>
    <cellStyle name="Currency 2 5 6 3 12" xfId="34488"/>
    <cellStyle name="Currency 2 5 6 3 12 2" xfId="34489"/>
    <cellStyle name="Currency 2 5 6 3 13" xfId="34490"/>
    <cellStyle name="Currency 2 5 6 3 14" xfId="34491"/>
    <cellStyle name="Currency 2 5 6 3 2" xfId="34492"/>
    <cellStyle name="Currency 2 5 6 3 2 2" xfId="34493"/>
    <cellStyle name="Currency 2 5 6 3 3" xfId="34494"/>
    <cellStyle name="Currency 2 5 6 3 3 2" xfId="34495"/>
    <cellStyle name="Currency 2 5 6 3 4" xfId="34496"/>
    <cellStyle name="Currency 2 5 6 3 4 2" xfId="34497"/>
    <cellStyle name="Currency 2 5 6 3 5" xfId="34498"/>
    <cellStyle name="Currency 2 5 6 3 5 2" xfId="34499"/>
    <cellStyle name="Currency 2 5 6 3 6" xfId="34500"/>
    <cellStyle name="Currency 2 5 6 3 6 2" xfId="34501"/>
    <cellStyle name="Currency 2 5 6 3 7" xfId="34502"/>
    <cellStyle name="Currency 2 5 6 3 7 2" xfId="34503"/>
    <cellStyle name="Currency 2 5 6 3 8" xfId="34504"/>
    <cellStyle name="Currency 2 5 6 3 8 2" xfId="34505"/>
    <cellStyle name="Currency 2 5 6 3 9" xfId="34506"/>
    <cellStyle name="Currency 2 5 6 3 9 2" xfId="34507"/>
    <cellStyle name="Currency 2 5 6 4" xfId="34508"/>
    <cellStyle name="Currency 2 5 6 4 2" xfId="34509"/>
    <cellStyle name="Currency 2 5 6 5" xfId="34510"/>
    <cellStyle name="Currency 2 5 6 5 2" xfId="34511"/>
    <cellStyle name="Currency 2 5 6 6" xfId="34512"/>
    <cellStyle name="Currency 2 5 6 6 2" xfId="34513"/>
    <cellStyle name="Currency 2 5 6 7" xfId="34514"/>
    <cellStyle name="Currency 2 5 6 7 2" xfId="34515"/>
    <cellStyle name="Currency 2 5 6 8" xfId="34516"/>
    <cellStyle name="Currency 2 5 6 8 2" xfId="34517"/>
    <cellStyle name="Currency 2 5 6 9" xfId="34518"/>
    <cellStyle name="Currency 2 5 6 9 2" xfId="34519"/>
    <cellStyle name="Currency 2 5 60" xfId="34520"/>
    <cellStyle name="Currency 2 5 61" xfId="34521"/>
    <cellStyle name="Currency 2 5 62" xfId="34522"/>
    <cellStyle name="Currency 2 5 63" xfId="34523"/>
    <cellStyle name="Currency 2 5 64" xfId="34524"/>
    <cellStyle name="Currency 2 5 65" xfId="34525"/>
    <cellStyle name="Currency 2 5 66" xfId="34526"/>
    <cellStyle name="Currency 2 5 67" xfId="34527"/>
    <cellStyle name="Currency 2 5 68" xfId="34528"/>
    <cellStyle name="Currency 2 5 69" xfId="34529"/>
    <cellStyle name="Currency 2 5 7" xfId="34530"/>
    <cellStyle name="Currency 2 5 7 10" xfId="34531"/>
    <cellStyle name="Currency 2 5 7 10 2" xfId="34532"/>
    <cellStyle name="Currency 2 5 7 11" xfId="34533"/>
    <cellStyle name="Currency 2 5 7 11 2" xfId="34534"/>
    <cellStyle name="Currency 2 5 7 12" xfId="34535"/>
    <cellStyle name="Currency 2 5 7 12 2" xfId="34536"/>
    <cellStyle name="Currency 2 5 7 13" xfId="34537"/>
    <cellStyle name="Currency 2 5 7 13 2" xfId="34538"/>
    <cellStyle name="Currency 2 5 7 14" xfId="34539"/>
    <cellStyle name="Currency 2 5 7 14 2" xfId="34540"/>
    <cellStyle name="Currency 2 5 7 15" xfId="34541"/>
    <cellStyle name="Currency 2 5 7 16" xfId="34542"/>
    <cellStyle name="Currency 2 5 7 2" xfId="34543"/>
    <cellStyle name="Currency 2 5 7 2 10" xfId="34544"/>
    <cellStyle name="Currency 2 5 7 2 10 2" xfId="34545"/>
    <cellStyle name="Currency 2 5 7 2 11" xfId="34546"/>
    <cellStyle name="Currency 2 5 7 2 11 2" xfId="34547"/>
    <cellStyle name="Currency 2 5 7 2 12" xfId="34548"/>
    <cellStyle name="Currency 2 5 7 2 12 2" xfId="34549"/>
    <cellStyle name="Currency 2 5 7 2 13" xfId="34550"/>
    <cellStyle name="Currency 2 5 7 2 14" xfId="34551"/>
    <cellStyle name="Currency 2 5 7 2 2" xfId="34552"/>
    <cellStyle name="Currency 2 5 7 2 2 2" xfId="34553"/>
    <cellStyle name="Currency 2 5 7 2 3" xfId="34554"/>
    <cellStyle name="Currency 2 5 7 2 3 2" xfId="34555"/>
    <cellStyle name="Currency 2 5 7 2 4" xfId="34556"/>
    <cellStyle name="Currency 2 5 7 2 4 2" xfId="34557"/>
    <cellStyle name="Currency 2 5 7 2 5" xfId="34558"/>
    <cellStyle name="Currency 2 5 7 2 5 2" xfId="34559"/>
    <cellStyle name="Currency 2 5 7 2 6" xfId="34560"/>
    <cellStyle name="Currency 2 5 7 2 6 2" xfId="34561"/>
    <cellStyle name="Currency 2 5 7 2 7" xfId="34562"/>
    <cellStyle name="Currency 2 5 7 2 7 2" xfId="34563"/>
    <cellStyle name="Currency 2 5 7 2 8" xfId="34564"/>
    <cellStyle name="Currency 2 5 7 2 8 2" xfId="34565"/>
    <cellStyle name="Currency 2 5 7 2 9" xfId="34566"/>
    <cellStyle name="Currency 2 5 7 2 9 2" xfId="34567"/>
    <cellStyle name="Currency 2 5 7 3" xfId="34568"/>
    <cellStyle name="Currency 2 5 7 3 10" xfId="34569"/>
    <cellStyle name="Currency 2 5 7 3 10 2" xfId="34570"/>
    <cellStyle name="Currency 2 5 7 3 11" xfId="34571"/>
    <cellStyle name="Currency 2 5 7 3 11 2" xfId="34572"/>
    <cellStyle name="Currency 2 5 7 3 12" xfId="34573"/>
    <cellStyle name="Currency 2 5 7 3 12 2" xfId="34574"/>
    <cellStyle name="Currency 2 5 7 3 13" xfId="34575"/>
    <cellStyle name="Currency 2 5 7 3 14" xfId="34576"/>
    <cellStyle name="Currency 2 5 7 3 2" xfId="34577"/>
    <cellStyle name="Currency 2 5 7 3 2 2" xfId="34578"/>
    <cellStyle name="Currency 2 5 7 3 3" xfId="34579"/>
    <cellStyle name="Currency 2 5 7 3 3 2" xfId="34580"/>
    <cellStyle name="Currency 2 5 7 3 4" xfId="34581"/>
    <cellStyle name="Currency 2 5 7 3 4 2" xfId="34582"/>
    <cellStyle name="Currency 2 5 7 3 5" xfId="34583"/>
    <cellStyle name="Currency 2 5 7 3 5 2" xfId="34584"/>
    <cellStyle name="Currency 2 5 7 3 6" xfId="34585"/>
    <cellStyle name="Currency 2 5 7 3 6 2" xfId="34586"/>
    <cellStyle name="Currency 2 5 7 3 7" xfId="34587"/>
    <cellStyle name="Currency 2 5 7 3 7 2" xfId="34588"/>
    <cellStyle name="Currency 2 5 7 3 8" xfId="34589"/>
    <cellStyle name="Currency 2 5 7 3 8 2" xfId="34590"/>
    <cellStyle name="Currency 2 5 7 3 9" xfId="34591"/>
    <cellStyle name="Currency 2 5 7 3 9 2" xfId="34592"/>
    <cellStyle name="Currency 2 5 7 4" xfId="34593"/>
    <cellStyle name="Currency 2 5 7 4 2" xfId="34594"/>
    <cellStyle name="Currency 2 5 7 5" xfId="34595"/>
    <cellStyle name="Currency 2 5 7 5 2" xfId="34596"/>
    <cellStyle name="Currency 2 5 7 6" xfId="34597"/>
    <cellStyle name="Currency 2 5 7 6 2" xfId="34598"/>
    <cellStyle name="Currency 2 5 7 7" xfId="34599"/>
    <cellStyle name="Currency 2 5 7 7 2" xfId="34600"/>
    <cellStyle name="Currency 2 5 7 8" xfId="34601"/>
    <cellStyle name="Currency 2 5 7 8 2" xfId="34602"/>
    <cellStyle name="Currency 2 5 7 9" xfId="34603"/>
    <cellStyle name="Currency 2 5 7 9 2" xfId="34604"/>
    <cellStyle name="Currency 2 5 70" xfId="34605"/>
    <cellStyle name="Currency 2 5 71" xfId="34606"/>
    <cellStyle name="Currency 2 5 72" xfId="34607"/>
    <cellStyle name="Currency 2 5 73" xfId="34608"/>
    <cellStyle name="Currency 2 5 74" xfId="34609"/>
    <cellStyle name="Currency 2 5 75" xfId="34610"/>
    <cellStyle name="Currency 2 5 76" xfId="34611"/>
    <cellStyle name="Currency 2 5 77" xfId="34612"/>
    <cellStyle name="Currency 2 5 78" xfId="34613"/>
    <cellStyle name="Currency 2 5 79" xfId="34614"/>
    <cellStyle name="Currency 2 5 8" xfId="34615"/>
    <cellStyle name="Currency 2 5 8 10" xfId="34616"/>
    <cellStyle name="Currency 2 5 8 10 2" xfId="34617"/>
    <cellStyle name="Currency 2 5 8 11" xfId="34618"/>
    <cellStyle name="Currency 2 5 8 11 2" xfId="34619"/>
    <cellStyle name="Currency 2 5 8 12" xfId="34620"/>
    <cellStyle name="Currency 2 5 8 12 2" xfId="34621"/>
    <cellStyle name="Currency 2 5 8 13" xfId="34622"/>
    <cellStyle name="Currency 2 5 8 13 2" xfId="34623"/>
    <cellStyle name="Currency 2 5 8 14" xfId="34624"/>
    <cellStyle name="Currency 2 5 8 14 2" xfId="34625"/>
    <cellStyle name="Currency 2 5 8 15" xfId="34626"/>
    <cellStyle name="Currency 2 5 8 16" xfId="34627"/>
    <cellStyle name="Currency 2 5 8 2" xfId="34628"/>
    <cellStyle name="Currency 2 5 8 2 10" xfId="34629"/>
    <cellStyle name="Currency 2 5 8 2 10 2" xfId="34630"/>
    <cellStyle name="Currency 2 5 8 2 11" xfId="34631"/>
    <cellStyle name="Currency 2 5 8 2 11 2" xfId="34632"/>
    <cellStyle name="Currency 2 5 8 2 12" xfId="34633"/>
    <cellStyle name="Currency 2 5 8 2 12 2" xfId="34634"/>
    <cellStyle name="Currency 2 5 8 2 13" xfId="34635"/>
    <cellStyle name="Currency 2 5 8 2 14" xfId="34636"/>
    <cellStyle name="Currency 2 5 8 2 2" xfId="34637"/>
    <cellStyle name="Currency 2 5 8 2 2 2" xfId="34638"/>
    <cellStyle name="Currency 2 5 8 2 3" xfId="34639"/>
    <cellStyle name="Currency 2 5 8 2 3 2" xfId="34640"/>
    <cellStyle name="Currency 2 5 8 2 4" xfId="34641"/>
    <cellStyle name="Currency 2 5 8 2 4 2" xfId="34642"/>
    <cellStyle name="Currency 2 5 8 2 5" xfId="34643"/>
    <cellStyle name="Currency 2 5 8 2 5 2" xfId="34644"/>
    <cellStyle name="Currency 2 5 8 2 6" xfId="34645"/>
    <cellStyle name="Currency 2 5 8 2 6 2" xfId="34646"/>
    <cellStyle name="Currency 2 5 8 2 7" xfId="34647"/>
    <cellStyle name="Currency 2 5 8 2 7 2" xfId="34648"/>
    <cellStyle name="Currency 2 5 8 2 8" xfId="34649"/>
    <cellStyle name="Currency 2 5 8 2 8 2" xfId="34650"/>
    <cellStyle name="Currency 2 5 8 2 9" xfId="34651"/>
    <cellStyle name="Currency 2 5 8 2 9 2" xfId="34652"/>
    <cellStyle name="Currency 2 5 8 3" xfId="34653"/>
    <cellStyle name="Currency 2 5 8 3 10" xfId="34654"/>
    <cellStyle name="Currency 2 5 8 3 10 2" xfId="34655"/>
    <cellStyle name="Currency 2 5 8 3 11" xfId="34656"/>
    <cellStyle name="Currency 2 5 8 3 11 2" xfId="34657"/>
    <cellStyle name="Currency 2 5 8 3 12" xfId="34658"/>
    <cellStyle name="Currency 2 5 8 3 12 2" xfId="34659"/>
    <cellStyle name="Currency 2 5 8 3 13" xfId="34660"/>
    <cellStyle name="Currency 2 5 8 3 14" xfId="34661"/>
    <cellStyle name="Currency 2 5 8 3 2" xfId="34662"/>
    <cellStyle name="Currency 2 5 8 3 2 2" xfId="34663"/>
    <cellStyle name="Currency 2 5 8 3 3" xfId="34664"/>
    <cellStyle name="Currency 2 5 8 3 3 2" xfId="34665"/>
    <cellStyle name="Currency 2 5 8 3 4" xfId="34666"/>
    <cellStyle name="Currency 2 5 8 3 4 2" xfId="34667"/>
    <cellStyle name="Currency 2 5 8 3 5" xfId="34668"/>
    <cellStyle name="Currency 2 5 8 3 5 2" xfId="34669"/>
    <cellStyle name="Currency 2 5 8 3 6" xfId="34670"/>
    <cellStyle name="Currency 2 5 8 3 6 2" xfId="34671"/>
    <cellStyle name="Currency 2 5 8 3 7" xfId="34672"/>
    <cellStyle name="Currency 2 5 8 3 7 2" xfId="34673"/>
    <cellStyle name="Currency 2 5 8 3 8" xfId="34674"/>
    <cellStyle name="Currency 2 5 8 3 8 2" xfId="34675"/>
    <cellStyle name="Currency 2 5 8 3 9" xfId="34676"/>
    <cellStyle name="Currency 2 5 8 3 9 2" xfId="34677"/>
    <cellStyle name="Currency 2 5 8 4" xfId="34678"/>
    <cellStyle name="Currency 2 5 8 4 2" xfId="34679"/>
    <cellStyle name="Currency 2 5 8 5" xfId="34680"/>
    <cellStyle name="Currency 2 5 8 5 2" xfId="34681"/>
    <cellStyle name="Currency 2 5 8 6" xfId="34682"/>
    <cellStyle name="Currency 2 5 8 6 2" xfId="34683"/>
    <cellStyle name="Currency 2 5 8 7" xfId="34684"/>
    <cellStyle name="Currency 2 5 8 7 2" xfId="34685"/>
    <cellStyle name="Currency 2 5 8 8" xfId="34686"/>
    <cellStyle name="Currency 2 5 8 8 2" xfId="34687"/>
    <cellStyle name="Currency 2 5 8 9" xfId="34688"/>
    <cellStyle name="Currency 2 5 8 9 2" xfId="34689"/>
    <cellStyle name="Currency 2 5 80" xfId="34690"/>
    <cellStyle name="Currency 2 5 81" xfId="34691"/>
    <cellStyle name="Currency 2 5 82" xfId="34692"/>
    <cellStyle name="Currency 2 5 83" xfId="34693"/>
    <cellStyle name="Currency 2 5 84" xfId="34694"/>
    <cellStyle name="Currency 2 5 85" xfId="34695"/>
    <cellStyle name="Currency 2 5 86" xfId="34696"/>
    <cellStyle name="Currency 2 5 87" xfId="34697"/>
    <cellStyle name="Currency 2 5 88" xfId="34698"/>
    <cellStyle name="Currency 2 5 89" xfId="34699"/>
    <cellStyle name="Currency 2 5 9" xfId="34700"/>
    <cellStyle name="Currency 2 5 9 10" xfId="34701"/>
    <cellStyle name="Currency 2 5 9 10 2" xfId="34702"/>
    <cellStyle name="Currency 2 5 9 11" xfId="34703"/>
    <cellStyle name="Currency 2 5 9 11 2" xfId="34704"/>
    <cellStyle name="Currency 2 5 9 12" xfId="34705"/>
    <cellStyle name="Currency 2 5 9 12 2" xfId="34706"/>
    <cellStyle name="Currency 2 5 9 13" xfId="34707"/>
    <cellStyle name="Currency 2 5 9 13 2" xfId="34708"/>
    <cellStyle name="Currency 2 5 9 14" xfId="34709"/>
    <cellStyle name="Currency 2 5 9 14 2" xfId="34710"/>
    <cellStyle name="Currency 2 5 9 15" xfId="34711"/>
    <cellStyle name="Currency 2 5 9 16" xfId="34712"/>
    <cellStyle name="Currency 2 5 9 2" xfId="34713"/>
    <cellStyle name="Currency 2 5 9 2 10" xfId="34714"/>
    <cellStyle name="Currency 2 5 9 2 10 2" xfId="34715"/>
    <cellStyle name="Currency 2 5 9 2 11" xfId="34716"/>
    <cellStyle name="Currency 2 5 9 2 11 2" xfId="34717"/>
    <cellStyle name="Currency 2 5 9 2 12" xfId="34718"/>
    <cellStyle name="Currency 2 5 9 2 12 2" xfId="34719"/>
    <cellStyle name="Currency 2 5 9 2 13" xfId="34720"/>
    <cellStyle name="Currency 2 5 9 2 14" xfId="34721"/>
    <cellStyle name="Currency 2 5 9 2 2" xfId="34722"/>
    <cellStyle name="Currency 2 5 9 2 2 2" xfId="34723"/>
    <cellStyle name="Currency 2 5 9 2 3" xfId="34724"/>
    <cellStyle name="Currency 2 5 9 2 3 2" xfId="34725"/>
    <cellStyle name="Currency 2 5 9 2 4" xfId="34726"/>
    <cellStyle name="Currency 2 5 9 2 4 2" xfId="34727"/>
    <cellStyle name="Currency 2 5 9 2 5" xfId="34728"/>
    <cellStyle name="Currency 2 5 9 2 5 2" xfId="34729"/>
    <cellStyle name="Currency 2 5 9 2 6" xfId="34730"/>
    <cellStyle name="Currency 2 5 9 2 6 2" xfId="34731"/>
    <cellStyle name="Currency 2 5 9 2 7" xfId="34732"/>
    <cellStyle name="Currency 2 5 9 2 7 2" xfId="34733"/>
    <cellStyle name="Currency 2 5 9 2 8" xfId="34734"/>
    <cellStyle name="Currency 2 5 9 2 8 2" xfId="34735"/>
    <cellStyle name="Currency 2 5 9 2 9" xfId="34736"/>
    <cellStyle name="Currency 2 5 9 2 9 2" xfId="34737"/>
    <cellStyle name="Currency 2 5 9 3" xfId="34738"/>
    <cellStyle name="Currency 2 5 9 3 10" xfId="34739"/>
    <cellStyle name="Currency 2 5 9 3 10 2" xfId="34740"/>
    <cellStyle name="Currency 2 5 9 3 11" xfId="34741"/>
    <cellStyle name="Currency 2 5 9 3 11 2" xfId="34742"/>
    <cellStyle name="Currency 2 5 9 3 12" xfId="34743"/>
    <cellStyle name="Currency 2 5 9 3 12 2" xfId="34744"/>
    <cellStyle name="Currency 2 5 9 3 13" xfId="34745"/>
    <cellStyle name="Currency 2 5 9 3 14" xfId="34746"/>
    <cellStyle name="Currency 2 5 9 3 2" xfId="34747"/>
    <cellStyle name="Currency 2 5 9 3 2 2" xfId="34748"/>
    <cellStyle name="Currency 2 5 9 3 3" xfId="34749"/>
    <cellStyle name="Currency 2 5 9 3 3 2" xfId="34750"/>
    <cellStyle name="Currency 2 5 9 3 4" xfId="34751"/>
    <cellStyle name="Currency 2 5 9 3 4 2" xfId="34752"/>
    <cellStyle name="Currency 2 5 9 3 5" xfId="34753"/>
    <cellStyle name="Currency 2 5 9 3 5 2" xfId="34754"/>
    <cellStyle name="Currency 2 5 9 3 6" xfId="34755"/>
    <cellStyle name="Currency 2 5 9 3 6 2" xfId="34756"/>
    <cellStyle name="Currency 2 5 9 3 7" xfId="34757"/>
    <cellStyle name="Currency 2 5 9 3 7 2" xfId="34758"/>
    <cellStyle name="Currency 2 5 9 3 8" xfId="34759"/>
    <cellStyle name="Currency 2 5 9 3 8 2" xfId="34760"/>
    <cellStyle name="Currency 2 5 9 3 9" xfId="34761"/>
    <cellStyle name="Currency 2 5 9 3 9 2" xfId="34762"/>
    <cellStyle name="Currency 2 5 9 4" xfId="34763"/>
    <cellStyle name="Currency 2 5 9 4 2" xfId="34764"/>
    <cellStyle name="Currency 2 5 9 5" xfId="34765"/>
    <cellStyle name="Currency 2 5 9 5 2" xfId="34766"/>
    <cellStyle name="Currency 2 5 9 6" xfId="34767"/>
    <cellStyle name="Currency 2 5 9 6 2" xfId="34768"/>
    <cellStyle name="Currency 2 5 9 7" xfId="34769"/>
    <cellStyle name="Currency 2 5 9 7 2" xfId="34770"/>
    <cellStyle name="Currency 2 5 9 8" xfId="34771"/>
    <cellStyle name="Currency 2 5 9 8 2" xfId="34772"/>
    <cellStyle name="Currency 2 5 9 9" xfId="34773"/>
    <cellStyle name="Currency 2 5 9 9 2" xfId="34774"/>
    <cellStyle name="Currency 2 5 90" xfId="34775"/>
    <cellStyle name="Currency 2 5 91" xfId="34776"/>
    <cellStyle name="Currency 2 5 92" xfId="34777"/>
    <cellStyle name="Currency 2 5 93" xfId="34778"/>
    <cellStyle name="Currency 2 50" xfId="34779"/>
    <cellStyle name="Currency 2 51" xfId="34780"/>
    <cellStyle name="Currency 2 52" xfId="34781"/>
    <cellStyle name="Currency 2 53" xfId="34782"/>
    <cellStyle name="Currency 2 54" xfId="34783"/>
    <cellStyle name="Currency 2 55" xfId="34784"/>
    <cellStyle name="Currency 2 56" xfId="34785"/>
    <cellStyle name="Currency 2 57" xfId="34786"/>
    <cellStyle name="Currency 2 58" xfId="34787"/>
    <cellStyle name="Currency 2 59" xfId="34788"/>
    <cellStyle name="Currency 2 6" xfId="34789"/>
    <cellStyle name="Currency 2 6 10" xfId="34790"/>
    <cellStyle name="Currency 2 6 10 2" xfId="34791"/>
    <cellStyle name="Currency 2 6 11" xfId="34792"/>
    <cellStyle name="Currency 2 6 11 2" xfId="34793"/>
    <cellStyle name="Currency 2 6 12" xfId="34794"/>
    <cellStyle name="Currency 2 6 12 2" xfId="34795"/>
    <cellStyle name="Currency 2 6 13" xfId="34796"/>
    <cellStyle name="Currency 2 6 13 2" xfId="34797"/>
    <cellStyle name="Currency 2 6 14" xfId="34798"/>
    <cellStyle name="Currency 2 6 14 2" xfId="34799"/>
    <cellStyle name="Currency 2 6 15" xfId="34800"/>
    <cellStyle name="Currency 2 6 16" xfId="34801"/>
    <cellStyle name="Currency 2 6 17" xfId="34802"/>
    <cellStyle name="Currency 2 6 18" xfId="34803"/>
    <cellStyle name="Currency 2 6 19" xfId="34804"/>
    <cellStyle name="Currency 2 6 2" xfId="34805"/>
    <cellStyle name="Currency 2 6 2 10" xfId="34806"/>
    <cellStyle name="Currency 2 6 2 10 2" xfId="34807"/>
    <cellStyle name="Currency 2 6 2 11" xfId="34808"/>
    <cellStyle name="Currency 2 6 2 11 2" xfId="34809"/>
    <cellStyle name="Currency 2 6 2 12" xfId="34810"/>
    <cellStyle name="Currency 2 6 2 12 2" xfId="34811"/>
    <cellStyle name="Currency 2 6 2 13" xfId="34812"/>
    <cellStyle name="Currency 2 6 2 14" xfId="34813"/>
    <cellStyle name="Currency 2 6 2 2" xfId="34814"/>
    <cellStyle name="Currency 2 6 2 2 2" xfId="34815"/>
    <cellStyle name="Currency 2 6 2 3" xfId="34816"/>
    <cellStyle name="Currency 2 6 2 3 2" xfId="34817"/>
    <cellStyle name="Currency 2 6 2 4" xfId="34818"/>
    <cellStyle name="Currency 2 6 2 4 2" xfId="34819"/>
    <cellStyle name="Currency 2 6 2 5" xfId="34820"/>
    <cellStyle name="Currency 2 6 2 5 2" xfId="34821"/>
    <cellStyle name="Currency 2 6 2 6" xfId="34822"/>
    <cellStyle name="Currency 2 6 2 6 2" xfId="34823"/>
    <cellStyle name="Currency 2 6 2 7" xfId="34824"/>
    <cellStyle name="Currency 2 6 2 7 2" xfId="34825"/>
    <cellStyle name="Currency 2 6 2 8" xfId="34826"/>
    <cellStyle name="Currency 2 6 2 8 2" xfId="34827"/>
    <cellStyle name="Currency 2 6 2 9" xfId="34828"/>
    <cellStyle name="Currency 2 6 2 9 2" xfId="34829"/>
    <cellStyle name="Currency 2 6 20" xfId="34830"/>
    <cellStyle name="Currency 2 6 21" xfId="34831"/>
    <cellStyle name="Currency 2 6 22" xfId="34832"/>
    <cellStyle name="Currency 2 6 23" xfId="34833"/>
    <cellStyle name="Currency 2 6 24" xfId="34834"/>
    <cellStyle name="Currency 2 6 25" xfId="34835"/>
    <cellStyle name="Currency 2 6 26" xfId="34836"/>
    <cellStyle name="Currency 2 6 27" xfId="34837"/>
    <cellStyle name="Currency 2 6 28" xfId="34838"/>
    <cellStyle name="Currency 2 6 29" xfId="34839"/>
    <cellStyle name="Currency 2 6 3" xfId="34840"/>
    <cellStyle name="Currency 2 6 3 10" xfId="34841"/>
    <cellStyle name="Currency 2 6 3 10 2" xfId="34842"/>
    <cellStyle name="Currency 2 6 3 11" xfId="34843"/>
    <cellStyle name="Currency 2 6 3 11 2" xfId="34844"/>
    <cellStyle name="Currency 2 6 3 12" xfId="34845"/>
    <cellStyle name="Currency 2 6 3 12 2" xfId="34846"/>
    <cellStyle name="Currency 2 6 3 13" xfId="34847"/>
    <cellStyle name="Currency 2 6 3 14" xfId="34848"/>
    <cellStyle name="Currency 2 6 3 2" xfId="34849"/>
    <cellStyle name="Currency 2 6 3 2 2" xfId="34850"/>
    <cellStyle name="Currency 2 6 3 3" xfId="34851"/>
    <cellStyle name="Currency 2 6 3 3 2" xfId="34852"/>
    <cellStyle name="Currency 2 6 3 4" xfId="34853"/>
    <cellStyle name="Currency 2 6 3 4 2" xfId="34854"/>
    <cellStyle name="Currency 2 6 3 5" xfId="34855"/>
    <cellStyle name="Currency 2 6 3 5 2" xfId="34856"/>
    <cellStyle name="Currency 2 6 3 6" xfId="34857"/>
    <cellStyle name="Currency 2 6 3 6 2" xfId="34858"/>
    <cellStyle name="Currency 2 6 3 7" xfId="34859"/>
    <cellStyle name="Currency 2 6 3 7 2" xfId="34860"/>
    <cellStyle name="Currency 2 6 3 8" xfId="34861"/>
    <cellStyle name="Currency 2 6 3 8 2" xfId="34862"/>
    <cellStyle name="Currency 2 6 3 9" xfId="34863"/>
    <cellStyle name="Currency 2 6 3 9 2" xfId="34864"/>
    <cellStyle name="Currency 2 6 30" xfId="34865"/>
    <cellStyle name="Currency 2 6 31" xfId="34866"/>
    <cellStyle name="Currency 2 6 32" xfId="34867"/>
    <cellStyle name="Currency 2 6 33" xfId="34868"/>
    <cellStyle name="Currency 2 6 34" xfId="34869"/>
    <cellStyle name="Currency 2 6 35" xfId="34870"/>
    <cellStyle name="Currency 2 6 36" xfId="34871"/>
    <cellStyle name="Currency 2 6 37" xfId="34872"/>
    <cellStyle name="Currency 2 6 38" xfId="34873"/>
    <cellStyle name="Currency 2 6 39" xfId="34874"/>
    <cellStyle name="Currency 2 6 4" xfId="34875"/>
    <cellStyle name="Currency 2 6 4 2" xfId="34876"/>
    <cellStyle name="Currency 2 6 40" xfId="34877"/>
    <cellStyle name="Currency 2 6 41" xfId="34878"/>
    <cellStyle name="Currency 2 6 42" xfId="34879"/>
    <cellStyle name="Currency 2 6 43" xfId="34880"/>
    <cellStyle name="Currency 2 6 44" xfId="34881"/>
    <cellStyle name="Currency 2 6 45" xfId="34882"/>
    <cellStyle name="Currency 2 6 46" xfId="34883"/>
    <cellStyle name="Currency 2 6 47" xfId="34884"/>
    <cellStyle name="Currency 2 6 48" xfId="34885"/>
    <cellStyle name="Currency 2 6 49" xfId="34886"/>
    <cellStyle name="Currency 2 6 5" xfId="34887"/>
    <cellStyle name="Currency 2 6 5 2" xfId="34888"/>
    <cellStyle name="Currency 2 6 50" xfId="34889"/>
    <cellStyle name="Currency 2 6 51" xfId="34890"/>
    <cellStyle name="Currency 2 6 52" xfId="34891"/>
    <cellStyle name="Currency 2 6 53" xfId="34892"/>
    <cellStyle name="Currency 2 6 54" xfId="34893"/>
    <cellStyle name="Currency 2 6 55" xfId="34894"/>
    <cellStyle name="Currency 2 6 56" xfId="34895"/>
    <cellStyle name="Currency 2 6 57" xfId="34896"/>
    <cellStyle name="Currency 2 6 58" xfId="34897"/>
    <cellStyle name="Currency 2 6 59" xfId="34898"/>
    <cellStyle name="Currency 2 6 6" xfId="34899"/>
    <cellStyle name="Currency 2 6 6 2" xfId="34900"/>
    <cellStyle name="Currency 2 6 60" xfId="34901"/>
    <cellStyle name="Currency 2 6 61" xfId="34902"/>
    <cellStyle name="Currency 2 6 62" xfId="34903"/>
    <cellStyle name="Currency 2 6 63" xfId="34904"/>
    <cellStyle name="Currency 2 6 64" xfId="34905"/>
    <cellStyle name="Currency 2 6 65" xfId="34906"/>
    <cellStyle name="Currency 2 6 66" xfId="34907"/>
    <cellStyle name="Currency 2 6 67" xfId="34908"/>
    <cellStyle name="Currency 2 6 68" xfId="34909"/>
    <cellStyle name="Currency 2 6 69" xfId="34910"/>
    <cellStyle name="Currency 2 6 7" xfId="34911"/>
    <cellStyle name="Currency 2 6 7 2" xfId="34912"/>
    <cellStyle name="Currency 2 6 70" xfId="34913"/>
    <cellStyle name="Currency 2 6 71" xfId="34914"/>
    <cellStyle name="Currency 2 6 72" xfId="34915"/>
    <cellStyle name="Currency 2 6 73" xfId="34916"/>
    <cellStyle name="Currency 2 6 74" xfId="34917"/>
    <cellStyle name="Currency 2 6 75" xfId="34918"/>
    <cellStyle name="Currency 2 6 76" xfId="34919"/>
    <cellStyle name="Currency 2 6 77" xfId="34920"/>
    <cellStyle name="Currency 2 6 78" xfId="34921"/>
    <cellStyle name="Currency 2 6 79" xfId="34922"/>
    <cellStyle name="Currency 2 6 8" xfId="34923"/>
    <cellStyle name="Currency 2 6 8 2" xfId="34924"/>
    <cellStyle name="Currency 2 6 80" xfId="34925"/>
    <cellStyle name="Currency 2 6 81" xfId="34926"/>
    <cellStyle name="Currency 2 6 82" xfId="34927"/>
    <cellStyle name="Currency 2 6 83" xfId="34928"/>
    <cellStyle name="Currency 2 6 84" xfId="34929"/>
    <cellStyle name="Currency 2 6 85" xfId="34930"/>
    <cellStyle name="Currency 2 6 86" xfId="34931"/>
    <cellStyle name="Currency 2 6 87" xfId="34932"/>
    <cellStyle name="Currency 2 6 88" xfId="34933"/>
    <cellStyle name="Currency 2 6 89" xfId="34934"/>
    <cellStyle name="Currency 2 6 9" xfId="34935"/>
    <cellStyle name="Currency 2 6 9 2" xfId="34936"/>
    <cellStyle name="Currency 2 6 90" xfId="34937"/>
    <cellStyle name="Currency 2 6 91" xfId="34938"/>
    <cellStyle name="Currency 2 6 92" xfId="34939"/>
    <cellStyle name="Currency 2 6 93" xfId="34940"/>
    <cellStyle name="Currency 2 60" xfId="34941"/>
    <cellStyle name="Currency 2 61" xfId="34942"/>
    <cellStyle name="Currency 2 62" xfId="34943"/>
    <cellStyle name="Currency 2 63" xfId="34944"/>
    <cellStyle name="Currency 2 64" xfId="34945"/>
    <cellStyle name="Currency 2 65" xfId="34946"/>
    <cellStyle name="Currency 2 66" xfId="34947"/>
    <cellStyle name="Currency 2 67" xfId="34948"/>
    <cellStyle name="Currency 2 68" xfId="34949"/>
    <cellStyle name="Currency 2 69" xfId="34950"/>
    <cellStyle name="Currency 2 7" xfId="34951"/>
    <cellStyle name="Currency 2 7 10" xfId="34952"/>
    <cellStyle name="Currency 2 7 10 2" xfId="34953"/>
    <cellStyle name="Currency 2 7 11" xfId="34954"/>
    <cellStyle name="Currency 2 7 11 2" xfId="34955"/>
    <cellStyle name="Currency 2 7 12" xfId="34956"/>
    <cellStyle name="Currency 2 7 12 2" xfId="34957"/>
    <cellStyle name="Currency 2 7 13" xfId="34958"/>
    <cellStyle name="Currency 2 7 13 2" xfId="34959"/>
    <cellStyle name="Currency 2 7 14" xfId="34960"/>
    <cellStyle name="Currency 2 7 14 2" xfId="34961"/>
    <cellStyle name="Currency 2 7 15" xfId="34962"/>
    <cellStyle name="Currency 2 7 16" xfId="34963"/>
    <cellStyle name="Currency 2 7 2" xfId="34964"/>
    <cellStyle name="Currency 2 7 2 10" xfId="34965"/>
    <cellStyle name="Currency 2 7 2 10 2" xfId="34966"/>
    <cellStyle name="Currency 2 7 2 11" xfId="34967"/>
    <cellStyle name="Currency 2 7 2 11 2" xfId="34968"/>
    <cellStyle name="Currency 2 7 2 12" xfId="34969"/>
    <cellStyle name="Currency 2 7 2 12 2" xfId="34970"/>
    <cellStyle name="Currency 2 7 2 13" xfId="34971"/>
    <cellStyle name="Currency 2 7 2 14" xfId="34972"/>
    <cellStyle name="Currency 2 7 2 2" xfId="34973"/>
    <cellStyle name="Currency 2 7 2 2 2" xfId="34974"/>
    <cellStyle name="Currency 2 7 2 3" xfId="34975"/>
    <cellStyle name="Currency 2 7 2 3 2" xfId="34976"/>
    <cellStyle name="Currency 2 7 2 4" xfId="34977"/>
    <cellStyle name="Currency 2 7 2 4 2" xfId="34978"/>
    <cellStyle name="Currency 2 7 2 5" xfId="34979"/>
    <cellStyle name="Currency 2 7 2 5 2" xfId="34980"/>
    <cellStyle name="Currency 2 7 2 6" xfId="34981"/>
    <cellStyle name="Currency 2 7 2 6 2" xfId="34982"/>
    <cellStyle name="Currency 2 7 2 7" xfId="34983"/>
    <cellStyle name="Currency 2 7 2 7 2" xfId="34984"/>
    <cellStyle name="Currency 2 7 2 8" xfId="34985"/>
    <cellStyle name="Currency 2 7 2 8 2" xfId="34986"/>
    <cellStyle name="Currency 2 7 2 9" xfId="34987"/>
    <cellStyle name="Currency 2 7 2 9 2" xfId="34988"/>
    <cellStyle name="Currency 2 7 3" xfId="34989"/>
    <cellStyle name="Currency 2 7 3 10" xfId="34990"/>
    <cellStyle name="Currency 2 7 3 10 2" xfId="34991"/>
    <cellStyle name="Currency 2 7 3 11" xfId="34992"/>
    <cellStyle name="Currency 2 7 3 11 2" xfId="34993"/>
    <cellStyle name="Currency 2 7 3 12" xfId="34994"/>
    <cellStyle name="Currency 2 7 3 12 2" xfId="34995"/>
    <cellStyle name="Currency 2 7 3 13" xfId="34996"/>
    <cellStyle name="Currency 2 7 3 14" xfId="34997"/>
    <cellStyle name="Currency 2 7 3 2" xfId="34998"/>
    <cellStyle name="Currency 2 7 3 2 2" xfId="34999"/>
    <cellStyle name="Currency 2 7 3 3" xfId="35000"/>
    <cellStyle name="Currency 2 7 3 3 2" xfId="35001"/>
    <cellStyle name="Currency 2 7 3 4" xfId="35002"/>
    <cellStyle name="Currency 2 7 3 4 2" xfId="35003"/>
    <cellStyle name="Currency 2 7 3 5" xfId="35004"/>
    <cellStyle name="Currency 2 7 3 5 2" xfId="35005"/>
    <cellStyle name="Currency 2 7 3 6" xfId="35006"/>
    <cellStyle name="Currency 2 7 3 6 2" xfId="35007"/>
    <cellStyle name="Currency 2 7 3 7" xfId="35008"/>
    <cellStyle name="Currency 2 7 3 7 2" xfId="35009"/>
    <cellStyle name="Currency 2 7 3 8" xfId="35010"/>
    <cellStyle name="Currency 2 7 3 8 2" xfId="35011"/>
    <cellStyle name="Currency 2 7 3 9" xfId="35012"/>
    <cellStyle name="Currency 2 7 3 9 2" xfId="35013"/>
    <cellStyle name="Currency 2 7 4" xfId="35014"/>
    <cellStyle name="Currency 2 7 4 2" xfId="35015"/>
    <cellStyle name="Currency 2 7 5" xfId="35016"/>
    <cellStyle name="Currency 2 7 5 2" xfId="35017"/>
    <cellStyle name="Currency 2 7 6" xfId="35018"/>
    <cellStyle name="Currency 2 7 6 2" xfId="35019"/>
    <cellStyle name="Currency 2 7 7" xfId="35020"/>
    <cellStyle name="Currency 2 7 7 2" xfId="35021"/>
    <cellStyle name="Currency 2 7 8" xfId="35022"/>
    <cellStyle name="Currency 2 7 8 2" xfId="35023"/>
    <cellStyle name="Currency 2 7 9" xfId="35024"/>
    <cellStyle name="Currency 2 7 9 2" xfId="35025"/>
    <cellStyle name="Currency 2 70" xfId="35026"/>
    <cellStyle name="Currency 2 71" xfId="35027"/>
    <cellStyle name="Currency 2 72" xfId="35028"/>
    <cellStyle name="Currency 2 73" xfId="35029"/>
    <cellStyle name="Currency 2 74" xfId="35030"/>
    <cellStyle name="Currency 2 75" xfId="35031"/>
    <cellStyle name="Currency 2 76" xfId="35032"/>
    <cellStyle name="Currency 2 77" xfId="35033"/>
    <cellStyle name="Currency 2 78" xfId="35034"/>
    <cellStyle name="Currency 2 79" xfId="35035"/>
    <cellStyle name="Currency 2 8" xfId="35036"/>
    <cellStyle name="Currency 2 8 10" xfId="35037"/>
    <cellStyle name="Currency 2 8 10 2" xfId="35038"/>
    <cellStyle name="Currency 2 8 11" xfId="35039"/>
    <cellStyle name="Currency 2 8 11 2" xfId="35040"/>
    <cellStyle name="Currency 2 8 12" xfId="35041"/>
    <cellStyle name="Currency 2 8 12 2" xfId="35042"/>
    <cellStyle name="Currency 2 8 13" xfId="35043"/>
    <cellStyle name="Currency 2 8 13 2" xfId="35044"/>
    <cellStyle name="Currency 2 8 14" xfId="35045"/>
    <cellStyle name="Currency 2 8 14 2" xfId="35046"/>
    <cellStyle name="Currency 2 8 15" xfId="35047"/>
    <cellStyle name="Currency 2 8 16" xfId="35048"/>
    <cellStyle name="Currency 2 8 2" xfId="35049"/>
    <cellStyle name="Currency 2 8 2 10" xfId="35050"/>
    <cellStyle name="Currency 2 8 2 10 2" xfId="35051"/>
    <cellStyle name="Currency 2 8 2 11" xfId="35052"/>
    <cellStyle name="Currency 2 8 2 11 2" xfId="35053"/>
    <cellStyle name="Currency 2 8 2 12" xfId="35054"/>
    <cellStyle name="Currency 2 8 2 12 2" xfId="35055"/>
    <cellStyle name="Currency 2 8 2 13" xfId="35056"/>
    <cellStyle name="Currency 2 8 2 14" xfId="35057"/>
    <cellStyle name="Currency 2 8 2 2" xfId="35058"/>
    <cellStyle name="Currency 2 8 2 2 2" xfId="35059"/>
    <cellStyle name="Currency 2 8 2 3" xfId="35060"/>
    <cellStyle name="Currency 2 8 2 3 2" xfId="35061"/>
    <cellStyle name="Currency 2 8 2 4" xfId="35062"/>
    <cellStyle name="Currency 2 8 2 4 2" xfId="35063"/>
    <cellStyle name="Currency 2 8 2 5" xfId="35064"/>
    <cellStyle name="Currency 2 8 2 5 2" xfId="35065"/>
    <cellStyle name="Currency 2 8 2 6" xfId="35066"/>
    <cellStyle name="Currency 2 8 2 6 2" xfId="35067"/>
    <cellStyle name="Currency 2 8 2 7" xfId="35068"/>
    <cellStyle name="Currency 2 8 2 7 2" xfId="35069"/>
    <cellStyle name="Currency 2 8 2 8" xfId="35070"/>
    <cellStyle name="Currency 2 8 2 8 2" xfId="35071"/>
    <cellStyle name="Currency 2 8 2 9" xfId="35072"/>
    <cellStyle name="Currency 2 8 2 9 2" xfId="35073"/>
    <cellStyle name="Currency 2 8 3" xfId="35074"/>
    <cellStyle name="Currency 2 8 3 10" xfId="35075"/>
    <cellStyle name="Currency 2 8 3 10 2" xfId="35076"/>
    <cellStyle name="Currency 2 8 3 11" xfId="35077"/>
    <cellStyle name="Currency 2 8 3 11 2" xfId="35078"/>
    <cellStyle name="Currency 2 8 3 12" xfId="35079"/>
    <cellStyle name="Currency 2 8 3 12 2" xfId="35080"/>
    <cellStyle name="Currency 2 8 3 13" xfId="35081"/>
    <cellStyle name="Currency 2 8 3 14" xfId="35082"/>
    <cellStyle name="Currency 2 8 3 2" xfId="35083"/>
    <cellStyle name="Currency 2 8 3 2 2" xfId="35084"/>
    <cellStyle name="Currency 2 8 3 3" xfId="35085"/>
    <cellStyle name="Currency 2 8 3 3 2" xfId="35086"/>
    <cellStyle name="Currency 2 8 3 4" xfId="35087"/>
    <cellStyle name="Currency 2 8 3 4 2" xfId="35088"/>
    <cellStyle name="Currency 2 8 3 5" xfId="35089"/>
    <cellStyle name="Currency 2 8 3 5 2" xfId="35090"/>
    <cellStyle name="Currency 2 8 3 6" xfId="35091"/>
    <cellStyle name="Currency 2 8 3 6 2" xfId="35092"/>
    <cellStyle name="Currency 2 8 3 7" xfId="35093"/>
    <cellStyle name="Currency 2 8 3 7 2" xfId="35094"/>
    <cellStyle name="Currency 2 8 3 8" xfId="35095"/>
    <cellStyle name="Currency 2 8 3 8 2" xfId="35096"/>
    <cellStyle name="Currency 2 8 3 9" xfId="35097"/>
    <cellStyle name="Currency 2 8 3 9 2" xfId="35098"/>
    <cellStyle name="Currency 2 8 4" xfId="35099"/>
    <cellStyle name="Currency 2 8 4 2" xfId="35100"/>
    <cellStyle name="Currency 2 8 5" xfId="35101"/>
    <cellStyle name="Currency 2 8 5 2" xfId="35102"/>
    <cellStyle name="Currency 2 8 6" xfId="35103"/>
    <cellStyle name="Currency 2 8 6 2" xfId="35104"/>
    <cellStyle name="Currency 2 8 7" xfId="35105"/>
    <cellStyle name="Currency 2 8 7 2" xfId="35106"/>
    <cellStyle name="Currency 2 8 8" xfId="35107"/>
    <cellStyle name="Currency 2 8 8 2" xfId="35108"/>
    <cellStyle name="Currency 2 8 9" xfId="35109"/>
    <cellStyle name="Currency 2 8 9 2" xfId="35110"/>
    <cellStyle name="Currency 2 80" xfId="35111"/>
    <cellStyle name="Currency 2 81" xfId="35112"/>
    <cellStyle name="Currency 2 82" xfId="35113"/>
    <cellStyle name="Currency 2 83" xfId="35114"/>
    <cellStyle name="Currency 2 84" xfId="35115"/>
    <cellStyle name="Currency 2 85" xfId="35116"/>
    <cellStyle name="Currency 2 86" xfId="35117"/>
    <cellStyle name="Currency 2 87" xfId="35118"/>
    <cellStyle name="Currency 2 88" xfId="35119"/>
    <cellStyle name="Currency 2 89" xfId="35120"/>
    <cellStyle name="Currency 2 9" xfId="35121"/>
    <cellStyle name="Currency 2 9 10" xfId="35122"/>
    <cellStyle name="Currency 2 9 10 2" xfId="35123"/>
    <cellStyle name="Currency 2 9 11" xfId="35124"/>
    <cellStyle name="Currency 2 9 11 2" xfId="35125"/>
    <cellStyle name="Currency 2 9 12" xfId="35126"/>
    <cellStyle name="Currency 2 9 12 2" xfId="35127"/>
    <cellStyle name="Currency 2 9 13" xfId="35128"/>
    <cellStyle name="Currency 2 9 13 2" xfId="35129"/>
    <cellStyle name="Currency 2 9 14" xfId="35130"/>
    <cellStyle name="Currency 2 9 14 2" xfId="35131"/>
    <cellStyle name="Currency 2 9 15" xfId="35132"/>
    <cellStyle name="Currency 2 9 16" xfId="35133"/>
    <cellStyle name="Currency 2 9 2" xfId="35134"/>
    <cellStyle name="Currency 2 9 2 10" xfId="35135"/>
    <cellStyle name="Currency 2 9 2 10 2" xfId="35136"/>
    <cellStyle name="Currency 2 9 2 11" xfId="35137"/>
    <cellStyle name="Currency 2 9 2 11 2" xfId="35138"/>
    <cellStyle name="Currency 2 9 2 12" xfId="35139"/>
    <cellStyle name="Currency 2 9 2 12 2" xfId="35140"/>
    <cellStyle name="Currency 2 9 2 13" xfId="35141"/>
    <cellStyle name="Currency 2 9 2 14" xfId="35142"/>
    <cellStyle name="Currency 2 9 2 2" xfId="35143"/>
    <cellStyle name="Currency 2 9 2 2 2" xfId="35144"/>
    <cellStyle name="Currency 2 9 2 3" xfId="35145"/>
    <cellStyle name="Currency 2 9 2 3 2" xfId="35146"/>
    <cellStyle name="Currency 2 9 2 4" xfId="35147"/>
    <cellStyle name="Currency 2 9 2 4 2" xfId="35148"/>
    <cellStyle name="Currency 2 9 2 5" xfId="35149"/>
    <cellStyle name="Currency 2 9 2 5 2" xfId="35150"/>
    <cellStyle name="Currency 2 9 2 6" xfId="35151"/>
    <cellStyle name="Currency 2 9 2 6 2" xfId="35152"/>
    <cellStyle name="Currency 2 9 2 7" xfId="35153"/>
    <cellStyle name="Currency 2 9 2 7 2" xfId="35154"/>
    <cellStyle name="Currency 2 9 2 8" xfId="35155"/>
    <cellStyle name="Currency 2 9 2 8 2" xfId="35156"/>
    <cellStyle name="Currency 2 9 2 9" xfId="35157"/>
    <cellStyle name="Currency 2 9 2 9 2" xfId="35158"/>
    <cellStyle name="Currency 2 9 3" xfId="35159"/>
    <cellStyle name="Currency 2 9 3 10" xfId="35160"/>
    <cellStyle name="Currency 2 9 3 10 2" xfId="35161"/>
    <cellStyle name="Currency 2 9 3 11" xfId="35162"/>
    <cellStyle name="Currency 2 9 3 11 2" xfId="35163"/>
    <cellStyle name="Currency 2 9 3 12" xfId="35164"/>
    <cellStyle name="Currency 2 9 3 12 2" xfId="35165"/>
    <cellStyle name="Currency 2 9 3 13" xfId="35166"/>
    <cellStyle name="Currency 2 9 3 14" xfId="35167"/>
    <cellStyle name="Currency 2 9 3 2" xfId="35168"/>
    <cellStyle name="Currency 2 9 3 2 2" xfId="35169"/>
    <cellStyle name="Currency 2 9 3 3" xfId="35170"/>
    <cellStyle name="Currency 2 9 3 3 2" xfId="35171"/>
    <cellStyle name="Currency 2 9 3 4" xfId="35172"/>
    <cellStyle name="Currency 2 9 3 4 2" xfId="35173"/>
    <cellStyle name="Currency 2 9 3 5" xfId="35174"/>
    <cellStyle name="Currency 2 9 3 5 2" xfId="35175"/>
    <cellStyle name="Currency 2 9 3 6" xfId="35176"/>
    <cellStyle name="Currency 2 9 3 6 2" xfId="35177"/>
    <cellStyle name="Currency 2 9 3 7" xfId="35178"/>
    <cellStyle name="Currency 2 9 3 7 2" xfId="35179"/>
    <cellStyle name="Currency 2 9 3 8" xfId="35180"/>
    <cellStyle name="Currency 2 9 3 8 2" xfId="35181"/>
    <cellStyle name="Currency 2 9 3 9" xfId="35182"/>
    <cellStyle name="Currency 2 9 3 9 2" xfId="35183"/>
    <cellStyle name="Currency 2 9 4" xfId="35184"/>
    <cellStyle name="Currency 2 9 4 2" xfId="35185"/>
    <cellStyle name="Currency 2 9 5" xfId="35186"/>
    <cellStyle name="Currency 2 9 5 2" xfId="35187"/>
    <cellStyle name="Currency 2 9 6" xfId="35188"/>
    <cellStyle name="Currency 2 9 6 2" xfId="35189"/>
    <cellStyle name="Currency 2 9 7" xfId="35190"/>
    <cellStyle name="Currency 2 9 7 2" xfId="35191"/>
    <cellStyle name="Currency 2 9 8" xfId="35192"/>
    <cellStyle name="Currency 2 9 8 2" xfId="35193"/>
    <cellStyle name="Currency 2 9 9" xfId="35194"/>
    <cellStyle name="Currency 2 9 9 2" xfId="35195"/>
    <cellStyle name="Currency 2 90" xfId="35196"/>
    <cellStyle name="Currency 2 91" xfId="35197"/>
    <cellStyle name="Currency 2 92" xfId="35198"/>
    <cellStyle name="Currency 2 93" xfId="35199"/>
    <cellStyle name="Currency 2 94" xfId="35200"/>
    <cellStyle name="Currency 2 95" xfId="35201"/>
    <cellStyle name="Currency 2 96" xfId="35202"/>
    <cellStyle name="Currency 2 97" xfId="35203"/>
    <cellStyle name="Currency 2 98" xfId="35204"/>
    <cellStyle name="Currency 2 99" xfId="35205"/>
    <cellStyle name="Currency 20" xfId="35206"/>
    <cellStyle name="Currency 20 2" xfId="35207"/>
    <cellStyle name="Currency 21" xfId="35208"/>
    <cellStyle name="Currency 21 2" xfId="35209"/>
    <cellStyle name="Currency 22" xfId="35210"/>
    <cellStyle name="Currency 22 2" xfId="35211"/>
    <cellStyle name="Currency 23" xfId="35212"/>
    <cellStyle name="Currency 23 2" xfId="35213"/>
    <cellStyle name="Currency 24" xfId="35214"/>
    <cellStyle name="Currency 24 2" xfId="35215"/>
    <cellStyle name="Currency 25" xfId="35216"/>
    <cellStyle name="Currency 25 2" xfId="35217"/>
    <cellStyle name="Currency 26" xfId="35218"/>
    <cellStyle name="Currency 26 2" xfId="35219"/>
    <cellStyle name="Currency 27" xfId="35220"/>
    <cellStyle name="Currency 27 2" xfId="35221"/>
    <cellStyle name="Currency 28" xfId="35222"/>
    <cellStyle name="Currency 28 2" xfId="35223"/>
    <cellStyle name="Currency 29" xfId="35224"/>
    <cellStyle name="Currency 29 2" xfId="35225"/>
    <cellStyle name="Currency 3" xfId="133"/>
    <cellStyle name="Currency 3 10" xfId="35226"/>
    <cellStyle name="Currency 3 2" xfId="134"/>
    <cellStyle name="Currency 3 2 2" xfId="956"/>
    <cellStyle name="Currency 3 2 2 2" xfId="35227"/>
    <cellStyle name="Currency 3 2 2 2 2" xfId="35228"/>
    <cellStyle name="Currency 3 2 2 2 3" xfId="35229"/>
    <cellStyle name="Currency 3 2 2 2 4" xfId="35230"/>
    <cellStyle name="Currency 3 2 2 3" xfId="35231"/>
    <cellStyle name="Currency 3 2 2 4" xfId="35232"/>
    <cellStyle name="Currency 3 2 2 5" xfId="35233"/>
    <cellStyle name="Currency 3 2 2 6" xfId="35234"/>
    <cellStyle name="Currency 3 2 2 7" xfId="35235"/>
    <cellStyle name="Currency 3 2 3" xfId="35236"/>
    <cellStyle name="Currency 3 2 3 2" xfId="35237"/>
    <cellStyle name="Currency 3 2 3 3" xfId="35238"/>
    <cellStyle name="Currency 3 2 3 4" xfId="35239"/>
    <cellStyle name="Currency 3 2 4" xfId="35240"/>
    <cellStyle name="Currency 3 2 5" xfId="35241"/>
    <cellStyle name="Currency 3 2 6" xfId="35242"/>
    <cellStyle name="Currency 3 2 7" xfId="35243"/>
    <cellStyle name="Currency 3 2 8" xfId="35244"/>
    <cellStyle name="Currency 3 2 9" xfId="35245"/>
    <cellStyle name="Currency 3 3" xfId="955"/>
    <cellStyle name="Currency 3 3 2" xfId="35246"/>
    <cellStyle name="Currency 3 3 2 2" xfId="35247"/>
    <cellStyle name="Currency 3 3 2 3" xfId="35248"/>
    <cellStyle name="Currency 3 3 2 4" xfId="35249"/>
    <cellStyle name="Currency 3 3 3" xfId="35250"/>
    <cellStyle name="Currency 3 3 4" xfId="35251"/>
    <cellStyle name="Currency 3 3 5" xfId="35252"/>
    <cellStyle name="Currency 3 3 6" xfId="35253"/>
    <cellStyle name="Currency 3 3 7" xfId="35254"/>
    <cellStyle name="Currency 3 3 8" xfId="35255"/>
    <cellStyle name="Currency 3 4" xfId="35256"/>
    <cellStyle name="Currency 3 4 2" xfId="35257"/>
    <cellStyle name="Currency 3 4 3" xfId="35258"/>
    <cellStyle name="Currency 3 4 4" xfId="35259"/>
    <cellStyle name="Currency 3 5" xfId="35260"/>
    <cellStyle name="Currency 3 5 2" xfId="35261"/>
    <cellStyle name="Currency 3 5 3" xfId="35262"/>
    <cellStyle name="Currency 3 6" xfId="35263"/>
    <cellStyle name="Currency 3 7" xfId="35264"/>
    <cellStyle name="Currency 3 7 2" xfId="35265"/>
    <cellStyle name="Currency 3 8" xfId="35266"/>
    <cellStyle name="Currency 3 9" xfId="35267"/>
    <cellStyle name="Currency 30" xfId="35268"/>
    <cellStyle name="Currency 30 2" xfId="35269"/>
    <cellStyle name="Currency 31" xfId="35270"/>
    <cellStyle name="Currency 31 2" xfId="35271"/>
    <cellStyle name="Currency 32" xfId="35272"/>
    <cellStyle name="Currency 32 2" xfId="35273"/>
    <cellStyle name="Currency 33" xfId="35274"/>
    <cellStyle name="Currency 33 2" xfId="35275"/>
    <cellStyle name="Currency 34" xfId="35276"/>
    <cellStyle name="Currency 34 2" xfId="35277"/>
    <cellStyle name="Currency 35" xfId="35278"/>
    <cellStyle name="Currency 35 2" xfId="35279"/>
    <cellStyle name="Currency 36" xfId="35280"/>
    <cellStyle name="Currency 36 2" xfId="35281"/>
    <cellStyle name="Currency 37" xfId="35282"/>
    <cellStyle name="Currency 37 2" xfId="35283"/>
    <cellStyle name="Currency 38" xfId="35284"/>
    <cellStyle name="Currency 38 2" xfId="35285"/>
    <cellStyle name="Currency 39" xfId="35286"/>
    <cellStyle name="Currency 39 2" xfId="35287"/>
    <cellStyle name="Currency 4" xfId="135"/>
    <cellStyle name="Currency 4 10" xfId="35288"/>
    <cellStyle name="Currency 4 2" xfId="35289"/>
    <cellStyle name="Currency 4 2 2" xfId="35290"/>
    <cellStyle name="Currency 4 2 2 2" xfId="35291"/>
    <cellStyle name="Currency 4 2 2 2 2" xfId="35292"/>
    <cellStyle name="Currency 4 2 2 2 3" xfId="35293"/>
    <cellStyle name="Currency 4 2 2 2 4" xfId="35294"/>
    <cellStyle name="Currency 4 2 2 3" xfId="35295"/>
    <cellStyle name="Currency 4 2 2 4" xfId="35296"/>
    <cellStyle name="Currency 4 2 2 5" xfId="35297"/>
    <cellStyle name="Currency 4 2 2 6" xfId="35298"/>
    <cellStyle name="Currency 4 2 2 7" xfId="35299"/>
    <cellStyle name="Currency 4 2 3" xfId="35300"/>
    <cellStyle name="Currency 4 2 3 2" xfId="35301"/>
    <cellStyle name="Currency 4 2 3 3" xfId="35302"/>
    <cellStyle name="Currency 4 2 3 4" xfId="35303"/>
    <cellStyle name="Currency 4 2 4" xfId="35304"/>
    <cellStyle name="Currency 4 2 5" xfId="35305"/>
    <cellStyle name="Currency 4 2 6" xfId="35306"/>
    <cellStyle name="Currency 4 2 7" xfId="35307"/>
    <cellStyle name="Currency 4 2 8" xfId="35308"/>
    <cellStyle name="Currency 4 2 9" xfId="35309"/>
    <cellStyle name="Currency 4 3" xfId="35310"/>
    <cellStyle name="Currency 4 3 2" xfId="35311"/>
    <cellStyle name="Currency 4 3 2 2" xfId="35312"/>
    <cellStyle name="Currency 4 3 2 3" xfId="35313"/>
    <cellStyle name="Currency 4 3 2 4" xfId="35314"/>
    <cellStyle name="Currency 4 3 3" xfId="35315"/>
    <cellStyle name="Currency 4 3 4" xfId="35316"/>
    <cellStyle name="Currency 4 3 5" xfId="35317"/>
    <cellStyle name="Currency 4 3 6" xfId="35318"/>
    <cellStyle name="Currency 4 3 7" xfId="35319"/>
    <cellStyle name="Currency 4 3 8" xfId="35320"/>
    <cellStyle name="Currency 4 4" xfId="35321"/>
    <cellStyle name="Currency 4 4 2" xfId="35322"/>
    <cellStyle name="Currency 4 4 3" xfId="35323"/>
    <cellStyle name="Currency 4 4 4" xfId="35324"/>
    <cellStyle name="Currency 4 5" xfId="35325"/>
    <cellStyle name="Currency 4 6" xfId="35326"/>
    <cellStyle name="Currency 4 7" xfId="35327"/>
    <cellStyle name="Currency 4 8" xfId="35328"/>
    <cellStyle name="Currency 4 9" xfId="35329"/>
    <cellStyle name="Currency 40" xfId="35330"/>
    <cellStyle name="Currency 40 2" xfId="35331"/>
    <cellStyle name="Currency 41" xfId="35332"/>
    <cellStyle name="Currency 41 2" xfId="35333"/>
    <cellStyle name="Currency 42" xfId="35334"/>
    <cellStyle name="Currency 42 2" xfId="35335"/>
    <cellStyle name="Currency 43" xfId="35336"/>
    <cellStyle name="Currency 43 2" xfId="35337"/>
    <cellStyle name="Currency 44" xfId="35338"/>
    <cellStyle name="Currency 44 2" xfId="35339"/>
    <cellStyle name="Currency 45" xfId="35340"/>
    <cellStyle name="Currency 45 2" xfId="35341"/>
    <cellStyle name="Currency 46" xfId="35342"/>
    <cellStyle name="Currency 46 2" xfId="35343"/>
    <cellStyle name="Currency 47" xfId="35344"/>
    <cellStyle name="Currency 47 2" xfId="35345"/>
    <cellStyle name="Currency 48" xfId="35346"/>
    <cellStyle name="Currency 48 2" xfId="35347"/>
    <cellStyle name="Currency 49" xfId="35348"/>
    <cellStyle name="Currency 49 2" xfId="35349"/>
    <cellStyle name="Currency 5" xfId="136"/>
    <cellStyle name="Currency 5 2" xfId="35350"/>
    <cellStyle name="Currency 5 3" xfId="35351"/>
    <cellStyle name="Currency 50" xfId="35352"/>
    <cellStyle name="Currency 50 2" xfId="35353"/>
    <cellStyle name="Currency 51" xfId="35354"/>
    <cellStyle name="Currency 51 2" xfId="35355"/>
    <cellStyle name="Currency 52" xfId="35356"/>
    <cellStyle name="Currency 52 2" xfId="35357"/>
    <cellStyle name="Currency 53" xfId="35358"/>
    <cellStyle name="Currency 53 2" xfId="35359"/>
    <cellStyle name="Currency 54" xfId="35360"/>
    <cellStyle name="Currency 54 2" xfId="35361"/>
    <cellStyle name="Currency 55" xfId="35362"/>
    <cellStyle name="Currency 55 2" xfId="35363"/>
    <cellStyle name="Currency 56" xfId="35364"/>
    <cellStyle name="Currency 56 2" xfId="35365"/>
    <cellStyle name="Currency 57" xfId="35366"/>
    <cellStyle name="Currency 57 2" xfId="35367"/>
    <cellStyle name="Currency 58" xfId="35368"/>
    <cellStyle name="Currency 58 2" xfId="35369"/>
    <cellStyle name="Currency 59" xfId="35370"/>
    <cellStyle name="Currency 59 2" xfId="35371"/>
    <cellStyle name="Currency 6" xfId="137"/>
    <cellStyle name="Currency 6 10" xfId="35372"/>
    <cellStyle name="Currency 6 11" xfId="35373"/>
    <cellStyle name="Currency 6 12" xfId="35374"/>
    <cellStyle name="Currency 6 13" xfId="35375"/>
    <cellStyle name="Currency 6 14" xfId="35376"/>
    <cellStyle name="Currency 6 15" xfId="35377"/>
    <cellStyle name="Currency 6 2" xfId="35378"/>
    <cellStyle name="Currency 6 2 2" xfId="35379"/>
    <cellStyle name="Currency 6 3" xfId="35380"/>
    <cellStyle name="Currency 6 3 2" xfId="35381"/>
    <cellStyle name="Currency 6 3 2 2" xfId="35382"/>
    <cellStyle name="Currency 6 3 2 2 2" xfId="35383"/>
    <cellStyle name="Currency 6 3 2 2 3" xfId="35384"/>
    <cellStyle name="Currency 6 3 2 2 4" xfId="35385"/>
    <cellStyle name="Currency 6 3 2 3" xfId="35386"/>
    <cellStyle name="Currency 6 3 2 4" xfId="35387"/>
    <cellStyle name="Currency 6 3 2 5" xfId="35388"/>
    <cellStyle name="Currency 6 3 2 6" xfId="35389"/>
    <cellStyle name="Currency 6 3 2 7" xfId="35390"/>
    <cellStyle name="Currency 6 3 3" xfId="35391"/>
    <cellStyle name="Currency 6 3 3 2" xfId="35392"/>
    <cellStyle name="Currency 6 3 3 3" xfId="35393"/>
    <cellStyle name="Currency 6 3 3 4" xfId="35394"/>
    <cellStyle name="Currency 6 3 4" xfId="35395"/>
    <cellStyle name="Currency 6 3 5" xfId="35396"/>
    <cellStyle name="Currency 6 3 6" xfId="35397"/>
    <cellStyle name="Currency 6 3 7" xfId="35398"/>
    <cellStyle name="Currency 6 3 8" xfId="35399"/>
    <cellStyle name="Currency 6 4" xfId="35400"/>
    <cellStyle name="Currency 6 4 2" xfId="35401"/>
    <cellStyle name="Currency 6 4 2 2" xfId="35402"/>
    <cellStyle name="Currency 6 4 2 3" xfId="35403"/>
    <cellStyle name="Currency 6 4 2 4" xfId="35404"/>
    <cellStyle name="Currency 6 4 3" xfId="35405"/>
    <cellStyle name="Currency 6 4 4" xfId="35406"/>
    <cellStyle name="Currency 6 4 5" xfId="35407"/>
    <cellStyle name="Currency 6 4 6" xfId="35408"/>
    <cellStyle name="Currency 6 4 7" xfId="35409"/>
    <cellStyle name="Currency 6 5" xfId="35410"/>
    <cellStyle name="Currency 6 5 2" xfId="35411"/>
    <cellStyle name="Currency 6 5 3" xfId="35412"/>
    <cellStyle name="Currency 6 5 4" xfId="35413"/>
    <cellStyle name="Currency 6 6" xfId="35414"/>
    <cellStyle name="Currency 6 7" xfId="35415"/>
    <cellStyle name="Currency 6 8" xfId="35416"/>
    <cellStyle name="Currency 6 9" xfId="35417"/>
    <cellStyle name="Currency 60" xfId="35418"/>
    <cellStyle name="Currency 60 2" xfId="35419"/>
    <cellStyle name="Currency 61" xfId="35420"/>
    <cellStyle name="Currency 61 2" xfId="35421"/>
    <cellStyle name="Currency 62" xfId="35422"/>
    <cellStyle name="Currency 62 2" xfId="35423"/>
    <cellStyle name="Currency 63" xfId="35424"/>
    <cellStyle name="Currency 63 2" xfId="35425"/>
    <cellStyle name="Currency 64" xfId="35426"/>
    <cellStyle name="Currency 64 2" xfId="35427"/>
    <cellStyle name="Currency 65" xfId="35428"/>
    <cellStyle name="Currency 65 2" xfId="35429"/>
    <cellStyle name="Currency 66" xfId="35430"/>
    <cellStyle name="Currency 66 2" xfId="35431"/>
    <cellStyle name="Currency 67" xfId="35432"/>
    <cellStyle name="Currency 67 2" xfId="35433"/>
    <cellStyle name="Currency 68" xfId="35434"/>
    <cellStyle name="Currency 68 2" xfId="35435"/>
    <cellStyle name="Currency 69" xfId="35436"/>
    <cellStyle name="Currency 69 2" xfId="35437"/>
    <cellStyle name="Currency 7" xfId="138"/>
    <cellStyle name="Currency 7 10" xfId="35438"/>
    <cellStyle name="Currency 7 2" xfId="35439"/>
    <cellStyle name="Currency 7 2 2" xfId="35440"/>
    <cellStyle name="Currency 7 2 2 2" xfId="35441"/>
    <cellStyle name="Currency 7 2 2 2 2" xfId="35442"/>
    <cellStyle name="Currency 7 2 2 2 3" xfId="35443"/>
    <cellStyle name="Currency 7 2 2 2 4" xfId="35444"/>
    <cellStyle name="Currency 7 2 2 3" xfId="35445"/>
    <cellStyle name="Currency 7 2 2 4" xfId="35446"/>
    <cellStyle name="Currency 7 2 2 5" xfId="35447"/>
    <cellStyle name="Currency 7 2 2 6" xfId="35448"/>
    <cellStyle name="Currency 7 2 2 7" xfId="35449"/>
    <cellStyle name="Currency 7 2 3" xfId="35450"/>
    <cellStyle name="Currency 7 2 3 2" xfId="35451"/>
    <cellStyle name="Currency 7 2 3 3" xfId="35452"/>
    <cellStyle name="Currency 7 2 3 4" xfId="35453"/>
    <cellStyle name="Currency 7 2 4" xfId="35454"/>
    <cellStyle name="Currency 7 2 5" xfId="35455"/>
    <cellStyle name="Currency 7 2 6" xfId="35456"/>
    <cellStyle name="Currency 7 2 7" xfId="35457"/>
    <cellStyle name="Currency 7 2 8" xfId="35458"/>
    <cellStyle name="Currency 7 3" xfId="35459"/>
    <cellStyle name="Currency 7 3 2" xfId="35460"/>
    <cellStyle name="Currency 7 3 2 2" xfId="35461"/>
    <cellStyle name="Currency 7 3 2 3" xfId="35462"/>
    <cellStyle name="Currency 7 3 2 4" xfId="35463"/>
    <cellStyle name="Currency 7 3 3" xfId="35464"/>
    <cellStyle name="Currency 7 3 4" xfId="35465"/>
    <cellStyle name="Currency 7 3 5" xfId="35466"/>
    <cellStyle name="Currency 7 3 6" xfId="35467"/>
    <cellStyle name="Currency 7 3 7" xfId="35468"/>
    <cellStyle name="Currency 7 4" xfId="35469"/>
    <cellStyle name="Currency 7 4 2" xfId="35470"/>
    <cellStyle name="Currency 7 4 3" xfId="35471"/>
    <cellStyle name="Currency 7 4 4" xfId="35472"/>
    <cellStyle name="Currency 7 5" xfId="35473"/>
    <cellStyle name="Currency 7 6" xfId="35474"/>
    <cellStyle name="Currency 7 7" xfId="35475"/>
    <cellStyle name="Currency 7 8" xfId="35476"/>
    <cellStyle name="Currency 7 9" xfId="35477"/>
    <cellStyle name="Currency 70" xfId="35478"/>
    <cellStyle name="Currency 70 2" xfId="35479"/>
    <cellStyle name="Currency 71" xfId="35480"/>
    <cellStyle name="Currency 71 2" xfId="35481"/>
    <cellStyle name="Currency 72" xfId="35482"/>
    <cellStyle name="Currency 72 2" xfId="35483"/>
    <cellStyle name="Currency 73" xfId="35484"/>
    <cellStyle name="Currency 73 2" xfId="35485"/>
    <cellStyle name="Currency 74" xfId="35486"/>
    <cellStyle name="Currency 74 2" xfId="35487"/>
    <cellStyle name="Currency 75" xfId="35488"/>
    <cellStyle name="Currency 75 2" xfId="35489"/>
    <cellStyle name="Currency 76" xfId="35490"/>
    <cellStyle name="Currency 76 2" xfId="35491"/>
    <cellStyle name="Currency 77" xfId="35492"/>
    <cellStyle name="Currency 77 2" xfId="35493"/>
    <cellStyle name="Currency 78" xfId="35494"/>
    <cellStyle name="Currency 78 2" xfId="35495"/>
    <cellStyle name="Currency 79" xfId="35496"/>
    <cellStyle name="Currency 79 2" xfId="35497"/>
    <cellStyle name="Currency 8" xfId="139"/>
    <cellStyle name="Currency 8 10" xfId="35498"/>
    <cellStyle name="Currency 8 11" xfId="35499"/>
    <cellStyle name="Currency 8 12" xfId="35500"/>
    <cellStyle name="Currency 8 13" xfId="35501"/>
    <cellStyle name="Currency 8 14" xfId="35502"/>
    <cellStyle name="Currency 8 15" xfId="35503"/>
    <cellStyle name="Currency 8 16" xfId="35504"/>
    <cellStyle name="Currency 8 17" xfId="35505"/>
    <cellStyle name="Currency 8 18" xfId="35506"/>
    <cellStyle name="Currency 8 19" xfId="35507"/>
    <cellStyle name="Currency 8 2" xfId="35508"/>
    <cellStyle name="Currency 8 2 2" xfId="35509"/>
    <cellStyle name="Currency 8 2 2 2" xfId="35510"/>
    <cellStyle name="Currency 8 2 2 2 2" xfId="35511"/>
    <cellStyle name="Currency 8 2 2 2 3" xfId="35512"/>
    <cellStyle name="Currency 8 2 2 2 4" xfId="35513"/>
    <cellStyle name="Currency 8 2 2 3" xfId="35514"/>
    <cellStyle name="Currency 8 2 2 4" xfId="35515"/>
    <cellStyle name="Currency 8 2 2 5" xfId="35516"/>
    <cellStyle name="Currency 8 2 2 6" xfId="35517"/>
    <cellStyle name="Currency 8 2 2 7" xfId="35518"/>
    <cellStyle name="Currency 8 2 3" xfId="35519"/>
    <cellStyle name="Currency 8 2 3 2" xfId="35520"/>
    <cellStyle name="Currency 8 2 3 3" xfId="35521"/>
    <cellStyle name="Currency 8 2 3 4" xfId="35522"/>
    <cellStyle name="Currency 8 2 4" xfId="35523"/>
    <cellStyle name="Currency 8 2 5" xfId="35524"/>
    <cellStyle name="Currency 8 2 6" xfId="35525"/>
    <cellStyle name="Currency 8 2 7" xfId="35526"/>
    <cellStyle name="Currency 8 2 8" xfId="35527"/>
    <cellStyle name="Currency 8 20" xfId="35528"/>
    <cellStyle name="Currency 8 21" xfId="35529"/>
    <cellStyle name="Currency 8 22" xfId="35530"/>
    <cellStyle name="Currency 8 23" xfId="35531"/>
    <cellStyle name="Currency 8 24" xfId="35532"/>
    <cellStyle name="Currency 8 25" xfId="35533"/>
    <cellStyle name="Currency 8 26" xfId="35534"/>
    <cellStyle name="Currency 8 27" xfId="35535"/>
    <cellStyle name="Currency 8 28" xfId="35536"/>
    <cellStyle name="Currency 8 29" xfId="35537"/>
    <cellStyle name="Currency 8 3" xfId="35538"/>
    <cellStyle name="Currency 8 3 2" xfId="35539"/>
    <cellStyle name="Currency 8 3 2 2" xfId="35540"/>
    <cellStyle name="Currency 8 3 2 3" xfId="35541"/>
    <cellStyle name="Currency 8 3 2 4" xfId="35542"/>
    <cellStyle name="Currency 8 3 3" xfId="35543"/>
    <cellStyle name="Currency 8 3 4" xfId="35544"/>
    <cellStyle name="Currency 8 3 5" xfId="35545"/>
    <cellStyle name="Currency 8 3 6" xfId="35546"/>
    <cellStyle name="Currency 8 3 7" xfId="35547"/>
    <cellStyle name="Currency 8 30" xfId="35548"/>
    <cellStyle name="Currency 8 31" xfId="35549"/>
    <cellStyle name="Currency 8 32" xfId="35550"/>
    <cellStyle name="Currency 8 33" xfId="35551"/>
    <cellStyle name="Currency 8 34" xfId="35552"/>
    <cellStyle name="Currency 8 35" xfId="35553"/>
    <cellStyle name="Currency 8 36" xfId="35554"/>
    <cellStyle name="Currency 8 37" xfId="35555"/>
    <cellStyle name="Currency 8 38" xfId="35556"/>
    <cellStyle name="Currency 8 39" xfId="35557"/>
    <cellStyle name="Currency 8 4" xfId="35558"/>
    <cellStyle name="Currency 8 4 2" xfId="35559"/>
    <cellStyle name="Currency 8 4 3" xfId="35560"/>
    <cellStyle name="Currency 8 4 4" xfId="35561"/>
    <cellStyle name="Currency 8 40" xfId="35562"/>
    <cellStyle name="Currency 8 41" xfId="35563"/>
    <cellStyle name="Currency 8 42" xfId="35564"/>
    <cellStyle name="Currency 8 43" xfId="35565"/>
    <cellStyle name="Currency 8 44" xfId="35566"/>
    <cellStyle name="Currency 8 45" xfId="35567"/>
    <cellStyle name="Currency 8 46" xfId="35568"/>
    <cellStyle name="Currency 8 47" xfId="35569"/>
    <cellStyle name="Currency 8 48" xfId="35570"/>
    <cellStyle name="Currency 8 49" xfId="35571"/>
    <cellStyle name="Currency 8 5" xfId="35572"/>
    <cellStyle name="Currency 8 50" xfId="35573"/>
    <cellStyle name="Currency 8 51" xfId="35574"/>
    <cellStyle name="Currency 8 52" xfId="35575"/>
    <cellStyle name="Currency 8 53" xfId="35576"/>
    <cellStyle name="Currency 8 54" xfId="35577"/>
    <cellStyle name="Currency 8 55" xfId="35578"/>
    <cellStyle name="Currency 8 56" xfId="35579"/>
    <cellStyle name="Currency 8 57" xfId="35580"/>
    <cellStyle name="Currency 8 58" xfId="35581"/>
    <cellStyle name="Currency 8 59" xfId="35582"/>
    <cellStyle name="Currency 8 6" xfId="35583"/>
    <cellStyle name="Currency 8 60" xfId="35584"/>
    <cellStyle name="Currency 8 61" xfId="35585"/>
    <cellStyle name="Currency 8 62" xfId="35586"/>
    <cellStyle name="Currency 8 63" xfId="35587"/>
    <cellStyle name="Currency 8 64" xfId="35588"/>
    <cellStyle name="Currency 8 65" xfId="35589"/>
    <cellStyle name="Currency 8 66" xfId="35590"/>
    <cellStyle name="Currency 8 67" xfId="35591"/>
    <cellStyle name="Currency 8 68" xfId="35592"/>
    <cellStyle name="Currency 8 69" xfId="35593"/>
    <cellStyle name="Currency 8 7" xfId="35594"/>
    <cellStyle name="Currency 8 70" xfId="35595"/>
    <cellStyle name="Currency 8 71" xfId="35596"/>
    <cellStyle name="Currency 8 72" xfId="35597"/>
    <cellStyle name="Currency 8 73" xfId="35598"/>
    <cellStyle name="Currency 8 74" xfId="35599"/>
    <cellStyle name="Currency 8 75" xfId="35600"/>
    <cellStyle name="Currency 8 76" xfId="35601"/>
    <cellStyle name="Currency 8 77" xfId="35602"/>
    <cellStyle name="Currency 8 78" xfId="35603"/>
    <cellStyle name="Currency 8 79" xfId="35604"/>
    <cellStyle name="Currency 8 8" xfId="35605"/>
    <cellStyle name="Currency 8 80" xfId="35606"/>
    <cellStyle name="Currency 8 81" xfId="35607"/>
    <cellStyle name="Currency 8 82" xfId="35608"/>
    <cellStyle name="Currency 8 83" xfId="35609"/>
    <cellStyle name="Currency 8 84" xfId="35610"/>
    <cellStyle name="Currency 8 85" xfId="35611"/>
    <cellStyle name="Currency 8 86" xfId="35612"/>
    <cellStyle name="Currency 8 87" xfId="35613"/>
    <cellStyle name="Currency 8 88" xfId="35614"/>
    <cellStyle name="Currency 8 89" xfId="35615"/>
    <cellStyle name="Currency 8 9" xfId="35616"/>
    <cellStyle name="Currency 8 90" xfId="35617"/>
    <cellStyle name="Currency 8 91" xfId="35618"/>
    <cellStyle name="Currency 8 92" xfId="35619"/>
    <cellStyle name="Currency 8 93" xfId="35620"/>
    <cellStyle name="Currency 80" xfId="35621"/>
    <cellStyle name="Currency 80 2" xfId="35622"/>
    <cellStyle name="Currency 81" xfId="35623"/>
    <cellStyle name="Currency 81 2" xfId="35624"/>
    <cellStyle name="Currency 82" xfId="35625"/>
    <cellStyle name="Currency 82 2" xfId="35626"/>
    <cellStyle name="Currency 83" xfId="35627"/>
    <cellStyle name="Currency 83 2" xfId="35628"/>
    <cellStyle name="Currency 84" xfId="35629"/>
    <cellStyle name="Currency 84 2" xfId="35630"/>
    <cellStyle name="Currency 85" xfId="35631"/>
    <cellStyle name="Currency 9" xfId="140"/>
    <cellStyle name="Currency 9 10" xfId="35632"/>
    <cellStyle name="Currency 9 11" xfId="35633"/>
    <cellStyle name="Currency 9 12" xfId="35634"/>
    <cellStyle name="Currency 9 13" xfId="35635"/>
    <cellStyle name="Currency 9 14" xfId="35636"/>
    <cellStyle name="Currency 9 15" xfId="35637"/>
    <cellStyle name="Currency 9 16" xfId="35638"/>
    <cellStyle name="Currency 9 17" xfId="35639"/>
    <cellStyle name="Currency 9 18" xfId="35640"/>
    <cellStyle name="Currency 9 19" xfId="35641"/>
    <cellStyle name="Currency 9 2" xfId="35642"/>
    <cellStyle name="Currency 9 2 2" xfId="35643"/>
    <cellStyle name="Currency 9 2 2 2" xfId="35644"/>
    <cellStyle name="Currency 9 2 2 2 2" xfId="35645"/>
    <cellStyle name="Currency 9 2 2 2 3" xfId="35646"/>
    <cellStyle name="Currency 9 2 2 2 4" xfId="35647"/>
    <cellStyle name="Currency 9 2 2 3" xfId="35648"/>
    <cellStyle name="Currency 9 2 2 4" xfId="35649"/>
    <cellStyle name="Currency 9 2 2 5" xfId="35650"/>
    <cellStyle name="Currency 9 2 2 6" xfId="35651"/>
    <cellStyle name="Currency 9 2 2 7" xfId="35652"/>
    <cellStyle name="Currency 9 2 3" xfId="35653"/>
    <cellStyle name="Currency 9 2 3 2" xfId="35654"/>
    <cellStyle name="Currency 9 2 3 3" xfId="35655"/>
    <cellStyle name="Currency 9 2 3 4" xfId="35656"/>
    <cellStyle name="Currency 9 2 4" xfId="35657"/>
    <cellStyle name="Currency 9 2 5" xfId="35658"/>
    <cellStyle name="Currency 9 2 6" xfId="35659"/>
    <cellStyle name="Currency 9 2 7" xfId="35660"/>
    <cellStyle name="Currency 9 2 8" xfId="35661"/>
    <cellStyle name="Currency 9 20" xfId="35662"/>
    <cellStyle name="Currency 9 21" xfId="35663"/>
    <cellStyle name="Currency 9 22" xfId="35664"/>
    <cellStyle name="Currency 9 23" xfId="35665"/>
    <cellStyle name="Currency 9 24" xfId="35666"/>
    <cellStyle name="Currency 9 25" xfId="35667"/>
    <cellStyle name="Currency 9 26" xfId="35668"/>
    <cellStyle name="Currency 9 27" xfId="35669"/>
    <cellStyle name="Currency 9 28" xfId="35670"/>
    <cellStyle name="Currency 9 29" xfId="35671"/>
    <cellStyle name="Currency 9 3" xfId="35672"/>
    <cellStyle name="Currency 9 3 2" xfId="35673"/>
    <cellStyle name="Currency 9 3 2 2" xfId="35674"/>
    <cellStyle name="Currency 9 3 2 3" xfId="35675"/>
    <cellStyle name="Currency 9 3 2 4" xfId="35676"/>
    <cellStyle name="Currency 9 3 3" xfId="35677"/>
    <cellStyle name="Currency 9 3 4" xfId="35678"/>
    <cellStyle name="Currency 9 3 5" xfId="35679"/>
    <cellStyle name="Currency 9 3 6" xfId="35680"/>
    <cellStyle name="Currency 9 3 7" xfId="35681"/>
    <cellStyle name="Currency 9 30" xfId="35682"/>
    <cellStyle name="Currency 9 31" xfId="35683"/>
    <cellStyle name="Currency 9 32" xfId="35684"/>
    <cellStyle name="Currency 9 33" xfId="35685"/>
    <cellStyle name="Currency 9 34" xfId="35686"/>
    <cellStyle name="Currency 9 35" xfId="35687"/>
    <cellStyle name="Currency 9 36" xfId="35688"/>
    <cellStyle name="Currency 9 37" xfId="35689"/>
    <cellStyle name="Currency 9 38" xfId="35690"/>
    <cellStyle name="Currency 9 39" xfId="35691"/>
    <cellStyle name="Currency 9 4" xfId="35692"/>
    <cellStyle name="Currency 9 4 2" xfId="35693"/>
    <cellStyle name="Currency 9 4 3" xfId="35694"/>
    <cellStyle name="Currency 9 4 4" xfId="35695"/>
    <cellStyle name="Currency 9 40" xfId="35696"/>
    <cellStyle name="Currency 9 41" xfId="35697"/>
    <cellStyle name="Currency 9 42" xfId="35698"/>
    <cellStyle name="Currency 9 43" xfId="35699"/>
    <cellStyle name="Currency 9 44" xfId="35700"/>
    <cellStyle name="Currency 9 45" xfId="35701"/>
    <cellStyle name="Currency 9 46" xfId="35702"/>
    <cellStyle name="Currency 9 47" xfId="35703"/>
    <cellStyle name="Currency 9 48" xfId="35704"/>
    <cellStyle name="Currency 9 49" xfId="35705"/>
    <cellStyle name="Currency 9 5" xfId="35706"/>
    <cellStyle name="Currency 9 50" xfId="35707"/>
    <cellStyle name="Currency 9 51" xfId="35708"/>
    <cellStyle name="Currency 9 52" xfId="35709"/>
    <cellStyle name="Currency 9 53" xfId="35710"/>
    <cellStyle name="Currency 9 54" xfId="35711"/>
    <cellStyle name="Currency 9 55" xfId="35712"/>
    <cellStyle name="Currency 9 56" xfId="35713"/>
    <cellStyle name="Currency 9 57" xfId="35714"/>
    <cellStyle name="Currency 9 58" xfId="35715"/>
    <cellStyle name="Currency 9 59" xfId="35716"/>
    <cellStyle name="Currency 9 6" xfId="35717"/>
    <cellStyle name="Currency 9 60" xfId="35718"/>
    <cellStyle name="Currency 9 61" xfId="35719"/>
    <cellStyle name="Currency 9 62" xfId="35720"/>
    <cellStyle name="Currency 9 63" xfId="35721"/>
    <cellStyle name="Currency 9 64" xfId="35722"/>
    <cellStyle name="Currency 9 65" xfId="35723"/>
    <cellStyle name="Currency 9 66" xfId="35724"/>
    <cellStyle name="Currency 9 67" xfId="35725"/>
    <cellStyle name="Currency 9 68" xfId="35726"/>
    <cellStyle name="Currency 9 69" xfId="35727"/>
    <cellStyle name="Currency 9 7" xfId="35728"/>
    <cellStyle name="Currency 9 70" xfId="35729"/>
    <cellStyle name="Currency 9 71" xfId="35730"/>
    <cellStyle name="Currency 9 72" xfId="35731"/>
    <cellStyle name="Currency 9 73" xfId="35732"/>
    <cellStyle name="Currency 9 74" xfId="35733"/>
    <cellStyle name="Currency 9 75" xfId="35734"/>
    <cellStyle name="Currency 9 76" xfId="35735"/>
    <cellStyle name="Currency 9 77" xfId="35736"/>
    <cellStyle name="Currency 9 78" xfId="35737"/>
    <cellStyle name="Currency 9 79" xfId="35738"/>
    <cellStyle name="Currency 9 8" xfId="35739"/>
    <cellStyle name="Currency 9 80" xfId="35740"/>
    <cellStyle name="Currency 9 81" xfId="35741"/>
    <cellStyle name="Currency 9 82" xfId="35742"/>
    <cellStyle name="Currency 9 83" xfId="35743"/>
    <cellStyle name="Currency 9 84" xfId="35744"/>
    <cellStyle name="Currency 9 85" xfId="35745"/>
    <cellStyle name="Currency 9 86" xfId="35746"/>
    <cellStyle name="Currency 9 87" xfId="35747"/>
    <cellStyle name="Currency 9 88" xfId="35748"/>
    <cellStyle name="Currency 9 89" xfId="35749"/>
    <cellStyle name="Currency 9 9" xfId="35750"/>
    <cellStyle name="Currency 9 90" xfId="35751"/>
    <cellStyle name="Currency 9 91" xfId="35752"/>
    <cellStyle name="Currency 9 92" xfId="35753"/>
    <cellStyle name="Currency 9 93" xfId="35754"/>
    <cellStyle name="currency(2)" xfId="35755"/>
    <cellStyle name="Currency0" xfId="141"/>
    <cellStyle name="Currency0 2" xfId="408"/>
    <cellStyle name="Currency0 3" xfId="35756"/>
    <cellStyle name="Currency0 4" xfId="35757"/>
    <cellStyle name="Currency0 5" xfId="35758"/>
    <cellStyle name="Currency0 6" xfId="35759"/>
    <cellStyle name="Currency0 7" xfId="35760"/>
    <cellStyle name="Currency0 8" xfId="35761"/>
    <cellStyle name="Currency2" xfId="142"/>
    <cellStyle name="Data" xfId="35762"/>
    <cellStyle name="Date" xfId="143"/>
    <cellStyle name="Date - Style3" xfId="35763"/>
    <cellStyle name="Date 2" xfId="409"/>
    <cellStyle name="Date 3" xfId="957"/>
    <cellStyle name="Date 4" xfId="35764"/>
    <cellStyle name="Date 5" xfId="35765"/>
    <cellStyle name="Date 6" xfId="35766"/>
    <cellStyle name="Date 7" xfId="35767"/>
    <cellStyle name="Date 8" xfId="35768"/>
    <cellStyle name="Date 9" xfId="35769"/>
    <cellStyle name="DateHeading" xfId="410"/>
    <cellStyle name="Detail" xfId="35770"/>
    <cellStyle name="Dezimal [0]_Compiling Utility Macros" xfId="35771"/>
    <cellStyle name="Dezimal_Compiling Utility Macros" xfId="35772"/>
    <cellStyle name="DOUBLE" xfId="35773"/>
    <cellStyle name="DOUBLE 2" xfId="35774"/>
    <cellStyle name="Entered" xfId="35775"/>
    <cellStyle name="Error" xfId="144"/>
    <cellStyle name="Errortest" xfId="145"/>
    <cellStyle name="Euro" xfId="411"/>
    <cellStyle name="Euro 2" xfId="35776"/>
    <cellStyle name="EV.-" xfId="35777"/>
    <cellStyle name="EV.Off" xfId="35778"/>
    <cellStyle name="EV.Off 2" xfId="35779"/>
    <cellStyle name="EV.Off 3" xfId="35780"/>
    <cellStyle name="EV.On" xfId="35781"/>
    <cellStyle name="Excel Built-in Currency" xfId="35782"/>
    <cellStyle name="Excel Built-in Normal" xfId="35783"/>
    <cellStyle name="Explanatory Text 10" xfId="35784"/>
    <cellStyle name="Explanatory Text 100" xfId="35785"/>
    <cellStyle name="Explanatory Text 101" xfId="35786"/>
    <cellStyle name="Explanatory Text 102" xfId="35787"/>
    <cellStyle name="Explanatory Text 103" xfId="35788"/>
    <cellStyle name="Explanatory Text 104" xfId="35789"/>
    <cellStyle name="Explanatory Text 105" xfId="35790"/>
    <cellStyle name="Explanatory Text 106" xfId="35791"/>
    <cellStyle name="Explanatory Text 107" xfId="35792"/>
    <cellStyle name="Explanatory Text 108" xfId="35793"/>
    <cellStyle name="Explanatory Text 109" xfId="35794"/>
    <cellStyle name="Explanatory Text 11" xfId="35795"/>
    <cellStyle name="Explanatory Text 110" xfId="35796"/>
    <cellStyle name="Explanatory Text 111" xfId="35797"/>
    <cellStyle name="Explanatory Text 112" xfId="35798"/>
    <cellStyle name="Explanatory Text 113" xfId="35799"/>
    <cellStyle name="Explanatory Text 114" xfId="35800"/>
    <cellStyle name="Explanatory Text 115" xfId="35801"/>
    <cellStyle name="Explanatory Text 116" xfId="35802"/>
    <cellStyle name="Explanatory Text 117" xfId="35803"/>
    <cellStyle name="Explanatory Text 118" xfId="35804"/>
    <cellStyle name="Explanatory Text 119" xfId="35805"/>
    <cellStyle name="Explanatory Text 12" xfId="35806"/>
    <cellStyle name="Explanatory Text 120" xfId="35807"/>
    <cellStyle name="Explanatory Text 121" xfId="35808"/>
    <cellStyle name="Explanatory Text 122" xfId="35809"/>
    <cellStyle name="Explanatory Text 123" xfId="35810"/>
    <cellStyle name="Explanatory Text 124" xfId="35811"/>
    <cellStyle name="Explanatory Text 125" xfId="35812"/>
    <cellStyle name="Explanatory Text 126" xfId="35813"/>
    <cellStyle name="Explanatory Text 127" xfId="35814"/>
    <cellStyle name="Explanatory Text 128" xfId="35815"/>
    <cellStyle name="Explanatory Text 129" xfId="35816"/>
    <cellStyle name="Explanatory Text 13" xfId="35817"/>
    <cellStyle name="Explanatory Text 130" xfId="35818"/>
    <cellStyle name="Explanatory Text 131" xfId="35819"/>
    <cellStyle name="Explanatory Text 132" xfId="35820"/>
    <cellStyle name="Explanatory Text 133" xfId="35821"/>
    <cellStyle name="Explanatory Text 134" xfId="35822"/>
    <cellStyle name="Explanatory Text 135" xfId="35823"/>
    <cellStyle name="Explanatory Text 136" xfId="35824"/>
    <cellStyle name="Explanatory Text 137" xfId="35825"/>
    <cellStyle name="Explanatory Text 138" xfId="35826"/>
    <cellStyle name="Explanatory Text 139" xfId="35827"/>
    <cellStyle name="Explanatory Text 14" xfId="35828"/>
    <cellStyle name="Explanatory Text 140" xfId="35829"/>
    <cellStyle name="Explanatory Text 141" xfId="35830"/>
    <cellStyle name="Explanatory Text 142" xfId="35831"/>
    <cellStyle name="Explanatory Text 143" xfId="35832"/>
    <cellStyle name="Explanatory Text 144" xfId="35833"/>
    <cellStyle name="Explanatory Text 145" xfId="35834"/>
    <cellStyle name="Explanatory Text 146" xfId="35835"/>
    <cellStyle name="Explanatory Text 147" xfId="35836"/>
    <cellStyle name="Explanatory Text 148" xfId="35837"/>
    <cellStyle name="Explanatory Text 149" xfId="35838"/>
    <cellStyle name="Explanatory Text 15" xfId="35839"/>
    <cellStyle name="Explanatory Text 150" xfId="35840"/>
    <cellStyle name="Explanatory Text 151" xfId="35841"/>
    <cellStyle name="Explanatory Text 152" xfId="35842"/>
    <cellStyle name="Explanatory Text 153" xfId="35843"/>
    <cellStyle name="Explanatory Text 154" xfId="35844"/>
    <cellStyle name="Explanatory Text 155" xfId="35845"/>
    <cellStyle name="Explanatory Text 156" xfId="35846"/>
    <cellStyle name="Explanatory Text 157" xfId="35847"/>
    <cellStyle name="Explanatory Text 158" xfId="35848"/>
    <cellStyle name="Explanatory Text 159" xfId="35849"/>
    <cellStyle name="Explanatory Text 16" xfId="35850"/>
    <cellStyle name="Explanatory Text 160" xfId="35851"/>
    <cellStyle name="Explanatory Text 161" xfId="35852"/>
    <cellStyle name="Explanatory Text 162" xfId="35853"/>
    <cellStyle name="Explanatory Text 163" xfId="35854"/>
    <cellStyle name="Explanatory Text 164" xfId="35855"/>
    <cellStyle name="Explanatory Text 165" xfId="35856"/>
    <cellStyle name="Explanatory Text 166" xfId="35857"/>
    <cellStyle name="Explanatory Text 167" xfId="35858"/>
    <cellStyle name="Explanatory Text 168" xfId="35859"/>
    <cellStyle name="Explanatory Text 169" xfId="35860"/>
    <cellStyle name="Explanatory Text 17" xfId="35861"/>
    <cellStyle name="Explanatory Text 170" xfId="35862"/>
    <cellStyle name="Explanatory Text 171" xfId="35863"/>
    <cellStyle name="Explanatory Text 172" xfId="35864"/>
    <cellStyle name="Explanatory Text 173" xfId="35865"/>
    <cellStyle name="Explanatory Text 174" xfId="35866"/>
    <cellStyle name="Explanatory Text 175" xfId="35867"/>
    <cellStyle name="Explanatory Text 176" xfId="35868"/>
    <cellStyle name="Explanatory Text 177" xfId="35869"/>
    <cellStyle name="Explanatory Text 178" xfId="35870"/>
    <cellStyle name="Explanatory Text 179" xfId="35871"/>
    <cellStyle name="Explanatory Text 18" xfId="35872"/>
    <cellStyle name="Explanatory Text 180" xfId="35873"/>
    <cellStyle name="Explanatory Text 181" xfId="35874"/>
    <cellStyle name="Explanatory Text 182" xfId="35875"/>
    <cellStyle name="Explanatory Text 183" xfId="35876"/>
    <cellStyle name="Explanatory Text 184" xfId="35877"/>
    <cellStyle name="Explanatory Text 185" xfId="35878"/>
    <cellStyle name="Explanatory Text 186" xfId="35879"/>
    <cellStyle name="Explanatory Text 187" xfId="35880"/>
    <cellStyle name="Explanatory Text 188" xfId="35881"/>
    <cellStyle name="Explanatory Text 189" xfId="35882"/>
    <cellStyle name="Explanatory Text 19" xfId="35883"/>
    <cellStyle name="Explanatory Text 190" xfId="35884"/>
    <cellStyle name="Explanatory Text 191" xfId="35885"/>
    <cellStyle name="Explanatory Text 192" xfId="35886"/>
    <cellStyle name="Explanatory Text 193" xfId="35887"/>
    <cellStyle name="Explanatory Text 194" xfId="35888"/>
    <cellStyle name="Explanatory Text 195" xfId="35889"/>
    <cellStyle name="Explanatory Text 196" xfId="35890"/>
    <cellStyle name="Explanatory Text 197" xfId="35891"/>
    <cellStyle name="Explanatory Text 198" xfId="35892"/>
    <cellStyle name="Explanatory Text 199" xfId="35893"/>
    <cellStyle name="Explanatory Text 2" xfId="35894"/>
    <cellStyle name="Explanatory Text 2 2" xfId="35895"/>
    <cellStyle name="Explanatory Text 2 3" xfId="35896"/>
    <cellStyle name="Explanatory Text 2 4" xfId="35897"/>
    <cellStyle name="Explanatory Text 2 5" xfId="35898"/>
    <cellStyle name="Explanatory Text 2 6" xfId="35899"/>
    <cellStyle name="Explanatory Text 20" xfId="35900"/>
    <cellStyle name="Explanatory Text 200" xfId="35901"/>
    <cellStyle name="Explanatory Text 201" xfId="35902"/>
    <cellStyle name="Explanatory Text 202" xfId="35903"/>
    <cellStyle name="Explanatory Text 203" xfId="35904"/>
    <cellStyle name="Explanatory Text 204" xfId="35905"/>
    <cellStyle name="Explanatory Text 205" xfId="35906"/>
    <cellStyle name="Explanatory Text 206" xfId="35907"/>
    <cellStyle name="Explanatory Text 207" xfId="35908"/>
    <cellStyle name="Explanatory Text 208" xfId="35909"/>
    <cellStyle name="Explanatory Text 209" xfId="35910"/>
    <cellStyle name="Explanatory Text 21" xfId="35911"/>
    <cellStyle name="Explanatory Text 210" xfId="35912"/>
    <cellStyle name="Explanatory Text 211" xfId="35913"/>
    <cellStyle name="Explanatory Text 212" xfId="35914"/>
    <cellStyle name="Explanatory Text 213" xfId="35915"/>
    <cellStyle name="Explanatory Text 214" xfId="35916"/>
    <cellStyle name="Explanatory Text 215" xfId="35917"/>
    <cellStyle name="Explanatory Text 216" xfId="35918"/>
    <cellStyle name="Explanatory Text 217" xfId="35919"/>
    <cellStyle name="Explanatory Text 218" xfId="35920"/>
    <cellStyle name="Explanatory Text 219" xfId="35921"/>
    <cellStyle name="Explanatory Text 22" xfId="35922"/>
    <cellStyle name="Explanatory Text 220" xfId="35923"/>
    <cellStyle name="Explanatory Text 221" xfId="35924"/>
    <cellStyle name="Explanatory Text 222" xfId="35925"/>
    <cellStyle name="Explanatory Text 223" xfId="35926"/>
    <cellStyle name="Explanatory Text 224" xfId="35927"/>
    <cellStyle name="Explanatory Text 225" xfId="35928"/>
    <cellStyle name="Explanatory Text 226" xfId="35929"/>
    <cellStyle name="Explanatory Text 227" xfId="35930"/>
    <cellStyle name="Explanatory Text 228" xfId="35931"/>
    <cellStyle name="Explanatory Text 229" xfId="35932"/>
    <cellStyle name="Explanatory Text 23" xfId="35933"/>
    <cellStyle name="Explanatory Text 230" xfId="35934"/>
    <cellStyle name="Explanatory Text 231" xfId="35935"/>
    <cellStyle name="Explanatory Text 232" xfId="35936"/>
    <cellStyle name="Explanatory Text 233" xfId="35937"/>
    <cellStyle name="Explanatory Text 234" xfId="35938"/>
    <cellStyle name="Explanatory Text 235" xfId="35939"/>
    <cellStyle name="Explanatory Text 236" xfId="35940"/>
    <cellStyle name="Explanatory Text 237" xfId="35941"/>
    <cellStyle name="Explanatory Text 238" xfId="35942"/>
    <cellStyle name="Explanatory Text 239" xfId="35943"/>
    <cellStyle name="Explanatory Text 24" xfId="35944"/>
    <cellStyle name="Explanatory Text 240" xfId="35945"/>
    <cellStyle name="Explanatory Text 241" xfId="35946"/>
    <cellStyle name="Explanatory Text 242" xfId="35947"/>
    <cellStyle name="Explanatory Text 243" xfId="35948"/>
    <cellStyle name="Explanatory Text 244" xfId="35949"/>
    <cellStyle name="Explanatory Text 245" xfId="35950"/>
    <cellStyle name="Explanatory Text 246" xfId="35951"/>
    <cellStyle name="Explanatory Text 247" xfId="35952"/>
    <cellStyle name="Explanatory Text 248" xfId="35953"/>
    <cellStyle name="Explanatory Text 249" xfId="35954"/>
    <cellStyle name="Explanatory Text 25" xfId="35955"/>
    <cellStyle name="Explanatory Text 250" xfId="35956"/>
    <cellStyle name="Explanatory Text 251" xfId="35957"/>
    <cellStyle name="Explanatory Text 252" xfId="35958"/>
    <cellStyle name="Explanatory Text 253" xfId="35959"/>
    <cellStyle name="Explanatory Text 254" xfId="35960"/>
    <cellStyle name="Explanatory Text 255" xfId="35961"/>
    <cellStyle name="Explanatory Text 256" xfId="35962"/>
    <cellStyle name="Explanatory Text 26" xfId="35963"/>
    <cellStyle name="Explanatory Text 27" xfId="35964"/>
    <cellStyle name="Explanatory Text 28" xfId="35965"/>
    <cellStyle name="Explanatory Text 29" xfId="35966"/>
    <cellStyle name="Explanatory Text 3" xfId="35967"/>
    <cellStyle name="Explanatory Text 30" xfId="35968"/>
    <cellStyle name="Explanatory Text 31" xfId="35969"/>
    <cellStyle name="Explanatory Text 32" xfId="35970"/>
    <cellStyle name="Explanatory Text 33" xfId="35971"/>
    <cellStyle name="Explanatory Text 34" xfId="35972"/>
    <cellStyle name="Explanatory Text 35" xfId="35973"/>
    <cellStyle name="Explanatory Text 36" xfId="35974"/>
    <cellStyle name="Explanatory Text 37" xfId="35975"/>
    <cellStyle name="Explanatory Text 38" xfId="35976"/>
    <cellStyle name="Explanatory Text 39" xfId="35977"/>
    <cellStyle name="Explanatory Text 4" xfId="35978"/>
    <cellStyle name="Explanatory Text 40" xfId="35979"/>
    <cellStyle name="Explanatory Text 41" xfId="35980"/>
    <cellStyle name="Explanatory Text 42" xfId="35981"/>
    <cellStyle name="Explanatory Text 43" xfId="35982"/>
    <cellStyle name="Explanatory Text 44" xfId="35983"/>
    <cellStyle name="Explanatory Text 45" xfId="35984"/>
    <cellStyle name="Explanatory Text 46" xfId="35985"/>
    <cellStyle name="Explanatory Text 47" xfId="35986"/>
    <cellStyle name="Explanatory Text 48" xfId="35987"/>
    <cellStyle name="Explanatory Text 49" xfId="35988"/>
    <cellStyle name="Explanatory Text 5" xfId="35989"/>
    <cellStyle name="Explanatory Text 50" xfId="35990"/>
    <cellStyle name="Explanatory Text 51" xfId="35991"/>
    <cellStyle name="Explanatory Text 52" xfId="35992"/>
    <cellStyle name="Explanatory Text 53" xfId="35993"/>
    <cellStyle name="Explanatory Text 54" xfId="35994"/>
    <cellStyle name="Explanatory Text 55" xfId="35995"/>
    <cellStyle name="Explanatory Text 56" xfId="35996"/>
    <cellStyle name="Explanatory Text 57" xfId="35997"/>
    <cellStyle name="Explanatory Text 58" xfId="35998"/>
    <cellStyle name="Explanatory Text 59" xfId="35999"/>
    <cellStyle name="Explanatory Text 6" xfId="36000"/>
    <cellStyle name="Explanatory Text 60" xfId="36001"/>
    <cellStyle name="Explanatory Text 61" xfId="36002"/>
    <cellStyle name="Explanatory Text 62" xfId="36003"/>
    <cellStyle name="Explanatory Text 63" xfId="36004"/>
    <cellStyle name="Explanatory Text 64" xfId="36005"/>
    <cellStyle name="Explanatory Text 65" xfId="36006"/>
    <cellStyle name="Explanatory Text 66" xfId="36007"/>
    <cellStyle name="Explanatory Text 67" xfId="36008"/>
    <cellStyle name="Explanatory Text 68" xfId="36009"/>
    <cellStyle name="Explanatory Text 69" xfId="36010"/>
    <cellStyle name="Explanatory Text 7" xfId="36011"/>
    <cellStyle name="Explanatory Text 70" xfId="36012"/>
    <cellStyle name="Explanatory Text 71" xfId="36013"/>
    <cellStyle name="Explanatory Text 72" xfId="36014"/>
    <cellStyle name="Explanatory Text 73" xfId="36015"/>
    <cellStyle name="Explanatory Text 74" xfId="36016"/>
    <cellStyle name="Explanatory Text 75" xfId="36017"/>
    <cellStyle name="Explanatory Text 76" xfId="36018"/>
    <cellStyle name="Explanatory Text 77" xfId="36019"/>
    <cellStyle name="Explanatory Text 78" xfId="36020"/>
    <cellStyle name="Explanatory Text 79" xfId="36021"/>
    <cellStyle name="Explanatory Text 8" xfId="36022"/>
    <cellStyle name="Explanatory Text 80" xfId="36023"/>
    <cellStyle name="Explanatory Text 81" xfId="36024"/>
    <cellStyle name="Explanatory Text 82" xfId="36025"/>
    <cellStyle name="Explanatory Text 83" xfId="36026"/>
    <cellStyle name="Explanatory Text 84" xfId="36027"/>
    <cellStyle name="Explanatory Text 85" xfId="36028"/>
    <cellStyle name="Explanatory Text 86" xfId="36029"/>
    <cellStyle name="Explanatory Text 87" xfId="36030"/>
    <cellStyle name="Explanatory Text 88" xfId="36031"/>
    <cellStyle name="Explanatory Text 89" xfId="36032"/>
    <cellStyle name="Explanatory Text 9" xfId="36033"/>
    <cellStyle name="Explanatory Text 90" xfId="36034"/>
    <cellStyle name="Explanatory Text 91" xfId="36035"/>
    <cellStyle name="Explanatory Text 92" xfId="36036"/>
    <cellStyle name="Explanatory Text 93" xfId="36037"/>
    <cellStyle name="Explanatory Text 94" xfId="36038"/>
    <cellStyle name="Explanatory Text 95" xfId="36039"/>
    <cellStyle name="Explanatory Text 96" xfId="36040"/>
    <cellStyle name="Explanatory Text 97" xfId="36041"/>
    <cellStyle name="Explanatory Text 98" xfId="36042"/>
    <cellStyle name="Explanatory Text 99" xfId="36043"/>
    <cellStyle name="f" xfId="146"/>
    <cellStyle name="f_vlookup" xfId="147"/>
    <cellStyle name="F2" xfId="36044"/>
    <cellStyle name="F3" xfId="36045"/>
    <cellStyle name="F4" xfId="36046"/>
    <cellStyle name="F5" xfId="36047"/>
    <cellStyle name="F6" xfId="36048"/>
    <cellStyle name="F7" xfId="36049"/>
    <cellStyle name="F8" xfId="36050"/>
    <cellStyle name="file" xfId="36051"/>
    <cellStyle name="File Input Cell" xfId="148"/>
    <cellStyle name="Fixed" xfId="149"/>
    <cellStyle name="Fixed 2" xfId="412"/>
    <cellStyle name="Fixed 3" xfId="958"/>
    <cellStyle name="Fixed 4" xfId="36052"/>
    <cellStyle name="Fixed 5" xfId="36053"/>
    <cellStyle name="Fixed 6" xfId="36054"/>
    <cellStyle name="Fixed 7" xfId="36055"/>
    <cellStyle name="Fixed 8" xfId="36056"/>
    <cellStyle name="Fixed 9" xfId="36057"/>
    <cellStyle name="Fixed Inputs from Catawba Contracts" xfId="150"/>
    <cellStyle name="FL.1" xfId="36058"/>
    <cellStyle name="FL.1.E" xfId="36059"/>
    <cellStyle name="FL.1.E.01" xfId="36060"/>
    <cellStyle name="FL.1.E.02" xfId="36061"/>
    <cellStyle name="FL.1.E.03" xfId="36062"/>
    <cellStyle name="FL.1.E.05" xfId="36063"/>
    <cellStyle name="FL.1.E.09" xfId="36064"/>
    <cellStyle name="FL.1.E_Budget Shifts 2009" xfId="36065"/>
    <cellStyle name="FL.1_Budget Shifts 2009" xfId="36066"/>
    <cellStyle name="FL.2" xfId="36067"/>
    <cellStyle name="FL.2.E" xfId="36068"/>
    <cellStyle name="FL.2.E.01" xfId="36069"/>
    <cellStyle name="FL.2.E.02" xfId="36070"/>
    <cellStyle name="FL.2.E.03" xfId="36071"/>
    <cellStyle name="FL.2.E.05" xfId="36072"/>
    <cellStyle name="FL.2.E.09" xfId="36073"/>
    <cellStyle name="FL.2.E_Budget Shifts 2009" xfId="36074"/>
    <cellStyle name="FL.2_Budget Shifts 2009" xfId="36075"/>
    <cellStyle name="FL.3" xfId="36076"/>
    <cellStyle name="FL.3.E" xfId="36077"/>
    <cellStyle name="FL.3.E.01" xfId="36078"/>
    <cellStyle name="FL.3.E.02" xfId="36079"/>
    <cellStyle name="FL.3.E.03" xfId="36080"/>
    <cellStyle name="FL.3.E.05" xfId="36081"/>
    <cellStyle name="FL.3.E.09" xfId="36082"/>
    <cellStyle name="FL.3.E_Budget Shifts 2009" xfId="36083"/>
    <cellStyle name="FL.3_Budget Shifts 2009" xfId="36084"/>
    <cellStyle name="FL.4" xfId="36085"/>
    <cellStyle name="FL.4.E" xfId="36086"/>
    <cellStyle name="FL.4.E.01" xfId="36087"/>
    <cellStyle name="FL.4.E.02" xfId="36088"/>
    <cellStyle name="FL.4.E.03" xfId="36089"/>
    <cellStyle name="FL.4.E.05" xfId="36090"/>
    <cellStyle name="FL.4.E.09" xfId="36091"/>
    <cellStyle name="FL.4.E_Budget Shifts 2009" xfId="36092"/>
    <cellStyle name="FL.4_Budget Shifts 2009" xfId="36093"/>
    <cellStyle name="FL.5" xfId="36094"/>
    <cellStyle name="FL.5.E" xfId="36095"/>
    <cellStyle name="FL.5.E.01" xfId="36096"/>
    <cellStyle name="FL.5.E.02" xfId="36097"/>
    <cellStyle name="FL.5.E.03" xfId="36098"/>
    <cellStyle name="FL.5.E.05" xfId="36099"/>
    <cellStyle name="FL.5.E.09" xfId="36100"/>
    <cellStyle name="FL.5.E_Budget Shifts 2009" xfId="36101"/>
    <cellStyle name="FL.5_Budget Shifts 2009" xfId="36102"/>
    <cellStyle name="FL.6" xfId="36103"/>
    <cellStyle name="FL.6.E" xfId="36104"/>
    <cellStyle name="FL.6.E.01" xfId="36105"/>
    <cellStyle name="FL.6.E.02" xfId="36106"/>
    <cellStyle name="FL.6.E.03" xfId="36107"/>
    <cellStyle name="FL.6.E.05" xfId="36108"/>
    <cellStyle name="FL.6.E.09" xfId="36109"/>
    <cellStyle name="FL.6.E_Budget Shifts 2009" xfId="36110"/>
    <cellStyle name="FL.6_Budget Shifts 2009" xfId="36111"/>
    <cellStyle name="FR.-" xfId="36112"/>
    <cellStyle name="FR.-.01" xfId="36113"/>
    <cellStyle name="FR.-.02" xfId="36114"/>
    <cellStyle name="FR.-.03" xfId="36115"/>
    <cellStyle name="FR.-.05" xfId="36116"/>
    <cellStyle name="FR.-.09" xfId="36117"/>
    <cellStyle name="FR.-_Liberty" xfId="36118"/>
    <cellStyle name="FR.B" xfId="36119"/>
    <cellStyle name="FR.B.01" xfId="36120"/>
    <cellStyle name="FR.B.02" xfId="36121"/>
    <cellStyle name="FR.B.03" xfId="36122"/>
    <cellStyle name="FR.B.05" xfId="36123"/>
    <cellStyle name="FR.B.09" xfId="36124"/>
    <cellStyle name="FR.B_Liberty" xfId="36125"/>
    <cellStyle name="FR.L" xfId="36126"/>
    <cellStyle name="FRxAmtStyle" xfId="36127"/>
    <cellStyle name="FRxAmtStyle 2" xfId="36128"/>
    <cellStyle name="FRxCurrStyle" xfId="36129"/>
    <cellStyle name="FRxCurrStyle 2" xfId="36130"/>
    <cellStyle name="FRxPcntStyle" xfId="36131"/>
    <cellStyle name="FRxPcntStyle 2" xfId="36132"/>
    <cellStyle name="Good 10" xfId="36133"/>
    <cellStyle name="Good 100" xfId="36134"/>
    <cellStyle name="Good 101" xfId="36135"/>
    <cellStyle name="Good 102" xfId="36136"/>
    <cellStyle name="Good 103" xfId="36137"/>
    <cellStyle name="Good 104" xfId="36138"/>
    <cellStyle name="Good 105" xfId="36139"/>
    <cellStyle name="Good 106" xfId="36140"/>
    <cellStyle name="Good 107" xfId="36141"/>
    <cellStyle name="Good 108" xfId="36142"/>
    <cellStyle name="Good 109" xfId="36143"/>
    <cellStyle name="Good 11" xfId="36144"/>
    <cellStyle name="Good 110" xfId="36145"/>
    <cellStyle name="Good 111" xfId="36146"/>
    <cellStyle name="Good 112" xfId="36147"/>
    <cellStyle name="Good 113" xfId="36148"/>
    <cellStyle name="Good 114" xfId="36149"/>
    <cellStyle name="Good 115" xfId="36150"/>
    <cellStyle name="Good 116" xfId="36151"/>
    <cellStyle name="Good 117" xfId="36152"/>
    <cellStyle name="Good 118" xfId="36153"/>
    <cellStyle name="Good 119" xfId="36154"/>
    <cellStyle name="Good 12" xfId="36155"/>
    <cellStyle name="Good 120" xfId="36156"/>
    <cellStyle name="Good 121" xfId="36157"/>
    <cellStyle name="Good 122" xfId="36158"/>
    <cellStyle name="Good 123" xfId="36159"/>
    <cellStyle name="Good 124" xfId="36160"/>
    <cellStyle name="Good 125" xfId="36161"/>
    <cellStyle name="Good 126" xfId="36162"/>
    <cellStyle name="Good 127" xfId="36163"/>
    <cellStyle name="Good 128" xfId="36164"/>
    <cellStyle name="Good 129" xfId="36165"/>
    <cellStyle name="Good 13" xfId="36166"/>
    <cellStyle name="Good 130" xfId="36167"/>
    <cellStyle name="Good 131" xfId="36168"/>
    <cellStyle name="Good 132" xfId="36169"/>
    <cellStyle name="Good 133" xfId="36170"/>
    <cellStyle name="Good 134" xfId="36171"/>
    <cellStyle name="Good 135" xfId="36172"/>
    <cellStyle name="Good 136" xfId="36173"/>
    <cellStyle name="Good 137" xfId="36174"/>
    <cellStyle name="Good 138" xfId="36175"/>
    <cellStyle name="Good 139" xfId="36176"/>
    <cellStyle name="Good 14" xfId="36177"/>
    <cellStyle name="Good 140" xfId="36178"/>
    <cellStyle name="Good 141" xfId="36179"/>
    <cellStyle name="Good 142" xfId="36180"/>
    <cellStyle name="Good 143" xfId="36181"/>
    <cellStyle name="Good 144" xfId="36182"/>
    <cellStyle name="Good 145" xfId="36183"/>
    <cellStyle name="Good 146" xfId="36184"/>
    <cellStyle name="Good 147" xfId="36185"/>
    <cellStyle name="Good 148" xfId="36186"/>
    <cellStyle name="Good 149" xfId="36187"/>
    <cellStyle name="Good 15" xfId="36188"/>
    <cellStyle name="Good 150" xfId="36189"/>
    <cellStyle name="Good 151" xfId="36190"/>
    <cellStyle name="Good 152" xfId="36191"/>
    <cellStyle name="Good 153" xfId="36192"/>
    <cellStyle name="Good 154" xfId="36193"/>
    <cellStyle name="Good 155" xfId="36194"/>
    <cellStyle name="Good 156" xfId="36195"/>
    <cellStyle name="Good 157" xfId="36196"/>
    <cellStyle name="Good 158" xfId="36197"/>
    <cellStyle name="Good 159" xfId="36198"/>
    <cellStyle name="Good 16" xfId="36199"/>
    <cellStyle name="Good 160" xfId="36200"/>
    <cellStyle name="Good 161" xfId="36201"/>
    <cellStyle name="Good 162" xfId="36202"/>
    <cellStyle name="Good 163" xfId="36203"/>
    <cellStyle name="Good 164" xfId="36204"/>
    <cellStyle name="Good 165" xfId="36205"/>
    <cellStyle name="Good 166" xfId="36206"/>
    <cellStyle name="Good 167" xfId="36207"/>
    <cellStyle name="Good 168" xfId="36208"/>
    <cellStyle name="Good 169" xfId="36209"/>
    <cellStyle name="Good 17" xfId="36210"/>
    <cellStyle name="Good 170" xfId="36211"/>
    <cellStyle name="Good 171" xfId="36212"/>
    <cellStyle name="Good 172" xfId="36213"/>
    <cellStyle name="Good 173" xfId="36214"/>
    <cellStyle name="Good 174" xfId="36215"/>
    <cellStyle name="Good 175" xfId="36216"/>
    <cellStyle name="Good 176" xfId="36217"/>
    <cellStyle name="Good 177" xfId="36218"/>
    <cellStyle name="Good 178" xfId="36219"/>
    <cellStyle name="Good 179" xfId="36220"/>
    <cellStyle name="Good 18" xfId="36221"/>
    <cellStyle name="Good 180" xfId="36222"/>
    <cellStyle name="Good 181" xfId="36223"/>
    <cellStyle name="Good 182" xfId="36224"/>
    <cellStyle name="Good 183" xfId="36225"/>
    <cellStyle name="Good 184" xfId="36226"/>
    <cellStyle name="Good 185" xfId="36227"/>
    <cellStyle name="Good 186" xfId="36228"/>
    <cellStyle name="Good 187" xfId="36229"/>
    <cellStyle name="Good 188" xfId="36230"/>
    <cellStyle name="Good 189" xfId="36231"/>
    <cellStyle name="Good 19" xfId="36232"/>
    <cellStyle name="Good 190" xfId="36233"/>
    <cellStyle name="Good 191" xfId="36234"/>
    <cellStyle name="Good 192" xfId="36235"/>
    <cellStyle name="Good 193" xfId="36236"/>
    <cellStyle name="Good 194" xfId="36237"/>
    <cellStyle name="Good 195" xfId="36238"/>
    <cellStyle name="Good 196" xfId="36239"/>
    <cellStyle name="Good 197" xfId="36240"/>
    <cellStyle name="Good 198" xfId="36241"/>
    <cellStyle name="Good 199" xfId="36242"/>
    <cellStyle name="Good 2" xfId="36243"/>
    <cellStyle name="Good 2 2" xfId="36244"/>
    <cellStyle name="Good 2 3" xfId="36245"/>
    <cellStyle name="Good 2 4" xfId="36246"/>
    <cellStyle name="Good 2 5" xfId="36247"/>
    <cellStyle name="Good 20" xfId="36248"/>
    <cellStyle name="Good 200" xfId="36249"/>
    <cellStyle name="Good 201" xfId="36250"/>
    <cellStyle name="Good 202" xfId="36251"/>
    <cellStyle name="Good 203" xfId="36252"/>
    <cellStyle name="Good 204" xfId="36253"/>
    <cellStyle name="Good 205" xfId="36254"/>
    <cellStyle name="Good 206" xfId="36255"/>
    <cellStyle name="Good 207" xfId="36256"/>
    <cellStyle name="Good 208" xfId="36257"/>
    <cellStyle name="Good 209" xfId="36258"/>
    <cellStyle name="Good 21" xfId="36259"/>
    <cellStyle name="Good 210" xfId="36260"/>
    <cellStyle name="Good 211" xfId="36261"/>
    <cellStyle name="Good 212" xfId="36262"/>
    <cellStyle name="Good 213" xfId="36263"/>
    <cellStyle name="Good 214" xfId="36264"/>
    <cellStyle name="Good 215" xfId="36265"/>
    <cellStyle name="Good 216" xfId="36266"/>
    <cellStyle name="Good 217" xfId="36267"/>
    <cellStyle name="Good 218" xfId="36268"/>
    <cellStyle name="Good 219" xfId="36269"/>
    <cellStyle name="Good 22" xfId="36270"/>
    <cellStyle name="Good 220" xfId="36271"/>
    <cellStyle name="Good 221" xfId="36272"/>
    <cellStyle name="Good 222" xfId="36273"/>
    <cellStyle name="Good 223" xfId="36274"/>
    <cellStyle name="Good 224" xfId="36275"/>
    <cellStyle name="Good 225" xfId="36276"/>
    <cellStyle name="Good 226" xfId="36277"/>
    <cellStyle name="Good 227" xfId="36278"/>
    <cellStyle name="Good 228" xfId="36279"/>
    <cellStyle name="Good 229" xfId="36280"/>
    <cellStyle name="Good 23" xfId="36281"/>
    <cellStyle name="Good 230" xfId="36282"/>
    <cellStyle name="Good 231" xfId="36283"/>
    <cellStyle name="Good 232" xfId="36284"/>
    <cellStyle name="Good 233" xfId="36285"/>
    <cellStyle name="Good 234" xfId="36286"/>
    <cellStyle name="Good 235" xfId="36287"/>
    <cellStyle name="Good 236" xfId="36288"/>
    <cellStyle name="Good 237" xfId="36289"/>
    <cellStyle name="Good 238" xfId="36290"/>
    <cellStyle name="Good 239" xfId="36291"/>
    <cellStyle name="Good 24" xfId="36292"/>
    <cellStyle name="Good 240" xfId="36293"/>
    <cellStyle name="Good 241" xfId="36294"/>
    <cellStyle name="Good 242" xfId="36295"/>
    <cellStyle name="Good 243" xfId="36296"/>
    <cellStyle name="Good 244" xfId="36297"/>
    <cellStyle name="Good 245" xfId="36298"/>
    <cellStyle name="Good 246" xfId="36299"/>
    <cellStyle name="Good 247" xfId="36300"/>
    <cellStyle name="Good 248" xfId="36301"/>
    <cellStyle name="Good 249" xfId="36302"/>
    <cellStyle name="Good 25" xfId="36303"/>
    <cellStyle name="Good 250" xfId="36304"/>
    <cellStyle name="Good 251" xfId="36305"/>
    <cellStyle name="Good 252" xfId="36306"/>
    <cellStyle name="Good 253" xfId="36307"/>
    <cellStyle name="Good 254" xfId="36308"/>
    <cellStyle name="Good 255" xfId="36309"/>
    <cellStyle name="Good 26" xfId="36310"/>
    <cellStyle name="Good 27" xfId="36311"/>
    <cellStyle name="Good 28" xfId="36312"/>
    <cellStyle name="Good 29" xfId="36313"/>
    <cellStyle name="Good 3" xfId="36314"/>
    <cellStyle name="Good 30" xfId="36315"/>
    <cellStyle name="Good 31" xfId="36316"/>
    <cellStyle name="Good 32" xfId="36317"/>
    <cellStyle name="Good 33" xfId="36318"/>
    <cellStyle name="Good 34" xfId="36319"/>
    <cellStyle name="Good 35" xfId="36320"/>
    <cellStyle name="Good 36" xfId="36321"/>
    <cellStyle name="Good 37" xfId="36322"/>
    <cellStyle name="Good 38" xfId="36323"/>
    <cellStyle name="Good 39" xfId="36324"/>
    <cellStyle name="Good 4" xfId="36325"/>
    <cellStyle name="Good 40" xfId="36326"/>
    <cellStyle name="Good 41" xfId="36327"/>
    <cellStyle name="Good 42" xfId="36328"/>
    <cellStyle name="Good 43" xfId="36329"/>
    <cellStyle name="Good 44" xfId="36330"/>
    <cellStyle name="Good 45" xfId="36331"/>
    <cellStyle name="Good 46" xfId="36332"/>
    <cellStyle name="Good 47" xfId="36333"/>
    <cellStyle name="Good 48" xfId="36334"/>
    <cellStyle name="Good 49" xfId="36335"/>
    <cellStyle name="Good 5" xfId="36336"/>
    <cellStyle name="Good 50" xfId="36337"/>
    <cellStyle name="Good 51" xfId="36338"/>
    <cellStyle name="Good 52" xfId="36339"/>
    <cellStyle name="Good 53" xfId="36340"/>
    <cellStyle name="Good 54" xfId="36341"/>
    <cellStyle name="Good 55" xfId="36342"/>
    <cellStyle name="Good 56" xfId="36343"/>
    <cellStyle name="Good 57" xfId="36344"/>
    <cellStyle name="Good 58" xfId="36345"/>
    <cellStyle name="Good 59" xfId="36346"/>
    <cellStyle name="Good 6" xfId="36347"/>
    <cellStyle name="Good 60" xfId="36348"/>
    <cellStyle name="Good 61" xfId="36349"/>
    <cellStyle name="Good 62" xfId="36350"/>
    <cellStyle name="Good 63" xfId="36351"/>
    <cellStyle name="Good 64" xfId="36352"/>
    <cellStyle name="Good 65" xfId="36353"/>
    <cellStyle name="Good 66" xfId="36354"/>
    <cellStyle name="Good 67" xfId="36355"/>
    <cellStyle name="Good 68" xfId="36356"/>
    <cellStyle name="Good 69" xfId="36357"/>
    <cellStyle name="Good 7" xfId="36358"/>
    <cellStyle name="Good 70" xfId="36359"/>
    <cellStyle name="Good 71" xfId="36360"/>
    <cellStyle name="Good 72" xfId="36361"/>
    <cellStyle name="Good 73" xfId="36362"/>
    <cellStyle name="Good 74" xfId="36363"/>
    <cellStyle name="Good 75" xfId="36364"/>
    <cellStyle name="Good 76" xfId="36365"/>
    <cellStyle name="Good 77" xfId="36366"/>
    <cellStyle name="Good 78" xfId="36367"/>
    <cellStyle name="Good 79" xfId="36368"/>
    <cellStyle name="Good 8" xfId="36369"/>
    <cellStyle name="Good 80" xfId="36370"/>
    <cellStyle name="Good 81" xfId="36371"/>
    <cellStyle name="Good 82" xfId="36372"/>
    <cellStyle name="Good 83" xfId="36373"/>
    <cellStyle name="Good 84" xfId="36374"/>
    <cellStyle name="Good 85" xfId="36375"/>
    <cellStyle name="Good 86" xfId="36376"/>
    <cellStyle name="Good 87" xfId="36377"/>
    <cellStyle name="Good 88" xfId="36378"/>
    <cellStyle name="Good 89" xfId="36379"/>
    <cellStyle name="Good 9" xfId="36380"/>
    <cellStyle name="Good 90" xfId="36381"/>
    <cellStyle name="Good 91" xfId="36382"/>
    <cellStyle name="Good 92" xfId="36383"/>
    <cellStyle name="Good 93" xfId="36384"/>
    <cellStyle name="Good 94" xfId="36385"/>
    <cellStyle name="Good 95" xfId="36386"/>
    <cellStyle name="Good 96" xfId="36387"/>
    <cellStyle name="Good 97" xfId="36388"/>
    <cellStyle name="Good 98" xfId="36389"/>
    <cellStyle name="Good 99" xfId="36390"/>
    <cellStyle name="Grey" xfId="151"/>
    <cellStyle name="HEADER" xfId="152"/>
    <cellStyle name="Header1" xfId="153"/>
    <cellStyle name="Header2" xfId="154"/>
    <cellStyle name="Header2 10" xfId="36391"/>
    <cellStyle name="Header2 10 2" xfId="36392"/>
    <cellStyle name="Header2 10 3" xfId="36393"/>
    <cellStyle name="Header2 10 4" xfId="36394"/>
    <cellStyle name="Header2 10 5" xfId="36395"/>
    <cellStyle name="Header2 10 6" xfId="36396"/>
    <cellStyle name="Header2 10 7" xfId="36397"/>
    <cellStyle name="Header2 10 8" xfId="36398"/>
    <cellStyle name="Header2 11" xfId="36399"/>
    <cellStyle name="Header2 11 2" xfId="36400"/>
    <cellStyle name="Header2 11 3" xfId="36401"/>
    <cellStyle name="Header2 11 4" xfId="36402"/>
    <cellStyle name="Header2 11 5" xfId="36403"/>
    <cellStyle name="Header2 11 6" xfId="36404"/>
    <cellStyle name="Header2 11 7" xfId="36405"/>
    <cellStyle name="Header2 11 8" xfId="36406"/>
    <cellStyle name="Header2 12" xfId="36407"/>
    <cellStyle name="Header2 13" xfId="36408"/>
    <cellStyle name="Header2 14" xfId="36409"/>
    <cellStyle name="Header2 15" xfId="36410"/>
    <cellStyle name="Header2 16" xfId="36411"/>
    <cellStyle name="Header2 17" xfId="36412"/>
    <cellStyle name="Header2 18" xfId="36413"/>
    <cellStyle name="Header2 19" xfId="36414"/>
    <cellStyle name="Header2 2" xfId="36415"/>
    <cellStyle name="Header2 2 10" xfId="36416"/>
    <cellStyle name="Header2 2 10 2" xfId="36417"/>
    <cellStyle name="Header2 2 10 2 2" xfId="36418"/>
    <cellStyle name="Header2 2 10 2 3" xfId="36419"/>
    <cellStyle name="Header2 2 10 2 4" xfId="36420"/>
    <cellStyle name="Header2 2 10 2 5" xfId="36421"/>
    <cellStyle name="Header2 2 10 2 6" xfId="36422"/>
    <cellStyle name="Header2 2 10 2 7" xfId="36423"/>
    <cellStyle name="Header2 2 10 3" xfId="36424"/>
    <cellStyle name="Header2 2 10 4" xfId="36425"/>
    <cellStyle name="Header2 2 10 5" xfId="36426"/>
    <cellStyle name="Header2 2 10 6" xfId="36427"/>
    <cellStyle name="Header2 2 11" xfId="36428"/>
    <cellStyle name="Header2 2 11 2" xfId="36429"/>
    <cellStyle name="Header2 2 11 2 2" xfId="36430"/>
    <cellStyle name="Header2 2 11 2 3" xfId="36431"/>
    <cellStyle name="Header2 2 11 2 4" xfId="36432"/>
    <cellStyle name="Header2 2 11 2 5" xfId="36433"/>
    <cellStyle name="Header2 2 11 2 6" xfId="36434"/>
    <cellStyle name="Header2 2 11 2 7" xfId="36435"/>
    <cellStyle name="Header2 2 11 3" xfId="36436"/>
    <cellStyle name="Header2 2 11 4" xfId="36437"/>
    <cellStyle name="Header2 2 11 5" xfId="36438"/>
    <cellStyle name="Header2 2 11 6" xfId="36439"/>
    <cellStyle name="Header2 2 12" xfId="36440"/>
    <cellStyle name="Header2 2 12 2" xfId="36441"/>
    <cellStyle name="Header2 2 12 2 2" xfId="36442"/>
    <cellStyle name="Header2 2 12 2 3" xfId="36443"/>
    <cellStyle name="Header2 2 12 2 4" xfId="36444"/>
    <cellStyle name="Header2 2 12 2 5" xfId="36445"/>
    <cellStyle name="Header2 2 12 2 6" xfId="36446"/>
    <cellStyle name="Header2 2 12 2 7" xfId="36447"/>
    <cellStyle name="Header2 2 12 3" xfId="36448"/>
    <cellStyle name="Header2 2 12 4" xfId="36449"/>
    <cellStyle name="Header2 2 12 5" xfId="36450"/>
    <cellStyle name="Header2 2 12 6" xfId="36451"/>
    <cellStyle name="Header2 2 13" xfId="36452"/>
    <cellStyle name="Header2 2 13 2" xfId="36453"/>
    <cellStyle name="Header2 2 13 2 2" xfId="36454"/>
    <cellStyle name="Header2 2 13 2 3" xfId="36455"/>
    <cellStyle name="Header2 2 13 2 4" xfId="36456"/>
    <cellStyle name="Header2 2 13 2 5" xfId="36457"/>
    <cellStyle name="Header2 2 13 2 6" xfId="36458"/>
    <cellStyle name="Header2 2 13 2 7" xfId="36459"/>
    <cellStyle name="Header2 2 13 3" xfId="36460"/>
    <cellStyle name="Header2 2 13 4" xfId="36461"/>
    <cellStyle name="Header2 2 13 5" xfId="36462"/>
    <cellStyle name="Header2 2 13 6" xfId="36463"/>
    <cellStyle name="Header2 2 14" xfId="36464"/>
    <cellStyle name="Header2 2 14 2" xfId="36465"/>
    <cellStyle name="Header2 2 14 2 2" xfId="36466"/>
    <cellStyle name="Header2 2 14 2 3" xfId="36467"/>
    <cellStyle name="Header2 2 14 2 4" xfId="36468"/>
    <cellStyle name="Header2 2 14 2 5" xfId="36469"/>
    <cellStyle name="Header2 2 14 2 6" xfId="36470"/>
    <cellStyle name="Header2 2 14 2 7" xfId="36471"/>
    <cellStyle name="Header2 2 14 3" xfId="36472"/>
    <cellStyle name="Header2 2 14 4" xfId="36473"/>
    <cellStyle name="Header2 2 14 5" xfId="36474"/>
    <cellStyle name="Header2 2 14 6" xfId="36475"/>
    <cellStyle name="Header2 2 15" xfId="36476"/>
    <cellStyle name="Header2 2 15 2" xfId="36477"/>
    <cellStyle name="Header2 2 15 2 2" xfId="36478"/>
    <cellStyle name="Header2 2 15 2 3" xfId="36479"/>
    <cellStyle name="Header2 2 15 2 4" xfId="36480"/>
    <cellStyle name="Header2 2 15 2 5" xfId="36481"/>
    <cellStyle name="Header2 2 15 2 6" xfId="36482"/>
    <cellStyle name="Header2 2 15 2 7" xfId="36483"/>
    <cellStyle name="Header2 2 15 3" xfId="36484"/>
    <cellStyle name="Header2 2 15 4" xfId="36485"/>
    <cellStyle name="Header2 2 15 5" xfId="36486"/>
    <cellStyle name="Header2 2 15 6" xfId="36487"/>
    <cellStyle name="Header2 2 16" xfId="36488"/>
    <cellStyle name="Header2 2 16 2" xfId="36489"/>
    <cellStyle name="Header2 2 16 2 2" xfId="36490"/>
    <cellStyle name="Header2 2 16 2 3" xfId="36491"/>
    <cellStyle name="Header2 2 16 2 4" xfId="36492"/>
    <cellStyle name="Header2 2 16 2 5" xfId="36493"/>
    <cellStyle name="Header2 2 16 2 6" xfId="36494"/>
    <cellStyle name="Header2 2 16 2 7" xfId="36495"/>
    <cellStyle name="Header2 2 16 3" xfId="36496"/>
    <cellStyle name="Header2 2 16 4" xfId="36497"/>
    <cellStyle name="Header2 2 16 5" xfId="36498"/>
    <cellStyle name="Header2 2 16 6" xfId="36499"/>
    <cellStyle name="Header2 2 17" xfId="36500"/>
    <cellStyle name="Header2 2 17 2" xfId="36501"/>
    <cellStyle name="Header2 2 17 2 2" xfId="36502"/>
    <cellStyle name="Header2 2 17 2 3" xfId="36503"/>
    <cellStyle name="Header2 2 17 2 4" xfId="36504"/>
    <cellStyle name="Header2 2 17 2 5" xfId="36505"/>
    <cellStyle name="Header2 2 17 2 6" xfId="36506"/>
    <cellStyle name="Header2 2 17 2 7" xfId="36507"/>
    <cellStyle name="Header2 2 17 3" xfId="36508"/>
    <cellStyle name="Header2 2 17 4" xfId="36509"/>
    <cellStyle name="Header2 2 17 5" xfId="36510"/>
    <cellStyle name="Header2 2 17 6" xfId="36511"/>
    <cellStyle name="Header2 2 18" xfId="36512"/>
    <cellStyle name="Header2 2 18 2" xfId="36513"/>
    <cellStyle name="Header2 2 18 2 2" xfId="36514"/>
    <cellStyle name="Header2 2 18 2 3" xfId="36515"/>
    <cellStyle name="Header2 2 18 2 4" xfId="36516"/>
    <cellStyle name="Header2 2 18 2 5" xfId="36517"/>
    <cellStyle name="Header2 2 18 2 6" xfId="36518"/>
    <cellStyle name="Header2 2 18 2 7" xfId="36519"/>
    <cellStyle name="Header2 2 18 3" xfId="36520"/>
    <cellStyle name="Header2 2 18 4" xfId="36521"/>
    <cellStyle name="Header2 2 18 5" xfId="36522"/>
    <cellStyle name="Header2 2 18 6" xfId="36523"/>
    <cellStyle name="Header2 2 19" xfId="36524"/>
    <cellStyle name="Header2 2 19 2" xfId="36525"/>
    <cellStyle name="Header2 2 19 2 2" xfId="36526"/>
    <cellStyle name="Header2 2 19 2 3" xfId="36527"/>
    <cellStyle name="Header2 2 19 2 4" xfId="36528"/>
    <cellStyle name="Header2 2 19 2 5" xfId="36529"/>
    <cellStyle name="Header2 2 19 2 6" xfId="36530"/>
    <cellStyle name="Header2 2 19 2 7" xfId="36531"/>
    <cellStyle name="Header2 2 19 3" xfId="36532"/>
    <cellStyle name="Header2 2 19 4" xfId="36533"/>
    <cellStyle name="Header2 2 19 5" xfId="36534"/>
    <cellStyle name="Header2 2 19 6" xfId="36535"/>
    <cellStyle name="Header2 2 2" xfId="36536"/>
    <cellStyle name="Header2 2 2 2" xfId="36537"/>
    <cellStyle name="Header2 2 2 2 2" xfId="36538"/>
    <cellStyle name="Header2 2 2 2 3" xfId="36539"/>
    <cellStyle name="Header2 2 2 2 4" xfId="36540"/>
    <cellStyle name="Header2 2 2 2 5" xfId="36541"/>
    <cellStyle name="Header2 2 2 2 6" xfId="36542"/>
    <cellStyle name="Header2 2 2 2 7" xfId="36543"/>
    <cellStyle name="Header2 2 2 3" xfId="36544"/>
    <cellStyle name="Header2 2 2 4" xfId="36545"/>
    <cellStyle name="Header2 2 2 5" xfId="36546"/>
    <cellStyle name="Header2 2 2 6" xfId="36547"/>
    <cellStyle name="Header2 2 2 7" xfId="36548"/>
    <cellStyle name="Header2 2 20" xfId="36549"/>
    <cellStyle name="Header2 2 20 2" xfId="36550"/>
    <cellStyle name="Header2 2 20 2 2" xfId="36551"/>
    <cellStyle name="Header2 2 20 2 3" xfId="36552"/>
    <cellStyle name="Header2 2 20 2 4" xfId="36553"/>
    <cellStyle name="Header2 2 20 2 5" xfId="36554"/>
    <cellStyle name="Header2 2 20 2 6" xfId="36555"/>
    <cellStyle name="Header2 2 20 2 7" xfId="36556"/>
    <cellStyle name="Header2 2 20 3" xfId="36557"/>
    <cellStyle name="Header2 2 20 4" xfId="36558"/>
    <cellStyle name="Header2 2 20 5" xfId="36559"/>
    <cellStyle name="Header2 2 20 6" xfId="36560"/>
    <cellStyle name="Header2 2 21" xfId="36561"/>
    <cellStyle name="Header2 2 21 2" xfId="36562"/>
    <cellStyle name="Header2 2 21 2 2" xfId="36563"/>
    <cellStyle name="Header2 2 21 2 3" xfId="36564"/>
    <cellStyle name="Header2 2 21 2 4" xfId="36565"/>
    <cellStyle name="Header2 2 21 2 5" xfId="36566"/>
    <cellStyle name="Header2 2 21 2 6" xfId="36567"/>
    <cellStyle name="Header2 2 21 2 7" xfId="36568"/>
    <cellStyle name="Header2 2 21 3" xfId="36569"/>
    <cellStyle name="Header2 2 21 4" xfId="36570"/>
    <cellStyle name="Header2 2 21 5" xfId="36571"/>
    <cellStyle name="Header2 2 21 6" xfId="36572"/>
    <cellStyle name="Header2 2 22" xfId="36573"/>
    <cellStyle name="Header2 2 22 2" xfId="36574"/>
    <cellStyle name="Header2 2 22 2 2" xfId="36575"/>
    <cellStyle name="Header2 2 22 2 3" xfId="36576"/>
    <cellStyle name="Header2 2 22 2 4" xfId="36577"/>
    <cellStyle name="Header2 2 22 2 5" xfId="36578"/>
    <cellStyle name="Header2 2 22 2 6" xfId="36579"/>
    <cellStyle name="Header2 2 22 2 7" xfId="36580"/>
    <cellStyle name="Header2 2 22 3" xfId="36581"/>
    <cellStyle name="Header2 2 22 4" xfId="36582"/>
    <cellStyle name="Header2 2 22 5" xfId="36583"/>
    <cellStyle name="Header2 2 22 6" xfId="36584"/>
    <cellStyle name="Header2 2 23" xfId="36585"/>
    <cellStyle name="Header2 2 23 2" xfId="36586"/>
    <cellStyle name="Header2 2 23 3" xfId="36587"/>
    <cellStyle name="Header2 2 23 4" xfId="36588"/>
    <cellStyle name="Header2 2 23 5" xfId="36589"/>
    <cellStyle name="Header2 2 23 6" xfId="36590"/>
    <cellStyle name="Header2 2 23 7" xfId="36591"/>
    <cellStyle name="Header2 2 24" xfId="36592"/>
    <cellStyle name="Header2 2 25" xfId="36593"/>
    <cellStyle name="Header2 2 26" xfId="36594"/>
    <cellStyle name="Header2 2 27" xfId="36595"/>
    <cellStyle name="Header2 2 28" xfId="36596"/>
    <cellStyle name="Header2 2 29" xfId="36597"/>
    <cellStyle name="Header2 2 3" xfId="36598"/>
    <cellStyle name="Header2 2 3 2" xfId="36599"/>
    <cellStyle name="Header2 2 3 2 2" xfId="36600"/>
    <cellStyle name="Header2 2 3 2 3" xfId="36601"/>
    <cellStyle name="Header2 2 3 2 4" xfId="36602"/>
    <cellStyle name="Header2 2 3 2 5" xfId="36603"/>
    <cellStyle name="Header2 2 3 2 6" xfId="36604"/>
    <cellStyle name="Header2 2 3 2 7" xfId="36605"/>
    <cellStyle name="Header2 2 3 3" xfId="36606"/>
    <cellStyle name="Header2 2 3 4" xfId="36607"/>
    <cellStyle name="Header2 2 3 5" xfId="36608"/>
    <cellStyle name="Header2 2 3 6" xfId="36609"/>
    <cellStyle name="Header2 2 30" xfId="36610"/>
    <cellStyle name="Header2 2 31" xfId="36611"/>
    <cellStyle name="Header2 2 32" xfId="36612"/>
    <cellStyle name="Header2 2 33" xfId="36613"/>
    <cellStyle name="Header2 2 34" xfId="36614"/>
    <cellStyle name="Header2 2 35" xfId="36615"/>
    <cellStyle name="Header2 2 36" xfId="36616"/>
    <cellStyle name="Header2 2 4" xfId="36617"/>
    <cellStyle name="Header2 2 4 2" xfId="36618"/>
    <cellStyle name="Header2 2 4 2 2" xfId="36619"/>
    <cellStyle name="Header2 2 4 2 3" xfId="36620"/>
    <cellStyle name="Header2 2 4 2 4" xfId="36621"/>
    <cellStyle name="Header2 2 4 2 5" xfId="36622"/>
    <cellStyle name="Header2 2 4 2 6" xfId="36623"/>
    <cellStyle name="Header2 2 4 2 7" xfId="36624"/>
    <cellStyle name="Header2 2 4 3" xfId="36625"/>
    <cellStyle name="Header2 2 4 4" xfId="36626"/>
    <cellStyle name="Header2 2 4 5" xfId="36627"/>
    <cellStyle name="Header2 2 4 6" xfId="36628"/>
    <cellStyle name="Header2 2 5" xfId="36629"/>
    <cellStyle name="Header2 2 5 2" xfId="36630"/>
    <cellStyle name="Header2 2 5 2 2" xfId="36631"/>
    <cellStyle name="Header2 2 5 2 3" xfId="36632"/>
    <cellStyle name="Header2 2 5 2 4" xfId="36633"/>
    <cellStyle name="Header2 2 5 2 5" xfId="36634"/>
    <cellStyle name="Header2 2 5 2 6" xfId="36635"/>
    <cellStyle name="Header2 2 5 2 7" xfId="36636"/>
    <cellStyle name="Header2 2 5 3" xfId="36637"/>
    <cellStyle name="Header2 2 5 4" xfId="36638"/>
    <cellStyle name="Header2 2 5 5" xfId="36639"/>
    <cellStyle name="Header2 2 5 6" xfId="36640"/>
    <cellStyle name="Header2 2 6" xfId="36641"/>
    <cellStyle name="Header2 2 6 2" xfId="36642"/>
    <cellStyle name="Header2 2 6 2 2" xfId="36643"/>
    <cellStyle name="Header2 2 6 2 3" xfId="36644"/>
    <cellStyle name="Header2 2 6 2 4" xfId="36645"/>
    <cellStyle name="Header2 2 6 2 5" xfId="36646"/>
    <cellStyle name="Header2 2 6 2 6" xfId="36647"/>
    <cellStyle name="Header2 2 6 2 7" xfId="36648"/>
    <cellStyle name="Header2 2 6 3" xfId="36649"/>
    <cellStyle name="Header2 2 6 4" xfId="36650"/>
    <cellStyle name="Header2 2 6 5" xfId="36651"/>
    <cellStyle name="Header2 2 6 6" xfId="36652"/>
    <cellStyle name="Header2 2 7" xfId="36653"/>
    <cellStyle name="Header2 2 7 2" xfId="36654"/>
    <cellStyle name="Header2 2 7 2 2" xfId="36655"/>
    <cellStyle name="Header2 2 7 2 3" xfId="36656"/>
    <cellStyle name="Header2 2 7 2 4" xfId="36657"/>
    <cellStyle name="Header2 2 7 2 5" xfId="36658"/>
    <cellStyle name="Header2 2 7 2 6" xfId="36659"/>
    <cellStyle name="Header2 2 7 2 7" xfId="36660"/>
    <cellStyle name="Header2 2 7 3" xfId="36661"/>
    <cellStyle name="Header2 2 7 4" xfId="36662"/>
    <cellStyle name="Header2 2 7 5" xfId="36663"/>
    <cellStyle name="Header2 2 7 6" xfId="36664"/>
    <cellStyle name="Header2 2 8" xfId="36665"/>
    <cellStyle name="Header2 2 8 2" xfId="36666"/>
    <cellStyle name="Header2 2 8 2 2" xfId="36667"/>
    <cellStyle name="Header2 2 8 2 3" xfId="36668"/>
    <cellStyle name="Header2 2 8 2 4" xfId="36669"/>
    <cellStyle name="Header2 2 8 2 5" xfId="36670"/>
    <cellStyle name="Header2 2 8 2 6" xfId="36671"/>
    <cellStyle name="Header2 2 8 2 7" xfId="36672"/>
    <cellStyle name="Header2 2 8 3" xfId="36673"/>
    <cellStyle name="Header2 2 8 4" xfId="36674"/>
    <cellStyle name="Header2 2 8 5" xfId="36675"/>
    <cellStyle name="Header2 2 8 6" xfId="36676"/>
    <cellStyle name="Header2 2 9" xfId="36677"/>
    <cellStyle name="Header2 2 9 2" xfId="36678"/>
    <cellStyle name="Header2 2 9 2 2" xfId="36679"/>
    <cellStyle name="Header2 2 9 2 3" xfId="36680"/>
    <cellStyle name="Header2 2 9 2 4" xfId="36681"/>
    <cellStyle name="Header2 2 9 2 5" xfId="36682"/>
    <cellStyle name="Header2 2 9 2 6" xfId="36683"/>
    <cellStyle name="Header2 2 9 2 7" xfId="36684"/>
    <cellStyle name="Header2 2 9 3" xfId="36685"/>
    <cellStyle name="Header2 2 9 4" xfId="36686"/>
    <cellStyle name="Header2 2 9 5" xfId="36687"/>
    <cellStyle name="Header2 2 9 6" xfId="36688"/>
    <cellStyle name="Header2 20" xfId="36689"/>
    <cellStyle name="Header2 21" xfId="36690"/>
    <cellStyle name="Header2 22" xfId="36691"/>
    <cellStyle name="Header2 23" xfId="36692"/>
    <cellStyle name="Header2 24" xfId="36693"/>
    <cellStyle name="Header2 25" xfId="36694"/>
    <cellStyle name="Header2 26" xfId="36695"/>
    <cellStyle name="Header2 27" xfId="36696"/>
    <cellStyle name="Header2 28" xfId="36697"/>
    <cellStyle name="Header2 29" xfId="36698"/>
    <cellStyle name="Header2 3" xfId="36699"/>
    <cellStyle name="Header2 3 10" xfId="36700"/>
    <cellStyle name="Header2 3 10 2" xfId="36701"/>
    <cellStyle name="Header2 3 10 2 2" xfId="36702"/>
    <cellStyle name="Header2 3 10 2 3" xfId="36703"/>
    <cellStyle name="Header2 3 10 2 4" xfId="36704"/>
    <cellStyle name="Header2 3 10 2 5" xfId="36705"/>
    <cellStyle name="Header2 3 10 2 6" xfId="36706"/>
    <cellStyle name="Header2 3 10 2 7" xfId="36707"/>
    <cellStyle name="Header2 3 10 3" xfId="36708"/>
    <cellStyle name="Header2 3 10 4" xfId="36709"/>
    <cellStyle name="Header2 3 10 5" xfId="36710"/>
    <cellStyle name="Header2 3 10 6" xfId="36711"/>
    <cellStyle name="Header2 3 11" xfId="36712"/>
    <cellStyle name="Header2 3 11 2" xfId="36713"/>
    <cellStyle name="Header2 3 11 2 2" xfId="36714"/>
    <cellStyle name="Header2 3 11 2 3" xfId="36715"/>
    <cellStyle name="Header2 3 11 2 4" xfId="36716"/>
    <cellStyle name="Header2 3 11 2 5" xfId="36717"/>
    <cellStyle name="Header2 3 11 2 6" xfId="36718"/>
    <cellStyle name="Header2 3 11 2 7" xfId="36719"/>
    <cellStyle name="Header2 3 11 3" xfId="36720"/>
    <cellStyle name="Header2 3 11 4" xfId="36721"/>
    <cellStyle name="Header2 3 11 5" xfId="36722"/>
    <cellStyle name="Header2 3 11 6" xfId="36723"/>
    <cellStyle name="Header2 3 12" xfId="36724"/>
    <cellStyle name="Header2 3 12 2" xfId="36725"/>
    <cellStyle name="Header2 3 12 2 2" xfId="36726"/>
    <cellStyle name="Header2 3 12 2 3" xfId="36727"/>
    <cellStyle name="Header2 3 12 2 4" xfId="36728"/>
    <cellStyle name="Header2 3 12 2 5" xfId="36729"/>
    <cellStyle name="Header2 3 12 2 6" xfId="36730"/>
    <cellStyle name="Header2 3 12 2 7" xfId="36731"/>
    <cellStyle name="Header2 3 12 3" xfId="36732"/>
    <cellStyle name="Header2 3 12 4" xfId="36733"/>
    <cellStyle name="Header2 3 12 5" xfId="36734"/>
    <cellStyle name="Header2 3 12 6" xfId="36735"/>
    <cellStyle name="Header2 3 13" xfId="36736"/>
    <cellStyle name="Header2 3 13 2" xfId="36737"/>
    <cellStyle name="Header2 3 13 2 2" xfId="36738"/>
    <cellStyle name="Header2 3 13 2 3" xfId="36739"/>
    <cellStyle name="Header2 3 13 2 4" xfId="36740"/>
    <cellStyle name="Header2 3 13 2 5" xfId="36741"/>
    <cellStyle name="Header2 3 13 2 6" xfId="36742"/>
    <cellStyle name="Header2 3 13 2 7" xfId="36743"/>
    <cellStyle name="Header2 3 13 3" xfId="36744"/>
    <cellStyle name="Header2 3 13 4" xfId="36745"/>
    <cellStyle name="Header2 3 13 5" xfId="36746"/>
    <cellStyle name="Header2 3 13 6" xfId="36747"/>
    <cellStyle name="Header2 3 14" xfId="36748"/>
    <cellStyle name="Header2 3 14 2" xfId="36749"/>
    <cellStyle name="Header2 3 14 2 2" xfId="36750"/>
    <cellStyle name="Header2 3 14 2 3" xfId="36751"/>
    <cellStyle name="Header2 3 14 2 4" xfId="36752"/>
    <cellStyle name="Header2 3 14 2 5" xfId="36753"/>
    <cellStyle name="Header2 3 14 2 6" xfId="36754"/>
    <cellStyle name="Header2 3 14 2 7" xfId="36755"/>
    <cellStyle name="Header2 3 14 3" xfId="36756"/>
    <cellStyle name="Header2 3 14 4" xfId="36757"/>
    <cellStyle name="Header2 3 14 5" xfId="36758"/>
    <cellStyle name="Header2 3 14 6" xfId="36759"/>
    <cellStyle name="Header2 3 15" xfId="36760"/>
    <cellStyle name="Header2 3 15 2" xfId="36761"/>
    <cellStyle name="Header2 3 15 2 2" xfId="36762"/>
    <cellStyle name="Header2 3 15 2 3" xfId="36763"/>
    <cellStyle name="Header2 3 15 2 4" xfId="36764"/>
    <cellStyle name="Header2 3 15 2 5" xfId="36765"/>
    <cellStyle name="Header2 3 15 2 6" xfId="36766"/>
    <cellStyle name="Header2 3 15 2 7" xfId="36767"/>
    <cellStyle name="Header2 3 15 3" xfId="36768"/>
    <cellStyle name="Header2 3 15 4" xfId="36769"/>
    <cellStyle name="Header2 3 15 5" xfId="36770"/>
    <cellStyle name="Header2 3 15 6" xfId="36771"/>
    <cellStyle name="Header2 3 16" xfId="36772"/>
    <cellStyle name="Header2 3 16 2" xfId="36773"/>
    <cellStyle name="Header2 3 16 2 2" xfId="36774"/>
    <cellStyle name="Header2 3 16 2 3" xfId="36775"/>
    <cellStyle name="Header2 3 16 2 4" xfId="36776"/>
    <cellStyle name="Header2 3 16 2 5" xfId="36777"/>
    <cellStyle name="Header2 3 16 2 6" xfId="36778"/>
    <cellStyle name="Header2 3 16 2 7" xfId="36779"/>
    <cellStyle name="Header2 3 16 3" xfId="36780"/>
    <cellStyle name="Header2 3 16 4" xfId="36781"/>
    <cellStyle name="Header2 3 16 5" xfId="36782"/>
    <cellStyle name="Header2 3 16 6" xfId="36783"/>
    <cellStyle name="Header2 3 17" xfId="36784"/>
    <cellStyle name="Header2 3 17 2" xfId="36785"/>
    <cellStyle name="Header2 3 17 2 2" xfId="36786"/>
    <cellStyle name="Header2 3 17 2 3" xfId="36787"/>
    <cellStyle name="Header2 3 17 2 4" xfId="36788"/>
    <cellStyle name="Header2 3 17 2 5" xfId="36789"/>
    <cellStyle name="Header2 3 17 2 6" xfId="36790"/>
    <cellStyle name="Header2 3 17 2 7" xfId="36791"/>
    <cellStyle name="Header2 3 17 3" xfId="36792"/>
    <cellStyle name="Header2 3 17 4" xfId="36793"/>
    <cellStyle name="Header2 3 17 5" xfId="36794"/>
    <cellStyle name="Header2 3 17 6" xfId="36795"/>
    <cellStyle name="Header2 3 18" xfId="36796"/>
    <cellStyle name="Header2 3 18 2" xfId="36797"/>
    <cellStyle name="Header2 3 18 2 2" xfId="36798"/>
    <cellStyle name="Header2 3 18 2 3" xfId="36799"/>
    <cellStyle name="Header2 3 18 2 4" xfId="36800"/>
    <cellStyle name="Header2 3 18 2 5" xfId="36801"/>
    <cellStyle name="Header2 3 18 2 6" xfId="36802"/>
    <cellStyle name="Header2 3 18 2 7" xfId="36803"/>
    <cellStyle name="Header2 3 18 3" xfId="36804"/>
    <cellStyle name="Header2 3 18 4" xfId="36805"/>
    <cellStyle name="Header2 3 18 5" xfId="36806"/>
    <cellStyle name="Header2 3 18 6" xfId="36807"/>
    <cellStyle name="Header2 3 19" xfId="36808"/>
    <cellStyle name="Header2 3 19 2" xfId="36809"/>
    <cellStyle name="Header2 3 19 2 2" xfId="36810"/>
    <cellStyle name="Header2 3 19 2 3" xfId="36811"/>
    <cellStyle name="Header2 3 19 2 4" xfId="36812"/>
    <cellStyle name="Header2 3 19 2 5" xfId="36813"/>
    <cellStyle name="Header2 3 19 2 6" xfId="36814"/>
    <cellStyle name="Header2 3 19 2 7" xfId="36815"/>
    <cellStyle name="Header2 3 19 3" xfId="36816"/>
    <cellStyle name="Header2 3 19 4" xfId="36817"/>
    <cellStyle name="Header2 3 19 5" xfId="36818"/>
    <cellStyle name="Header2 3 19 6" xfId="36819"/>
    <cellStyle name="Header2 3 2" xfId="36820"/>
    <cellStyle name="Header2 3 2 2" xfId="36821"/>
    <cellStyle name="Header2 3 2 2 2" xfId="36822"/>
    <cellStyle name="Header2 3 2 2 3" xfId="36823"/>
    <cellStyle name="Header2 3 2 2 4" xfId="36824"/>
    <cellStyle name="Header2 3 2 2 5" xfId="36825"/>
    <cellStyle name="Header2 3 2 2 6" xfId="36826"/>
    <cellStyle name="Header2 3 2 2 7" xfId="36827"/>
    <cellStyle name="Header2 3 2 3" xfId="36828"/>
    <cellStyle name="Header2 3 2 4" xfId="36829"/>
    <cellStyle name="Header2 3 2 5" xfId="36830"/>
    <cellStyle name="Header2 3 2 6" xfId="36831"/>
    <cellStyle name="Header2 3 20" xfId="36832"/>
    <cellStyle name="Header2 3 20 2" xfId="36833"/>
    <cellStyle name="Header2 3 20 2 2" xfId="36834"/>
    <cellStyle name="Header2 3 20 2 3" xfId="36835"/>
    <cellStyle name="Header2 3 20 2 4" xfId="36836"/>
    <cellStyle name="Header2 3 20 2 5" xfId="36837"/>
    <cellStyle name="Header2 3 20 2 6" xfId="36838"/>
    <cellStyle name="Header2 3 20 2 7" xfId="36839"/>
    <cellStyle name="Header2 3 20 3" xfId="36840"/>
    <cellStyle name="Header2 3 20 4" xfId="36841"/>
    <cellStyle name="Header2 3 20 5" xfId="36842"/>
    <cellStyle name="Header2 3 20 6" xfId="36843"/>
    <cellStyle name="Header2 3 21" xfId="36844"/>
    <cellStyle name="Header2 3 21 2" xfId="36845"/>
    <cellStyle name="Header2 3 21 2 2" xfId="36846"/>
    <cellStyle name="Header2 3 21 2 3" xfId="36847"/>
    <cellStyle name="Header2 3 21 2 4" xfId="36848"/>
    <cellStyle name="Header2 3 21 2 5" xfId="36849"/>
    <cellStyle name="Header2 3 21 2 6" xfId="36850"/>
    <cellStyle name="Header2 3 21 2 7" xfId="36851"/>
    <cellStyle name="Header2 3 21 3" xfId="36852"/>
    <cellStyle name="Header2 3 21 4" xfId="36853"/>
    <cellStyle name="Header2 3 21 5" xfId="36854"/>
    <cellStyle name="Header2 3 21 6" xfId="36855"/>
    <cellStyle name="Header2 3 22" xfId="36856"/>
    <cellStyle name="Header2 3 22 2" xfId="36857"/>
    <cellStyle name="Header2 3 22 2 2" xfId="36858"/>
    <cellStyle name="Header2 3 22 2 3" xfId="36859"/>
    <cellStyle name="Header2 3 22 2 4" xfId="36860"/>
    <cellStyle name="Header2 3 22 2 5" xfId="36861"/>
    <cellStyle name="Header2 3 22 2 6" xfId="36862"/>
    <cellStyle name="Header2 3 22 2 7" xfId="36863"/>
    <cellStyle name="Header2 3 22 3" xfId="36864"/>
    <cellStyle name="Header2 3 22 4" xfId="36865"/>
    <cellStyle name="Header2 3 22 5" xfId="36866"/>
    <cellStyle name="Header2 3 22 6" xfId="36867"/>
    <cellStyle name="Header2 3 23" xfId="36868"/>
    <cellStyle name="Header2 3 23 2" xfId="36869"/>
    <cellStyle name="Header2 3 23 3" xfId="36870"/>
    <cellStyle name="Header2 3 23 4" xfId="36871"/>
    <cellStyle name="Header2 3 23 5" xfId="36872"/>
    <cellStyle name="Header2 3 23 6" xfId="36873"/>
    <cellStyle name="Header2 3 23 7" xfId="36874"/>
    <cellStyle name="Header2 3 24" xfId="36875"/>
    <cellStyle name="Header2 3 25" xfId="36876"/>
    <cellStyle name="Header2 3 26" xfId="36877"/>
    <cellStyle name="Header2 3 27" xfId="36878"/>
    <cellStyle name="Header2 3 28" xfId="36879"/>
    <cellStyle name="Header2 3 29" xfId="36880"/>
    <cellStyle name="Header2 3 3" xfId="36881"/>
    <cellStyle name="Header2 3 3 2" xfId="36882"/>
    <cellStyle name="Header2 3 3 2 2" xfId="36883"/>
    <cellStyle name="Header2 3 3 2 3" xfId="36884"/>
    <cellStyle name="Header2 3 3 2 4" xfId="36885"/>
    <cellStyle name="Header2 3 3 2 5" xfId="36886"/>
    <cellStyle name="Header2 3 3 2 6" xfId="36887"/>
    <cellStyle name="Header2 3 3 2 7" xfId="36888"/>
    <cellStyle name="Header2 3 3 3" xfId="36889"/>
    <cellStyle name="Header2 3 3 4" xfId="36890"/>
    <cellStyle name="Header2 3 3 5" xfId="36891"/>
    <cellStyle name="Header2 3 3 6" xfId="36892"/>
    <cellStyle name="Header2 3 30" xfId="36893"/>
    <cellStyle name="Header2 3 31" xfId="36894"/>
    <cellStyle name="Header2 3 32" xfId="36895"/>
    <cellStyle name="Header2 3 33" xfId="36896"/>
    <cellStyle name="Header2 3 34" xfId="36897"/>
    <cellStyle name="Header2 3 35" xfId="36898"/>
    <cellStyle name="Header2 3 36" xfId="36899"/>
    <cellStyle name="Header2 3 4" xfId="36900"/>
    <cellStyle name="Header2 3 4 2" xfId="36901"/>
    <cellStyle name="Header2 3 4 2 2" xfId="36902"/>
    <cellStyle name="Header2 3 4 2 3" xfId="36903"/>
    <cellStyle name="Header2 3 4 2 4" xfId="36904"/>
    <cellStyle name="Header2 3 4 2 5" xfId="36905"/>
    <cellStyle name="Header2 3 4 2 6" xfId="36906"/>
    <cellStyle name="Header2 3 4 2 7" xfId="36907"/>
    <cellStyle name="Header2 3 4 3" xfId="36908"/>
    <cellStyle name="Header2 3 4 4" xfId="36909"/>
    <cellStyle name="Header2 3 4 5" xfId="36910"/>
    <cellStyle name="Header2 3 4 6" xfId="36911"/>
    <cellStyle name="Header2 3 5" xfId="36912"/>
    <cellStyle name="Header2 3 5 2" xfId="36913"/>
    <cellStyle name="Header2 3 5 2 2" xfId="36914"/>
    <cellStyle name="Header2 3 5 2 3" xfId="36915"/>
    <cellStyle name="Header2 3 5 2 4" xfId="36916"/>
    <cellStyle name="Header2 3 5 2 5" xfId="36917"/>
    <cellStyle name="Header2 3 5 2 6" xfId="36918"/>
    <cellStyle name="Header2 3 5 2 7" xfId="36919"/>
    <cellStyle name="Header2 3 5 3" xfId="36920"/>
    <cellStyle name="Header2 3 5 4" xfId="36921"/>
    <cellStyle name="Header2 3 5 5" xfId="36922"/>
    <cellStyle name="Header2 3 5 6" xfId="36923"/>
    <cellStyle name="Header2 3 6" xfId="36924"/>
    <cellStyle name="Header2 3 6 2" xfId="36925"/>
    <cellStyle name="Header2 3 6 2 2" xfId="36926"/>
    <cellStyle name="Header2 3 6 2 3" xfId="36927"/>
    <cellStyle name="Header2 3 6 2 4" xfId="36928"/>
    <cellStyle name="Header2 3 6 2 5" xfId="36929"/>
    <cellStyle name="Header2 3 6 2 6" xfId="36930"/>
    <cellStyle name="Header2 3 6 2 7" xfId="36931"/>
    <cellStyle name="Header2 3 6 3" xfId="36932"/>
    <cellStyle name="Header2 3 6 4" xfId="36933"/>
    <cellStyle name="Header2 3 6 5" xfId="36934"/>
    <cellStyle name="Header2 3 6 6" xfId="36935"/>
    <cellStyle name="Header2 3 7" xfId="36936"/>
    <cellStyle name="Header2 3 7 2" xfId="36937"/>
    <cellStyle name="Header2 3 7 2 2" xfId="36938"/>
    <cellStyle name="Header2 3 7 2 3" xfId="36939"/>
    <cellStyle name="Header2 3 7 2 4" xfId="36940"/>
    <cellStyle name="Header2 3 7 2 5" xfId="36941"/>
    <cellStyle name="Header2 3 7 2 6" xfId="36942"/>
    <cellStyle name="Header2 3 7 2 7" xfId="36943"/>
    <cellStyle name="Header2 3 7 3" xfId="36944"/>
    <cellStyle name="Header2 3 7 4" xfId="36945"/>
    <cellStyle name="Header2 3 7 5" xfId="36946"/>
    <cellStyle name="Header2 3 7 6" xfId="36947"/>
    <cellStyle name="Header2 3 8" xfId="36948"/>
    <cellStyle name="Header2 3 8 2" xfId="36949"/>
    <cellStyle name="Header2 3 8 2 2" xfId="36950"/>
    <cellStyle name="Header2 3 8 2 3" xfId="36951"/>
    <cellStyle name="Header2 3 8 2 4" xfId="36952"/>
    <cellStyle name="Header2 3 8 2 5" xfId="36953"/>
    <cellStyle name="Header2 3 8 2 6" xfId="36954"/>
    <cellStyle name="Header2 3 8 2 7" xfId="36955"/>
    <cellStyle name="Header2 3 8 3" xfId="36956"/>
    <cellStyle name="Header2 3 8 4" xfId="36957"/>
    <cellStyle name="Header2 3 8 5" xfId="36958"/>
    <cellStyle name="Header2 3 8 6" xfId="36959"/>
    <cellStyle name="Header2 3 9" xfId="36960"/>
    <cellStyle name="Header2 3 9 2" xfId="36961"/>
    <cellStyle name="Header2 3 9 2 2" xfId="36962"/>
    <cellStyle name="Header2 3 9 2 3" xfId="36963"/>
    <cellStyle name="Header2 3 9 2 4" xfId="36964"/>
    <cellStyle name="Header2 3 9 2 5" xfId="36965"/>
    <cellStyle name="Header2 3 9 2 6" xfId="36966"/>
    <cellStyle name="Header2 3 9 2 7" xfId="36967"/>
    <cellStyle name="Header2 3 9 3" xfId="36968"/>
    <cellStyle name="Header2 3 9 4" xfId="36969"/>
    <cellStyle name="Header2 3 9 5" xfId="36970"/>
    <cellStyle name="Header2 3 9 6" xfId="36971"/>
    <cellStyle name="Header2 30" xfId="36972"/>
    <cellStyle name="Header2 31" xfId="36973"/>
    <cellStyle name="Header2 32" xfId="36974"/>
    <cellStyle name="Header2 33" xfId="36975"/>
    <cellStyle name="Header2 34" xfId="36976"/>
    <cellStyle name="Header2 35" xfId="36977"/>
    <cellStyle name="Header2 36" xfId="36978"/>
    <cellStyle name="Header2 37" xfId="36979"/>
    <cellStyle name="Header2 38" xfId="36980"/>
    <cellStyle name="Header2 39" xfId="36981"/>
    <cellStyle name="Header2 4" xfId="36982"/>
    <cellStyle name="Header2 4 10" xfId="36983"/>
    <cellStyle name="Header2 4 10 2" xfId="36984"/>
    <cellStyle name="Header2 4 10 2 2" xfId="36985"/>
    <cellStyle name="Header2 4 10 2 3" xfId="36986"/>
    <cellStyle name="Header2 4 10 2 4" xfId="36987"/>
    <cellStyle name="Header2 4 10 2 5" xfId="36988"/>
    <cellStyle name="Header2 4 10 2 6" xfId="36989"/>
    <cellStyle name="Header2 4 10 2 7" xfId="36990"/>
    <cellStyle name="Header2 4 10 3" xfId="36991"/>
    <cellStyle name="Header2 4 10 4" xfId="36992"/>
    <cellStyle name="Header2 4 10 5" xfId="36993"/>
    <cellStyle name="Header2 4 10 6" xfId="36994"/>
    <cellStyle name="Header2 4 11" xfId="36995"/>
    <cellStyle name="Header2 4 11 2" xfId="36996"/>
    <cellStyle name="Header2 4 11 2 2" xfId="36997"/>
    <cellStyle name="Header2 4 11 2 3" xfId="36998"/>
    <cellStyle name="Header2 4 11 2 4" xfId="36999"/>
    <cellStyle name="Header2 4 11 2 5" xfId="37000"/>
    <cellStyle name="Header2 4 11 2 6" xfId="37001"/>
    <cellStyle name="Header2 4 11 2 7" xfId="37002"/>
    <cellStyle name="Header2 4 11 3" xfId="37003"/>
    <cellStyle name="Header2 4 11 4" xfId="37004"/>
    <cellStyle name="Header2 4 11 5" xfId="37005"/>
    <cellStyle name="Header2 4 11 6" xfId="37006"/>
    <cellStyle name="Header2 4 12" xfId="37007"/>
    <cellStyle name="Header2 4 12 2" xfId="37008"/>
    <cellStyle name="Header2 4 12 2 2" xfId="37009"/>
    <cellStyle name="Header2 4 12 2 3" xfId="37010"/>
    <cellStyle name="Header2 4 12 2 4" xfId="37011"/>
    <cellStyle name="Header2 4 12 2 5" xfId="37012"/>
    <cellStyle name="Header2 4 12 2 6" xfId="37013"/>
    <cellStyle name="Header2 4 12 2 7" xfId="37014"/>
    <cellStyle name="Header2 4 12 3" xfId="37015"/>
    <cellStyle name="Header2 4 12 4" xfId="37016"/>
    <cellStyle name="Header2 4 12 5" xfId="37017"/>
    <cellStyle name="Header2 4 12 6" xfId="37018"/>
    <cellStyle name="Header2 4 13" xfId="37019"/>
    <cellStyle name="Header2 4 13 2" xfId="37020"/>
    <cellStyle name="Header2 4 13 2 2" xfId="37021"/>
    <cellStyle name="Header2 4 13 2 3" xfId="37022"/>
    <cellStyle name="Header2 4 13 2 4" xfId="37023"/>
    <cellStyle name="Header2 4 13 2 5" xfId="37024"/>
    <cellStyle name="Header2 4 13 2 6" xfId="37025"/>
    <cellStyle name="Header2 4 13 2 7" xfId="37026"/>
    <cellStyle name="Header2 4 13 3" xfId="37027"/>
    <cellStyle name="Header2 4 13 4" xfId="37028"/>
    <cellStyle name="Header2 4 13 5" xfId="37029"/>
    <cellStyle name="Header2 4 13 6" xfId="37030"/>
    <cellStyle name="Header2 4 14" xfId="37031"/>
    <cellStyle name="Header2 4 14 2" xfId="37032"/>
    <cellStyle name="Header2 4 14 2 2" xfId="37033"/>
    <cellStyle name="Header2 4 14 2 3" xfId="37034"/>
    <cellStyle name="Header2 4 14 2 4" xfId="37035"/>
    <cellStyle name="Header2 4 14 2 5" xfId="37036"/>
    <cellStyle name="Header2 4 14 2 6" xfId="37037"/>
    <cellStyle name="Header2 4 14 2 7" xfId="37038"/>
    <cellStyle name="Header2 4 14 3" xfId="37039"/>
    <cellStyle name="Header2 4 14 4" xfId="37040"/>
    <cellStyle name="Header2 4 14 5" xfId="37041"/>
    <cellStyle name="Header2 4 14 6" xfId="37042"/>
    <cellStyle name="Header2 4 15" xfId="37043"/>
    <cellStyle name="Header2 4 15 2" xfId="37044"/>
    <cellStyle name="Header2 4 15 2 2" xfId="37045"/>
    <cellStyle name="Header2 4 15 2 3" xfId="37046"/>
    <cellStyle name="Header2 4 15 2 4" xfId="37047"/>
    <cellStyle name="Header2 4 15 2 5" xfId="37048"/>
    <cellStyle name="Header2 4 15 2 6" xfId="37049"/>
    <cellStyle name="Header2 4 15 2 7" xfId="37050"/>
    <cellStyle name="Header2 4 15 3" xfId="37051"/>
    <cellStyle name="Header2 4 15 4" xfId="37052"/>
    <cellStyle name="Header2 4 15 5" xfId="37053"/>
    <cellStyle name="Header2 4 15 6" xfId="37054"/>
    <cellStyle name="Header2 4 16" xfId="37055"/>
    <cellStyle name="Header2 4 16 2" xfId="37056"/>
    <cellStyle name="Header2 4 16 2 2" xfId="37057"/>
    <cellStyle name="Header2 4 16 2 3" xfId="37058"/>
    <cellStyle name="Header2 4 16 2 4" xfId="37059"/>
    <cellStyle name="Header2 4 16 2 5" xfId="37060"/>
    <cellStyle name="Header2 4 16 2 6" xfId="37061"/>
    <cellStyle name="Header2 4 16 2 7" xfId="37062"/>
    <cellStyle name="Header2 4 16 3" xfId="37063"/>
    <cellStyle name="Header2 4 16 4" xfId="37064"/>
    <cellStyle name="Header2 4 16 5" xfId="37065"/>
    <cellStyle name="Header2 4 16 6" xfId="37066"/>
    <cellStyle name="Header2 4 17" xfId="37067"/>
    <cellStyle name="Header2 4 17 2" xfId="37068"/>
    <cellStyle name="Header2 4 17 2 2" xfId="37069"/>
    <cellStyle name="Header2 4 17 2 3" xfId="37070"/>
    <cellStyle name="Header2 4 17 2 4" xfId="37071"/>
    <cellStyle name="Header2 4 17 2 5" xfId="37072"/>
    <cellStyle name="Header2 4 17 2 6" xfId="37073"/>
    <cellStyle name="Header2 4 17 2 7" xfId="37074"/>
    <cellStyle name="Header2 4 17 3" xfId="37075"/>
    <cellStyle name="Header2 4 17 4" xfId="37076"/>
    <cellStyle name="Header2 4 17 5" xfId="37077"/>
    <cellStyle name="Header2 4 17 6" xfId="37078"/>
    <cellStyle name="Header2 4 18" xfId="37079"/>
    <cellStyle name="Header2 4 18 2" xfId="37080"/>
    <cellStyle name="Header2 4 18 2 2" xfId="37081"/>
    <cellStyle name="Header2 4 18 2 3" xfId="37082"/>
    <cellStyle name="Header2 4 18 2 4" xfId="37083"/>
    <cellStyle name="Header2 4 18 2 5" xfId="37084"/>
    <cellStyle name="Header2 4 18 2 6" xfId="37085"/>
    <cellStyle name="Header2 4 18 2 7" xfId="37086"/>
    <cellStyle name="Header2 4 18 3" xfId="37087"/>
    <cellStyle name="Header2 4 18 4" xfId="37088"/>
    <cellStyle name="Header2 4 18 5" xfId="37089"/>
    <cellStyle name="Header2 4 18 6" xfId="37090"/>
    <cellStyle name="Header2 4 19" xfId="37091"/>
    <cellStyle name="Header2 4 19 2" xfId="37092"/>
    <cellStyle name="Header2 4 19 2 2" xfId="37093"/>
    <cellStyle name="Header2 4 19 2 3" xfId="37094"/>
    <cellStyle name="Header2 4 19 2 4" xfId="37095"/>
    <cellStyle name="Header2 4 19 2 5" xfId="37096"/>
    <cellStyle name="Header2 4 19 2 6" xfId="37097"/>
    <cellStyle name="Header2 4 19 2 7" xfId="37098"/>
    <cellStyle name="Header2 4 19 3" xfId="37099"/>
    <cellStyle name="Header2 4 19 4" xfId="37100"/>
    <cellStyle name="Header2 4 19 5" xfId="37101"/>
    <cellStyle name="Header2 4 19 6" xfId="37102"/>
    <cellStyle name="Header2 4 2" xfId="37103"/>
    <cellStyle name="Header2 4 2 2" xfId="37104"/>
    <cellStyle name="Header2 4 2 2 2" xfId="37105"/>
    <cellStyle name="Header2 4 2 2 3" xfId="37106"/>
    <cellStyle name="Header2 4 2 2 4" xfId="37107"/>
    <cellStyle name="Header2 4 2 2 5" xfId="37108"/>
    <cellStyle name="Header2 4 2 2 6" xfId="37109"/>
    <cellStyle name="Header2 4 2 2 7" xfId="37110"/>
    <cellStyle name="Header2 4 2 3" xfId="37111"/>
    <cellStyle name="Header2 4 2 4" xfId="37112"/>
    <cellStyle name="Header2 4 2 5" xfId="37113"/>
    <cellStyle name="Header2 4 2 6" xfId="37114"/>
    <cellStyle name="Header2 4 20" xfId="37115"/>
    <cellStyle name="Header2 4 20 2" xfId="37116"/>
    <cellStyle name="Header2 4 20 2 2" xfId="37117"/>
    <cellStyle name="Header2 4 20 2 3" xfId="37118"/>
    <cellStyle name="Header2 4 20 2 4" xfId="37119"/>
    <cellStyle name="Header2 4 20 2 5" xfId="37120"/>
    <cellStyle name="Header2 4 20 2 6" xfId="37121"/>
    <cellStyle name="Header2 4 20 2 7" xfId="37122"/>
    <cellStyle name="Header2 4 20 3" xfId="37123"/>
    <cellStyle name="Header2 4 20 4" xfId="37124"/>
    <cellStyle name="Header2 4 20 5" xfId="37125"/>
    <cellStyle name="Header2 4 20 6" xfId="37126"/>
    <cellStyle name="Header2 4 21" xfId="37127"/>
    <cellStyle name="Header2 4 21 2" xfId="37128"/>
    <cellStyle name="Header2 4 21 2 2" xfId="37129"/>
    <cellStyle name="Header2 4 21 2 3" xfId="37130"/>
    <cellStyle name="Header2 4 21 2 4" xfId="37131"/>
    <cellStyle name="Header2 4 21 2 5" xfId="37132"/>
    <cellStyle name="Header2 4 21 2 6" xfId="37133"/>
    <cellStyle name="Header2 4 21 2 7" xfId="37134"/>
    <cellStyle name="Header2 4 21 3" xfId="37135"/>
    <cellStyle name="Header2 4 21 4" xfId="37136"/>
    <cellStyle name="Header2 4 21 5" xfId="37137"/>
    <cellStyle name="Header2 4 21 6" xfId="37138"/>
    <cellStyle name="Header2 4 22" xfId="37139"/>
    <cellStyle name="Header2 4 22 2" xfId="37140"/>
    <cellStyle name="Header2 4 22 2 2" xfId="37141"/>
    <cellStyle name="Header2 4 22 2 3" xfId="37142"/>
    <cellStyle name="Header2 4 22 2 4" xfId="37143"/>
    <cellStyle name="Header2 4 22 2 5" xfId="37144"/>
    <cellStyle name="Header2 4 22 2 6" xfId="37145"/>
    <cellStyle name="Header2 4 22 2 7" xfId="37146"/>
    <cellStyle name="Header2 4 22 3" xfId="37147"/>
    <cellStyle name="Header2 4 22 4" xfId="37148"/>
    <cellStyle name="Header2 4 22 5" xfId="37149"/>
    <cellStyle name="Header2 4 22 6" xfId="37150"/>
    <cellStyle name="Header2 4 23" xfId="37151"/>
    <cellStyle name="Header2 4 23 2" xfId="37152"/>
    <cellStyle name="Header2 4 23 3" xfId="37153"/>
    <cellStyle name="Header2 4 23 4" xfId="37154"/>
    <cellStyle name="Header2 4 23 5" xfId="37155"/>
    <cellStyle name="Header2 4 23 6" xfId="37156"/>
    <cellStyle name="Header2 4 23 7" xfId="37157"/>
    <cellStyle name="Header2 4 24" xfId="37158"/>
    <cellStyle name="Header2 4 25" xfId="37159"/>
    <cellStyle name="Header2 4 26" xfId="37160"/>
    <cellStyle name="Header2 4 27" xfId="37161"/>
    <cellStyle name="Header2 4 3" xfId="37162"/>
    <cellStyle name="Header2 4 3 2" xfId="37163"/>
    <cellStyle name="Header2 4 3 2 2" xfId="37164"/>
    <cellStyle name="Header2 4 3 2 3" xfId="37165"/>
    <cellStyle name="Header2 4 3 2 4" xfId="37166"/>
    <cellStyle name="Header2 4 3 2 5" xfId="37167"/>
    <cellStyle name="Header2 4 3 2 6" xfId="37168"/>
    <cellStyle name="Header2 4 3 2 7" xfId="37169"/>
    <cellStyle name="Header2 4 3 3" xfId="37170"/>
    <cellStyle name="Header2 4 3 4" xfId="37171"/>
    <cellStyle name="Header2 4 3 5" xfId="37172"/>
    <cellStyle name="Header2 4 3 6" xfId="37173"/>
    <cellStyle name="Header2 4 4" xfId="37174"/>
    <cellStyle name="Header2 4 4 2" xfId="37175"/>
    <cellStyle name="Header2 4 4 2 2" xfId="37176"/>
    <cellStyle name="Header2 4 4 2 3" xfId="37177"/>
    <cellStyle name="Header2 4 4 2 4" xfId="37178"/>
    <cellStyle name="Header2 4 4 2 5" xfId="37179"/>
    <cellStyle name="Header2 4 4 2 6" xfId="37180"/>
    <cellStyle name="Header2 4 4 2 7" xfId="37181"/>
    <cellStyle name="Header2 4 4 3" xfId="37182"/>
    <cellStyle name="Header2 4 4 4" xfId="37183"/>
    <cellStyle name="Header2 4 4 5" xfId="37184"/>
    <cellStyle name="Header2 4 4 6" xfId="37185"/>
    <cellStyle name="Header2 4 5" xfId="37186"/>
    <cellStyle name="Header2 4 5 2" xfId="37187"/>
    <cellStyle name="Header2 4 5 2 2" xfId="37188"/>
    <cellStyle name="Header2 4 5 2 3" xfId="37189"/>
    <cellStyle name="Header2 4 5 2 4" xfId="37190"/>
    <cellStyle name="Header2 4 5 2 5" xfId="37191"/>
    <cellStyle name="Header2 4 5 2 6" xfId="37192"/>
    <cellStyle name="Header2 4 5 2 7" xfId="37193"/>
    <cellStyle name="Header2 4 5 3" xfId="37194"/>
    <cellStyle name="Header2 4 5 4" xfId="37195"/>
    <cellStyle name="Header2 4 5 5" xfId="37196"/>
    <cellStyle name="Header2 4 5 6" xfId="37197"/>
    <cellStyle name="Header2 4 6" xfId="37198"/>
    <cellStyle name="Header2 4 6 2" xfId="37199"/>
    <cellStyle name="Header2 4 6 2 2" xfId="37200"/>
    <cellStyle name="Header2 4 6 2 3" xfId="37201"/>
    <cellStyle name="Header2 4 6 2 4" xfId="37202"/>
    <cellStyle name="Header2 4 6 2 5" xfId="37203"/>
    <cellStyle name="Header2 4 6 2 6" xfId="37204"/>
    <cellStyle name="Header2 4 6 2 7" xfId="37205"/>
    <cellStyle name="Header2 4 6 3" xfId="37206"/>
    <cellStyle name="Header2 4 6 4" xfId="37207"/>
    <cellStyle name="Header2 4 6 5" xfId="37208"/>
    <cellStyle name="Header2 4 6 6" xfId="37209"/>
    <cellStyle name="Header2 4 7" xfId="37210"/>
    <cellStyle name="Header2 4 7 2" xfId="37211"/>
    <cellStyle name="Header2 4 7 2 2" xfId="37212"/>
    <cellStyle name="Header2 4 7 2 3" xfId="37213"/>
    <cellStyle name="Header2 4 7 2 4" xfId="37214"/>
    <cellStyle name="Header2 4 7 2 5" xfId="37215"/>
    <cellStyle name="Header2 4 7 2 6" xfId="37216"/>
    <cellStyle name="Header2 4 7 2 7" xfId="37217"/>
    <cellStyle name="Header2 4 7 3" xfId="37218"/>
    <cellStyle name="Header2 4 7 4" xfId="37219"/>
    <cellStyle name="Header2 4 7 5" xfId="37220"/>
    <cellStyle name="Header2 4 7 6" xfId="37221"/>
    <cellStyle name="Header2 4 8" xfId="37222"/>
    <cellStyle name="Header2 4 8 2" xfId="37223"/>
    <cellStyle name="Header2 4 8 2 2" xfId="37224"/>
    <cellStyle name="Header2 4 8 2 3" xfId="37225"/>
    <cellStyle name="Header2 4 8 2 4" xfId="37226"/>
    <cellStyle name="Header2 4 8 2 5" xfId="37227"/>
    <cellStyle name="Header2 4 8 2 6" xfId="37228"/>
    <cellStyle name="Header2 4 8 2 7" xfId="37229"/>
    <cellStyle name="Header2 4 8 3" xfId="37230"/>
    <cellStyle name="Header2 4 8 4" xfId="37231"/>
    <cellStyle name="Header2 4 8 5" xfId="37232"/>
    <cellStyle name="Header2 4 8 6" xfId="37233"/>
    <cellStyle name="Header2 4 9" xfId="37234"/>
    <cellStyle name="Header2 4 9 2" xfId="37235"/>
    <cellStyle name="Header2 4 9 2 2" xfId="37236"/>
    <cellStyle name="Header2 4 9 2 3" xfId="37237"/>
    <cellStyle name="Header2 4 9 2 4" xfId="37238"/>
    <cellStyle name="Header2 4 9 2 5" xfId="37239"/>
    <cellStyle name="Header2 4 9 2 6" xfId="37240"/>
    <cellStyle name="Header2 4 9 2 7" xfId="37241"/>
    <cellStyle name="Header2 4 9 3" xfId="37242"/>
    <cellStyle name="Header2 4 9 4" xfId="37243"/>
    <cellStyle name="Header2 4 9 5" xfId="37244"/>
    <cellStyle name="Header2 4 9 6" xfId="37245"/>
    <cellStyle name="Header2 40" xfId="37246"/>
    <cellStyle name="Header2 5" xfId="37247"/>
    <cellStyle name="Header2 5 10" xfId="37248"/>
    <cellStyle name="Header2 5 10 2" xfId="37249"/>
    <cellStyle name="Header2 5 10 2 2" xfId="37250"/>
    <cellStyle name="Header2 5 10 2 3" xfId="37251"/>
    <cellStyle name="Header2 5 10 2 4" xfId="37252"/>
    <cellStyle name="Header2 5 10 2 5" xfId="37253"/>
    <cellStyle name="Header2 5 10 2 6" xfId="37254"/>
    <cellStyle name="Header2 5 10 2 7" xfId="37255"/>
    <cellStyle name="Header2 5 10 3" xfId="37256"/>
    <cellStyle name="Header2 5 10 4" xfId="37257"/>
    <cellStyle name="Header2 5 10 5" xfId="37258"/>
    <cellStyle name="Header2 5 10 6" xfId="37259"/>
    <cellStyle name="Header2 5 11" xfId="37260"/>
    <cellStyle name="Header2 5 11 2" xfId="37261"/>
    <cellStyle name="Header2 5 11 2 2" xfId="37262"/>
    <cellStyle name="Header2 5 11 2 3" xfId="37263"/>
    <cellStyle name="Header2 5 11 2 4" xfId="37264"/>
    <cellStyle name="Header2 5 11 2 5" xfId="37265"/>
    <cellStyle name="Header2 5 11 2 6" xfId="37266"/>
    <cellStyle name="Header2 5 11 2 7" xfId="37267"/>
    <cellStyle name="Header2 5 11 3" xfId="37268"/>
    <cellStyle name="Header2 5 11 4" xfId="37269"/>
    <cellStyle name="Header2 5 11 5" xfId="37270"/>
    <cellStyle name="Header2 5 11 6" xfId="37271"/>
    <cellStyle name="Header2 5 12" xfId="37272"/>
    <cellStyle name="Header2 5 12 2" xfId="37273"/>
    <cellStyle name="Header2 5 12 2 2" xfId="37274"/>
    <cellStyle name="Header2 5 12 2 3" xfId="37275"/>
    <cellStyle name="Header2 5 12 2 4" xfId="37276"/>
    <cellStyle name="Header2 5 12 2 5" xfId="37277"/>
    <cellStyle name="Header2 5 12 2 6" xfId="37278"/>
    <cellStyle name="Header2 5 12 2 7" xfId="37279"/>
    <cellStyle name="Header2 5 12 3" xfId="37280"/>
    <cellStyle name="Header2 5 12 4" xfId="37281"/>
    <cellStyle name="Header2 5 12 5" xfId="37282"/>
    <cellStyle name="Header2 5 12 6" xfId="37283"/>
    <cellStyle name="Header2 5 13" xfId="37284"/>
    <cellStyle name="Header2 5 13 2" xfId="37285"/>
    <cellStyle name="Header2 5 13 2 2" xfId="37286"/>
    <cellStyle name="Header2 5 13 2 3" xfId="37287"/>
    <cellStyle name="Header2 5 13 2 4" xfId="37288"/>
    <cellStyle name="Header2 5 13 2 5" xfId="37289"/>
    <cellStyle name="Header2 5 13 2 6" xfId="37290"/>
    <cellStyle name="Header2 5 13 2 7" xfId="37291"/>
    <cellStyle name="Header2 5 13 3" xfId="37292"/>
    <cellStyle name="Header2 5 13 4" xfId="37293"/>
    <cellStyle name="Header2 5 13 5" xfId="37294"/>
    <cellStyle name="Header2 5 13 6" xfId="37295"/>
    <cellStyle name="Header2 5 14" xfId="37296"/>
    <cellStyle name="Header2 5 14 2" xfId="37297"/>
    <cellStyle name="Header2 5 14 2 2" xfId="37298"/>
    <cellStyle name="Header2 5 14 2 3" xfId="37299"/>
    <cellStyle name="Header2 5 14 2 4" xfId="37300"/>
    <cellStyle name="Header2 5 14 2 5" xfId="37301"/>
    <cellStyle name="Header2 5 14 2 6" xfId="37302"/>
    <cellStyle name="Header2 5 14 2 7" xfId="37303"/>
    <cellStyle name="Header2 5 14 3" xfId="37304"/>
    <cellStyle name="Header2 5 14 4" xfId="37305"/>
    <cellStyle name="Header2 5 14 5" xfId="37306"/>
    <cellStyle name="Header2 5 14 6" xfId="37307"/>
    <cellStyle name="Header2 5 15" xfId="37308"/>
    <cellStyle name="Header2 5 15 2" xfId="37309"/>
    <cellStyle name="Header2 5 15 2 2" xfId="37310"/>
    <cellStyle name="Header2 5 15 2 3" xfId="37311"/>
    <cellStyle name="Header2 5 15 2 4" xfId="37312"/>
    <cellStyle name="Header2 5 15 2 5" xfId="37313"/>
    <cellStyle name="Header2 5 15 2 6" xfId="37314"/>
    <cellStyle name="Header2 5 15 2 7" xfId="37315"/>
    <cellStyle name="Header2 5 15 3" xfId="37316"/>
    <cellStyle name="Header2 5 15 4" xfId="37317"/>
    <cellStyle name="Header2 5 15 5" xfId="37318"/>
    <cellStyle name="Header2 5 15 6" xfId="37319"/>
    <cellStyle name="Header2 5 16" xfId="37320"/>
    <cellStyle name="Header2 5 16 2" xfId="37321"/>
    <cellStyle name="Header2 5 16 2 2" xfId="37322"/>
    <cellStyle name="Header2 5 16 2 3" xfId="37323"/>
    <cellStyle name="Header2 5 16 2 4" xfId="37324"/>
    <cellStyle name="Header2 5 16 2 5" xfId="37325"/>
    <cellStyle name="Header2 5 16 2 6" xfId="37326"/>
    <cellStyle name="Header2 5 16 2 7" xfId="37327"/>
    <cellStyle name="Header2 5 16 3" xfId="37328"/>
    <cellStyle name="Header2 5 16 4" xfId="37329"/>
    <cellStyle name="Header2 5 16 5" xfId="37330"/>
    <cellStyle name="Header2 5 16 6" xfId="37331"/>
    <cellStyle name="Header2 5 17" xfId="37332"/>
    <cellStyle name="Header2 5 17 2" xfId="37333"/>
    <cellStyle name="Header2 5 17 2 2" xfId="37334"/>
    <cellStyle name="Header2 5 17 2 3" xfId="37335"/>
    <cellStyle name="Header2 5 17 2 4" xfId="37336"/>
    <cellStyle name="Header2 5 17 2 5" xfId="37337"/>
    <cellStyle name="Header2 5 17 2 6" xfId="37338"/>
    <cellStyle name="Header2 5 17 2 7" xfId="37339"/>
    <cellStyle name="Header2 5 17 3" xfId="37340"/>
    <cellStyle name="Header2 5 17 4" xfId="37341"/>
    <cellStyle name="Header2 5 17 5" xfId="37342"/>
    <cellStyle name="Header2 5 17 6" xfId="37343"/>
    <cellStyle name="Header2 5 18" xfId="37344"/>
    <cellStyle name="Header2 5 18 2" xfId="37345"/>
    <cellStyle name="Header2 5 18 2 2" xfId="37346"/>
    <cellStyle name="Header2 5 18 2 3" xfId="37347"/>
    <cellStyle name="Header2 5 18 2 4" xfId="37348"/>
    <cellStyle name="Header2 5 18 2 5" xfId="37349"/>
    <cellStyle name="Header2 5 18 2 6" xfId="37350"/>
    <cellStyle name="Header2 5 18 2 7" xfId="37351"/>
    <cellStyle name="Header2 5 18 3" xfId="37352"/>
    <cellStyle name="Header2 5 18 4" xfId="37353"/>
    <cellStyle name="Header2 5 18 5" xfId="37354"/>
    <cellStyle name="Header2 5 18 6" xfId="37355"/>
    <cellStyle name="Header2 5 19" xfId="37356"/>
    <cellStyle name="Header2 5 19 2" xfId="37357"/>
    <cellStyle name="Header2 5 19 2 2" xfId="37358"/>
    <cellStyle name="Header2 5 19 2 3" xfId="37359"/>
    <cellStyle name="Header2 5 19 2 4" xfId="37360"/>
    <cellStyle name="Header2 5 19 2 5" xfId="37361"/>
    <cellStyle name="Header2 5 19 2 6" xfId="37362"/>
    <cellStyle name="Header2 5 19 2 7" xfId="37363"/>
    <cellStyle name="Header2 5 19 3" xfId="37364"/>
    <cellStyle name="Header2 5 19 4" xfId="37365"/>
    <cellStyle name="Header2 5 19 5" xfId="37366"/>
    <cellStyle name="Header2 5 19 6" xfId="37367"/>
    <cellStyle name="Header2 5 2" xfId="37368"/>
    <cellStyle name="Header2 5 2 2" xfId="37369"/>
    <cellStyle name="Header2 5 2 2 2" xfId="37370"/>
    <cellStyle name="Header2 5 2 2 3" xfId="37371"/>
    <cellStyle name="Header2 5 2 2 4" xfId="37372"/>
    <cellStyle name="Header2 5 2 2 5" xfId="37373"/>
    <cellStyle name="Header2 5 2 2 6" xfId="37374"/>
    <cellStyle name="Header2 5 2 2 7" xfId="37375"/>
    <cellStyle name="Header2 5 2 3" xfId="37376"/>
    <cellStyle name="Header2 5 2 4" xfId="37377"/>
    <cellStyle name="Header2 5 2 5" xfId="37378"/>
    <cellStyle name="Header2 5 2 6" xfId="37379"/>
    <cellStyle name="Header2 5 20" xfId="37380"/>
    <cellStyle name="Header2 5 20 2" xfId="37381"/>
    <cellStyle name="Header2 5 20 2 2" xfId="37382"/>
    <cellStyle name="Header2 5 20 2 3" xfId="37383"/>
    <cellStyle name="Header2 5 20 2 4" xfId="37384"/>
    <cellStyle name="Header2 5 20 2 5" xfId="37385"/>
    <cellStyle name="Header2 5 20 2 6" xfId="37386"/>
    <cellStyle name="Header2 5 20 2 7" xfId="37387"/>
    <cellStyle name="Header2 5 20 3" xfId="37388"/>
    <cellStyle name="Header2 5 20 4" xfId="37389"/>
    <cellStyle name="Header2 5 20 5" xfId="37390"/>
    <cellStyle name="Header2 5 20 6" xfId="37391"/>
    <cellStyle name="Header2 5 21" xfId="37392"/>
    <cellStyle name="Header2 5 21 2" xfId="37393"/>
    <cellStyle name="Header2 5 21 2 2" xfId="37394"/>
    <cellStyle name="Header2 5 21 2 3" xfId="37395"/>
    <cellStyle name="Header2 5 21 2 4" xfId="37396"/>
    <cellStyle name="Header2 5 21 2 5" xfId="37397"/>
    <cellStyle name="Header2 5 21 2 6" xfId="37398"/>
    <cellStyle name="Header2 5 21 2 7" xfId="37399"/>
    <cellStyle name="Header2 5 21 3" xfId="37400"/>
    <cellStyle name="Header2 5 21 4" xfId="37401"/>
    <cellStyle name="Header2 5 21 5" xfId="37402"/>
    <cellStyle name="Header2 5 21 6" xfId="37403"/>
    <cellStyle name="Header2 5 22" xfId="37404"/>
    <cellStyle name="Header2 5 22 2" xfId="37405"/>
    <cellStyle name="Header2 5 22 2 2" xfId="37406"/>
    <cellStyle name="Header2 5 22 2 3" xfId="37407"/>
    <cellStyle name="Header2 5 22 2 4" xfId="37408"/>
    <cellStyle name="Header2 5 22 2 5" xfId="37409"/>
    <cellStyle name="Header2 5 22 2 6" xfId="37410"/>
    <cellStyle name="Header2 5 22 2 7" xfId="37411"/>
    <cellStyle name="Header2 5 22 3" xfId="37412"/>
    <cellStyle name="Header2 5 22 4" xfId="37413"/>
    <cellStyle name="Header2 5 22 5" xfId="37414"/>
    <cellStyle name="Header2 5 22 6" xfId="37415"/>
    <cellStyle name="Header2 5 23" xfId="37416"/>
    <cellStyle name="Header2 5 23 2" xfId="37417"/>
    <cellStyle name="Header2 5 23 3" xfId="37418"/>
    <cellStyle name="Header2 5 23 4" xfId="37419"/>
    <cellStyle name="Header2 5 23 5" xfId="37420"/>
    <cellStyle name="Header2 5 23 6" xfId="37421"/>
    <cellStyle name="Header2 5 23 7" xfId="37422"/>
    <cellStyle name="Header2 5 24" xfId="37423"/>
    <cellStyle name="Header2 5 25" xfId="37424"/>
    <cellStyle name="Header2 5 26" xfId="37425"/>
    <cellStyle name="Header2 5 27" xfId="37426"/>
    <cellStyle name="Header2 5 3" xfId="37427"/>
    <cellStyle name="Header2 5 3 2" xfId="37428"/>
    <cellStyle name="Header2 5 3 2 2" xfId="37429"/>
    <cellStyle name="Header2 5 3 2 3" xfId="37430"/>
    <cellStyle name="Header2 5 3 2 4" xfId="37431"/>
    <cellStyle name="Header2 5 3 2 5" xfId="37432"/>
    <cellStyle name="Header2 5 3 2 6" xfId="37433"/>
    <cellStyle name="Header2 5 3 2 7" xfId="37434"/>
    <cellStyle name="Header2 5 3 3" xfId="37435"/>
    <cellStyle name="Header2 5 3 4" xfId="37436"/>
    <cellStyle name="Header2 5 3 5" xfId="37437"/>
    <cellStyle name="Header2 5 3 6" xfId="37438"/>
    <cellStyle name="Header2 5 4" xfId="37439"/>
    <cellStyle name="Header2 5 4 2" xfId="37440"/>
    <cellStyle name="Header2 5 4 2 2" xfId="37441"/>
    <cellStyle name="Header2 5 4 2 3" xfId="37442"/>
    <cellStyle name="Header2 5 4 2 4" xfId="37443"/>
    <cellStyle name="Header2 5 4 2 5" xfId="37444"/>
    <cellStyle name="Header2 5 4 2 6" xfId="37445"/>
    <cellStyle name="Header2 5 4 2 7" xfId="37446"/>
    <cellStyle name="Header2 5 4 3" xfId="37447"/>
    <cellStyle name="Header2 5 4 4" xfId="37448"/>
    <cellStyle name="Header2 5 4 5" xfId="37449"/>
    <cellStyle name="Header2 5 4 6" xfId="37450"/>
    <cellStyle name="Header2 5 5" xfId="37451"/>
    <cellStyle name="Header2 5 5 2" xfId="37452"/>
    <cellStyle name="Header2 5 5 2 2" xfId="37453"/>
    <cellStyle name="Header2 5 5 2 3" xfId="37454"/>
    <cellStyle name="Header2 5 5 2 4" xfId="37455"/>
    <cellStyle name="Header2 5 5 2 5" xfId="37456"/>
    <cellStyle name="Header2 5 5 2 6" xfId="37457"/>
    <cellStyle name="Header2 5 5 2 7" xfId="37458"/>
    <cellStyle name="Header2 5 5 3" xfId="37459"/>
    <cellStyle name="Header2 5 5 4" xfId="37460"/>
    <cellStyle name="Header2 5 5 5" xfId="37461"/>
    <cellStyle name="Header2 5 5 6" xfId="37462"/>
    <cellStyle name="Header2 5 6" xfId="37463"/>
    <cellStyle name="Header2 5 6 2" xfId="37464"/>
    <cellStyle name="Header2 5 6 2 2" xfId="37465"/>
    <cellStyle name="Header2 5 6 2 3" xfId="37466"/>
    <cellStyle name="Header2 5 6 2 4" xfId="37467"/>
    <cellStyle name="Header2 5 6 2 5" xfId="37468"/>
    <cellStyle name="Header2 5 6 2 6" xfId="37469"/>
    <cellStyle name="Header2 5 6 2 7" xfId="37470"/>
    <cellStyle name="Header2 5 6 3" xfId="37471"/>
    <cellStyle name="Header2 5 6 4" xfId="37472"/>
    <cellStyle name="Header2 5 6 5" xfId="37473"/>
    <cellStyle name="Header2 5 6 6" xfId="37474"/>
    <cellStyle name="Header2 5 7" xfId="37475"/>
    <cellStyle name="Header2 5 7 2" xfId="37476"/>
    <cellStyle name="Header2 5 7 2 2" xfId="37477"/>
    <cellStyle name="Header2 5 7 2 3" xfId="37478"/>
    <cellStyle name="Header2 5 7 2 4" xfId="37479"/>
    <cellStyle name="Header2 5 7 2 5" xfId="37480"/>
    <cellStyle name="Header2 5 7 2 6" xfId="37481"/>
    <cellStyle name="Header2 5 7 2 7" xfId="37482"/>
    <cellStyle name="Header2 5 7 3" xfId="37483"/>
    <cellStyle name="Header2 5 7 4" xfId="37484"/>
    <cellStyle name="Header2 5 7 5" xfId="37485"/>
    <cellStyle name="Header2 5 7 6" xfId="37486"/>
    <cellStyle name="Header2 5 8" xfId="37487"/>
    <cellStyle name="Header2 5 8 2" xfId="37488"/>
    <cellStyle name="Header2 5 8 2 2" xfId="37489"/>
    <cellStyle name="Header2 5 8 2 3" xfId="37490"/>
    <cellStyle name="Header2 5 8 2 4" xfId="37491"/>
    <cellStyle name="Header2 5 8 2 5" xfId="37492"/>
    <cellStyle name="Header2 5 8 2 6" xfId="37493"/>
    <cellStyle name="Header2 5 8 2 7" xfId="37494"/>
    <cellStyle name="Header2 5 8 3" xfId="37495"/>
    <cellStyle name="Header2 5 8 4" xfId="37496"/>
    <cellStyle name="Header2 5 8 5" xfId="37497"/>
    <cellStyle name="Header2 5 8 6" xfId="37498"/>
    <cellStyle name="Header2 5 9" xfId="37499"/>
    <cellStyle name="Header2 5 9 2" xfId="37500"/>
    <cellStyle name="Header2 5 9 2 2" xfId="37501"/>
    <cellStyle name="Header2 5 9 2 3" xfId="37502"/>
    <cellStyle name="Header2 5 9 2 4" xfId="37503"/>
    <cellStyle name="Header2 5 9 2 5" xfId="37504"/>
    <cellStyle name="Header2 5 9 2 6" xfId="37505"/>
    <cellStyle name="Header2 5 9 2 7" xfId="37506"/>
    <cellStyle name="Header2 5 9 3" xfId="37507"/>
    <cellStyle name="Header2 5 9 4" xfId="37508"/>
    <cellStyle name="Header2 5 9 5" xfId="37509"/>
    <cellStyle name="Header2 5 9 6" xfId="37510"/>
    <cellStyle name="Header2 6" xfId="37511"/>
    <cellStyle name="Header2 6 2" xfId="37512"/>
    <cellStyle name="Header2 6 2 2" xfId="37513"/>
    <cellStyle name="Header2 6 2 3" xfId="37514"/>
    <cellStyle name="Header2 6 2 4" xfId="37515"/>
    <cellStyle name="Header2 6 2 5" xfId="37516"/>
    <cellStyle name="Header2 6 2 6" xfId="37517"/>
    <cellStyle name="Header2 6 2 7" xfId="37518"/>
    <cellStyle name="Header2 6 3" xfId="37519"/>
    <cellStyle name="Header2 6 4" xfId="37520"/>
    <cellStyle name="Header2 6 5" xfId="37521"/>
    <cellStyle name="Header2 6 6" xfId="37522"/>
    <cellStyle name="Header2 7" xfId="37523"/>
    <cellStyle name="Header2 7 2" xfId="37524"/>
    <cellStyle name="Header2 7 2 2" xfId="37525"/>
    <cellStyle name="Header2 7 2 3" xfId="37526"/>
    <cellStyle name="Header2 7 2 4" xfId="37527"/>
    <cellStyle name="Header2 7 2 5" xfId="37528"/>
    <cellStyle name="Header2 7 2 6" xfId="37529"/>
    <cellStyle name="Header2 7 2 7" xfId="37530"/>
    <cellStyle name="Header2 7 3" xfId="37531"/>
    <cellStyle name="Header2 7 4" xfId="37532"/>
    <cellStyle name="Header2 7 5" xfId="37533"/>
    <cellStyle name="Header2 7 6" xfId="37534"/>
    <cellStyle name="Header2 8" xfId="37535"/>
    <cellStyle name="Header2 8 2" xfId="37536"/>
    <cellStyle name="Header2 8 2 2" xfId="37537"/>
    <cellStyle name="Header2 8 2 3" xfId="37538"/>
    <cellStyle name="Header2 8 2 4" xfId="37539"/>
    <cellStyle name="Header2 8 2 5" xfId="37540"/>
    <cellStyle name="Header2 8 2 6" xfId="37541"/>
    <cellStyle name="Header2 8 2 7" xfId="37542"/>
    <cellStyle name="Header2 8 3" xfId="37543"/>
    <cellStyle name="Header2 8 4" xfId="37544"/>
    <cellStyle name="Header2 8 5" xfId="37545"/>
    <cellStyle name="Header2 8 6" xfId="37546"/>
    <cellStyle name="Header2 9" xfId="37547"/>
    <cellStyle name="Header2 9 2" xfId="37548"/>
    <cellStyle name="Header2 9 3" xfId="37549"/>
    <cellStyle name="Header2 9 4" xfId="37550"/>
    <cellStyle name="Header2 9 5" xfId="37551"/>
    <cellStyle name="Header2 9 6" xfId="37552"/>
    <cellStyle name="Header2 9 7" xfId="37553"/>
    <cellStyle name="headerStyle" xfId="37554"/>
    <cellStyle name="Heading" xfId="413"/>
    <cellStyle name="Heading 1 10" xfId="37555"/>
    <cellStyle name="Heading 1 100" xfId="37556"/>
    <cellStyle name="Heading 1 101" xfId="37557"/>
    <cellStyle name="Heading 1 102" xfId="37558"/>
    <cellStyle name="Heading 1 103" xfId="37559"/>
    <cellStyle name="Heading 1 104" xfId="37560"/>
    <cellStyle name="Heading 1 105" xfId="37561"/>
    <cellStyle name="Heading 1 106" xfId="37562"/>
    <cellStyle name="Heading 1 107" xfId="37563"/>
    <cellStyle name="Heading 1 108" xfId="37564"/>
    <cellStyle name="Heading 1 109" xfId="37565"/>
    <cellStyle name="Heading 1 11" xfId="37566"/>
    <cellStyle name="Heading 1 110" xfId="37567"/>
    <cellStyle name="Heading 1 111" xfId="37568"/>
    <cellStyle name="Heading 1 112" xfId="37569"/>
    <cellStyle name="Heading 1 113" xfId="37570"/>
    <cellStyle name="Heading 1 114" xfId="37571"/>
    <cellStyle name="Heading 1 115" xfId="37572"/>
    <cellStyle name="Heading 1 116" xfId="37573"/>
    <cellStyle name="Heading 1 117" xfId="37574"/>
    <cellStyle name="Heading 1 118" xfId="37575"/>
    <cellStyle name="Heading 1 119" xfId="37576"/>
    <cellStyle name="Heading 1 12" xfId="37577"/>
    <cellStyle name="Heading 1 120" xfId="37578"/>
    <cellStyle name="Heading 1 121" xfId="37579"/>
    <cellStyle name="Heading 1 122" xfId="37580"/>
    <cellStyle name="Heading 1 123" xfId="37581"/>
    <cellStyle name="Heading 1 124" xfId="37582"/>
    <cellStyle name="Heading 1 125" xfId="37583"/>
    <cellStyle name="Heading 1 126" xfId="37584"/>
    <cellStyle name="Heading 1 127" xfId="37585"/>
    <cellStyle name="Heading 1 128" xfId="37586"/>
    <cellStyle name="Heading 1 129" xfId="37587"/>
    <cellStyle name="Heading 1 13" xfId="37588"/>
    <cellStyle name="Heading 1 130" xfId="37589"/>
    <cellStyle name="Heading 1 131" xfId="37590"/>
    <cellStyle name="Heading 1 132" xfId="37591"/>
    <cellStyle name="Heading 1 133" xfId="37592"/>
    <cellStyle name="Heading 1 134" xfId="37593"/>
    <cellStyle name="Heading 1 135" xfId="37594"/>
    <cellStyle name="Heading 1 136" xfId="37595"/>
    <cellStyle name="Heading 1 137" xfId="37596"/>
    <cellStyle name="Heading 1 138" xfId="37597"/>
    <cellStyle name="Heading 1 139" xfId="37598"/>
    <cellStyle name="Heading 1 14" xfId="37599"/>
    <cellStyle name="Heading 1 140" xfId="37600"/>
    <cellStyle name="Heading 1 141" xfId="37601"/>
    <cellStyle name="Heading 1 142" xfId="37602"/>
    <cellStyle name="Heading 1 143" xfId="37603"/>
    <cellStyle name="Heading 1 144" xfId="37604"/>
    <cellStyle name="Heading 1 145" xfId="37605"/>
    <cellStyle name="Heading 1 146" xfId="37606"/>
    <cellStyle name="Heading 1 147" xfId="37607"/>
    <cellStyle name="Heading 1 148" xfId="37608"/>
    <cellStyle name="Heading 1 149" xfId="37609"/>
    <cellStyle name="Heading 1 15" xfId="37610"/>
    <cellStyle name="Heading 1 150" xfId="37611"/>
    <cellStyle name="Heading 1 151" xfId="37612"/>
    <cellStyle name="Heading 1 152" xfId="37613"/>
    <cellStyle name="Heading 1 153" xfId="37614"/>
    <cellStyle name="Heading 1 154" xfId="37615"/>
    <cellStyle name="Heading 1 155" xfId="37616"/>
    <cellStyle name="Heading 1 156" xfId="37617"/>
    <cellStyle name="Heading 1 157" xfId="37618"/>
    <cellStyle name="Heading 1 158" xfId="37619"/>
    <cellStyle name="Heading 1 159" xfId="37620"/>
    <cellStyle name="Heading 1 16" xfId="37621"/>
    <cellStyle name="Heading 1 160" xfId="37622"/>
    <cellStyle name="Heading 1 161" xfId="37623"/>
    <cellStyle name="Heading 1 162" xfId="37624"/>
    <cellStyle name="Heading 1 163" xfId="37625"/>
    <cellStyle name="Heading 1 164" xfId="37626"/>
    <cellStyle name="Heading 1 165" xfId="37627"/>
    <cellStyle name="Heading 1 166" xfId="37628"/>
    <cellStyle name="Heading 1 167" xfId="37629"/>
    <cellStyle name="Heading 1 168" xfId="37630"/>
    <cellStyle name="Heading 1 169" xfId="37631"/>
    <cellStyle name="Heading 1 17" xfId="37632"/>
    <cellStyle name="Heading 1 170" xfId="37633"/>
    <cellStyle name="Heading 1 171" xfId="37634"/>
    <cellStyle name="Heading 1 172" xfId="37635"/>
    <cellStyle name="Heading 1 173" xfId="37636"/>
    <cellStyle name="Heading 1 174" xfId="37637"/>
    <cellStyle name="Heading 1 175" xfId="37638"/>
    <cellStyle name="Heading 1 176" xfId="37639"/>
    <cellStyle name="Heading 1 177" xfId="37640"/>
    <cellStyle name="Heading 1 178" xfId="37641"/>
    <cellStyle name="Heading 1 179" xfId="37642"/>
    <cellStyle name="Heading 1 18" xfId="37643"/>
    <cellStyle name="Heading 1 180" xfId="37644"/>
    <cellStyle name="Heading 1 181" xfId="37645"/>
    <cellStyle name="Heading 1 182" xfId="37646"/>
    <cellStyle name="Heading 1 183" xfId="37647"/>
    <cellStyle name="Heading 1 184" xfId="37648"/>
    <cellStyle name="Heading 1 185" xfId="37649"/>
    <cellStyle name="Heading 1 186" xfId="37650"/>
    <cellStyle name="Heading 1 187" xfId="37651"/>
    <cellStyle name="Heading 1 188" xfId="37652"/>
    <cellStyle name="Heading 1 189" xfId="37653"/>
    <cellStyle name="Heading 1 19" xfId="37654"/>
    <cellStyle name="Heading 1 190" xfId="37655"/>
    <cellStyle name="Heading 1 191" xfId="37656"/>
    <cellStyle name="Heading 1 192" xfId="37657"/>
    <cellStyle name="Heading 1 193" xfId="37658"/>
    <cellStyle name="Heading 1 194" xfId="37659"/>
    <cellStyle name="Heading 1 195" xfId="37660"/>
    <cellStyle name="Heading 1 196" xfId="37661"/>
    <cellStyle name="Heading 1 197" xfId="37662"/>
    <cellStyle name="Heading 1 198" xfId="37663"/>
    <cellStyle name="Heading 1 199" xfId="37664"/>
    <cellStyle name="Heading 1 2" xfId="414"/>
    <cellStyle name="Heading 1 2 2" xfId="37665"/>
    <cellStyle name="Heading 1 2 3" xfId="37666"/>
    <cellStyle name="Heading 1 2 4" xfId="37667"/>
    <cellStyle name="Heading 1 2 5" xfId="37668"/>
    <cellStyle name="Heading 1 2 6" xfId="37669"/>
    <cellStyle name="Heading 1 20" xfId="37670"/>
    <cellStyle name="Heading 1 200" xfId="37671"/>
    <cellStyle name="Heading 1 201" xfId="37672"/>
    <cellStyle name="Heading 1 202" xfId="37673"/>
    <cellStyle name="Heading 1 203" xfId="37674"/>
    <cellStyle name="Heading 1 204" xfId="37675"/>
    <cellStyle name="Heading 1 205" xfId="37676"/>
    <cellStyle name="Heading 1 206" xfId="37677"/>
    <cellStyle name="Heading 1 207" xfId="37678"/>
    <cellStyle name="Heading 1 208" xfId="37679"/>
    <cellStyle name="Heading 1 209" xfId="37680"/>
    <cellStyle name="Heading 1 21" xfId="37681"/>
    <cellStyle name="Heading 1 210" xfId="37682"/>
    <cellStyle name="Heading 1 211" xfId="37683"/>
    <cellStyle name="Heading 1 212" xfId="37684"/>
    <cellStyle name="Heading 1 213" xfId="37685"/>
    <cellStyle name="Heading 1 214" xfId="37686"/>
    <cellStyle name="Heading 1 215" xfId="37687"/>
    <cellStyle name="Heading 1 216" xfId="37688"/>
    <cellStyle name="Heading 1 217" xfId="37689"/>
    <cellStyle name="Heading 1 218" xfId="37690"/>
    <cellStyle name="Heading 1 219" xfId="37691"/>
    <cellStyle name="Heading 1 22" xfId="37692"/>
    <cellStyle name="Heading 1 220" xfId="37693"/>
    <cellStyle name="Heading 1 221" xfId="37694"/>
    <cellStyle name="Heading 1 222" xfId="37695"/>
    <cellStyle name="Heading 1 223" xfId="37696"/>
    <cellStyle name="Heading 1 224" xfId="37697"/>
    <cellStyle name="Heading 1 225" xfId="37698"/>
    <cellStyle name="Heading 1 226" xfId="37699"/>
    <cellStyle name="Heading 1 227" xfId="37700"/>
    <cellStyle name="Heading 1 228" xfId="37701"/>
    <cellStyle name="Heading 1 229" xfId="37702"/>
    <cellStyle name="Heading 1 23" xfId="37703"/>
    <cellStyle name="Heading 1 230" xfId="37704"/>
    <cellStyle name="Heading 1 231" xfId="37705"/>
    <cellStyle name="Heading 1 232" xfId="37706"/>
    <cellStyle name="Heading 1 233" xfId="37707"/>
    <cellStyle name="Heading 1 234" xfId="37708"/>
    <cellStyle name="Heading 1 235" xfId="37709"/>
    <cellStyle name="Heading 1 236" xfId="37710"/>
    <cellStyle name="Heading 1 237" xfId="37711"/>
    <cellStyle name="Heading 1 238" xfId="37712"/>
    <cellStyle name="Heading 1 239" xfId="37713"/>
    <cellStyle name="Heading 1 24" xfId="37714"/>
    <cellStyle name="Heading 1 240" xfId="37715"/>
    <cellStyle name="Heading 1 241" xfId="37716"/>
    <cellStyle name="Heading 1 242" xfId="37717"/>
    <cellStyle name="Heading 1 243" xfId="37718"/>
    <cellStyle name="Heading 1 244" xfId="37719"/>
    <cellStyle name="Heading 1 245" xfId="37720"/>
    <cellStyle name="Heading 1 246" xfId="37721"/>
    <cellStyle name="Heading 1 247" xfId="37722"/>
    <cellStyle name="Heading 1 248" xfId="37723"/>
    <cellStyle name="Heading 1 249" xfId="37724"/>
    <cellStyle name="Heading 1 25" xfId="37725"/>
    <cellStyle name="Heading 1 250" xfId="37726"/>
    <cellStyle name="Heading 1 251" xfId="37727"/>
    <cellStyle name="Heading 1 252" xfId="37728"/>
    <cellStyle name="Heading 1 253" xfId="37729"/>
    <cellStyle name="Heading 1 254" xfId="37730"/>
    <cellStyle name="Heading 1 255" xfId="37731"/>
    <cellStyle name="Heading 1 26" xfId="37732"/>
    <cellStyle name="Heading 1 27" xfId="37733"/>
    <cellStyle name="Heading 1 28" xfId="37734"/>
    <cellStyle name="Heading 1 29" xfId="37735"/>
    <cellStyle name="Heading 1 3" xfId="415"/>
    <cellStyle name="Heading 1 3 2" xfId="37736"/>
    <cellStyle name="Heading 1 30" xfId="37737"/>
    <cellStyle name="Heading 1 31" xfId="37738"/>
    <cellStyle name="Heading 1 32" xfId="37739"/>
    <cellStyle name="Heading 1 33" xfId="37740"/>
    <cellStyle name="Heading 1 34" xfId="37741"/>
    <cellStyle name="Heading 1 35" xfId="37742"/>
    <cellStyle name="Heading 1 36" xfId="37743"/>
    <cellStyle name="Heading 1 37" xfId="37744"/>
    <cellStyle name="Heading 1 38" xfId="37745"/>
    <cellStyle name="Heading 1 39" xfId="37746"/>
    <cellStyle name="Heading 1 4" xfId="37747"/>
    <cellStyle name="Heading 1 4 2" xfId="37748"/>
    <cellStyle name="Heading 1 40" xfId="37749"/>
    <cellStyle name="Heading 1 41" xfId="37750"/>
    <cellStyle name="Heading 1 42" xfId="37751"/>
    <cellStyle name="Heading 1 43" xfId="37752"/>
    <cellStyle name="Heading 1 44" xfId="37753"/>
    <cellStyle name="Heading 1 45" xfId="37754"/>
    <cellStyle name="Heading 1 46" xfId="37755"/>
    <cellStyle name="Heading 1 47" xfId="37756"/>
    <cellStyle name="Heading 1 48" xfId="37757"/>
    <cellStyle name="Heading 1 49" xfId="37758"/>
    <cellStyle name="Heading 1 5" xfId="37759"/>
    <cellStyle name="Heading 1 5 2" xfId="37760"/>
    <cellStyle name="Heading 1 50" xfId="37761"/>
    <cellStyle name="Heading 1 51" xfId="37762"/>
    <cellStyle name="Heading 1 52" xfId="37763"/>
    <cellStyle name="Heading 1 53" xfId="37764"/>
    <cellStyle name="Heading 1 54" xfId="37765"/>
    <cellStyle name="Heading 1 55" xfId="37766"/>
    <cellStyle name="Heading 1 56" xfId="37767"/>
    <cellStyle name="Heading 1 57" xfId="37768"/>
    <cellStyle name="Heading 1 58" xfId="37769"/>
    <cellStyle name="Heading 1 59" xfId="37770"/>
    <cellStyle name="Heading 1 6" xfId="37771"/>
    <cellStyle name="Heading 1 6 2" xfId="37772"/>
    <cellStyle name="Heading 1 60" xfId="37773"/>
    <cellStyle name="Heading 1 61" xfId="37774"/>
    <cellStyle name="Heading 1 62" xfId="37775"/>
    <cellStyle name="Heading 1 63" xfId="37776"/>
    <cellStyle name="Heading 1 64" xfId="37777"/>
    <cellStyle name="Heading 1 65" xfId="37778"/>
    <cellStyle name="Heading 1 66" xfId="37779"/>
    <cellStyle name="Heading 1 67" xfId="37780"/>
    <cellStyle name="Heading 1 68" xfId="37781"/>
    <cellStyle name="Heading 1 69" xfId="37782"/>
    <cellStyle name="Heading 1 7" xfId="37783"/>
    <cellStyle name="Heading 1 7 2" xfId="37784"/>
    <cellStyle name="Heading 1 70" xfId="37785"/>
    <cellStyle name="Heading 1 71" xfId="37786"/>
    <cellStyle name="Heading 1 72" xfId="37787"/>
    <cellStyle name="Heading 1 73" xfId="37788"/>
    <cellStyle name="Heading 1 74" xfId="37789"/>
    <cellStyle name="Heading 1 75" xfId="37790"/>
    <cellStyle name="Heading 1 76" xfId="37791"/>
    <cellStyle name="Heading 1 77" xfId="37792"/>
    <cellStyle name="Heading 1 78" xfId="37793"/>
    <cellStyle name="Heading 1 79" xfId="37794"/>
    <cellStyle name="Heading 1 8" xfId="37795"/>
    <cellStyle name="Heading 1 80" xfId="37796"/>
    <cellStyle name="Heading 1 81" xfId="37797"/>
    <cellStyle name="Heading 1 82" xfId="37798"/>
    <cellStyle name="Heading 1 83" xfId="37799"/>
    <cellStyle name="Heading 1 84" xfId="37800"/>
    <cellStyle name="Heading 1 85" xfId="37801"/>
    <cellStyle name="Heading 1 86" xfId="37802"/>
    <cellStyle name="Heading 1 87" xfId="37803"/>
    <cellStyle name="Heading 1 88" xfId="37804"/>
    <cellStyle name="Heading 1 89" xfId="37805"/>
    <cellStyle name="Heading 1 9" xfId="37806"/>
    <cellStyle name="Heading 1 90" xfId="37807"/>
    <cellStyle name="Heading 1 91" xfId="37808"/>
    <cellStyle name="Heading 1 92" xfId="37809"/>
    <cellStyle name="Heading 1 93" xfId="37810"/>
    <cellStyle name="Heading 1 94" xfId="37811"/>
    <cellStyle name="Heading 1 95" xfId="37812"/>
    <cellStyle name="Heading 1 96" xfId="37813"/>
    <cellStyle name="Heading 1 97" xfId="37814"/>
    <cellStyle name="Heading 1 98" xfId="37815"/>
    <cellStyle name="Heading 1 99" xfId="37816"/>
    <cellStyle name="Heading 2 10" xfId="37817"/>
    <cellStyle name="Heading 2 100" xfId="37818"/>
    <cellStyle name="Heading 2 101" xfId="37819"/>
    <cellStyle name="Heading 2 102" xfId="37820"/>
    <cellStyle name="Heading 2 103" xfId="37821"/>
    <cellStyle name="Heading 2 104" xfId="37822"/>
    <cellStyle name="Heading 2 105" xfId="37823"/>
    <cellStyle name="Heading 2 106" xfId="37824"/>
    <cellStyle name="Heading 2 107" xfId="37825"/>
    <cellStyle name="Heading 2 108" xfId="37826"/>
    <cellStyle name="Heading 2 109" xfId="37827"/>
    <cellStyle name="Heading 2 11" xfId="37828"/>
    <cellStyle name="Heading 2 110" xfId="37829"/>
    <cellStyle name="Heading 2 111" xfId="37830"/>
    <cellStyle name="Heading 2 112" xfId="37831"/>
    <cellStyle name="Heading 2 113" xfId="37832"/>
    <cellStyle name="Heading 2 114" xfId="37833"/>
    <cellStyle name="Heading 2 115" xfId="37834"/>
    <cellStyle name="Heading 2 116" xfId="37835"/>
    <cellStyle name="Heading 2 117" xfId="37836"/>
    <cellStyle name="Heading 2 118" xfId="37837"/>
    <cellStyle name="Heading 2 119" xfId="37838"/>
    <cellStyle name="Heading 2 12" xfId="37839"/>
    <cellStyle name="Heading 2 120" xfId="37840"/>
    <cellStyle name="Heading 2 121" xfId="37841"/>
    <cellStyle name="Heading 2 122" xfId="37842"/>
    <cellStyle name="Heading 2 123" xfId="37843"/>
    <cellStyle name="Heading 2 124" xfId="37844"/>
    <cellStyle name="Heading 2 125" xfId="37845"/>
    <cellStyle name="Heading 2 126" xfId="37846"/>
    <cellStyle name="Heading 2 127" xfId="37847"/>
    <cellStyle name="Heading 2 128" xfId="37848"/>
    <cellStyle name="Heading 2 129" xfId="37849"/>
    <cellStyle name="Heading 2 13" xfId="37850"/>
    <cellStyle name="Heading 2 130" xfId="37851"/>
    <cellStyle name="Heading 2 131" xfId="37852"/>
    <cellStyle name="Heading 2 132" xfId="37853"/>
    <cellStyle name="Heading 2 133" xfId="37854"/>
    <cellStyle name="Heading 2 134" xfId="37855"/>
    <cellStyle name="Heading 2 135" xfId="37856"/>
    <cellStyle name="Heading 2 136" xfId="37857"/>
    <cellStyle name="Heading 2 137" xfId="37858"/>
    <cellStyle name="Heading 2 138" xfId="37859"/>
    <cellStyle name="Heading 2 139" xfId="37860"/>
    <cellStyle name="Heading 2 14" xfId="37861"/>
    <cellStyle name="Heading 2 140" xfId="37862"/>
    <cellStyle name="Heading 2 141" xfId="37863"/>
    <cellStyle name="Heading 2 142" xfId="37864"/>
    <cellStyle name="Heading 2 143" xfId="37865"/>
    <cellStyle name="Heading 2 144" xfId="37866"/>
    <cellStyle name="Heading 2 145" xfId="37867"/>
    <cellStyle name="Heading 2 146" xfId="37868"/>
    <cellStyle name="Heading 2 147" xfId="37869"/>
    <cellStyle name="Heading 2 148" xfId="37870"/>
    <cellStyle name="Heading 2 149" xfId="37871"/>
    <cellStyle name="Heading 2 15" xfId="37872"/>
    <cellStyle name="Heading 2 150" xfId="37873"/>
    <cellStyle name="Heading 2 151" xfId="37874"/>
    <cellStyle name="Heading 2 152" xfId="37875"/>
    <cellStyle name="Heading 2 153" xfId="37876"/>
    <cellStyle name="Heading 2 154" xfId="37877"/>
    <cellStyle name="Heading 2 155" xfId="37878"/>
    <cellStyle name="Heading 2 156" xfId="37879"/>
    <cellStyle name="Heading 2 157" xfId="37880"/>
    <cellStyle name="Heading 2 158" xfId="37881"/>
    <cellStyle name="Heading 2 159" xfId="37882"/>
    <cellStyle name="Heading 2 16" xfId="37883"/>
    <cellStyle name="Heading 2 160" xfId="37884"/>
    <cellStyle name="Heading 2 161" xfId="37885"/>
    <cellStyle name="Heading 2 162" xfId="37886"/>
    <cellStyle name="Heading 2 163" xfId="37887"/>
    <cellStyle name="Heading 2 164" xfId="37888"/>
    <cellStyle name="Heading 2 165" xfId="37889"/>
    <cellStyle name="Heading 2 166" xfId="37890"/>
    <cellStyle name="Heading 2 167" xfId="37891"/>
    <cellStyle name="Heading 2 168" xfId="37892"/>
    <cellStyle name="Heading 2 169" xfId="37893"/>
    <cellStyle name="Heading 2 17" xfId="37894"/>
    <cellStyle name="Heading 2 170" xfId="37895"/>
    <cellStyle name="Heading 2 171" xfId="37896"/>
    <cellStyle name="Heading 2 172" xfId="37897"/>
    <cellStyle name="Heading 2 173" xfId="37898"/>
    <cellStyle name="Heading 2 174" xfId="37899"/>
    <cellStyle name="Heading 2 175" xfId="37900"/>
    <cellStyle name="Heading 2 176" xfId="37901"/>
    <cellStyle name="Heading 2 177" xfId="37902"/>
    <cellStyle name="Heading 2 178" xfId="37903"/>
    <cellStyle name="Heading 2 179" xfId="37904"/>
    <cellStyle name="Heading 2 18" xfId="37905"/>
    <cellStyle name="Heading 2 180" xfId="37906"/>
    <cellStyle name="Heading 2 181" xfId="37907"/>
    <cellStyle name="Heading 2 182" xfId="37908"/>
    <cellStyle name="Heading 2 183" xfId="37909"/>
    <cellStyle name="Heading 2 184" xfId="37910"/>
    <cellStyle name="Heading 2 185" xfId="37911"/>
    <cellStyle name="Heading 2 186" xfId="37912"/>
    <cellStyle name="Heading 2 187" xfId="37913"/>
    <cellStyle name="Heading 2 188" xfId="37914"/>
    <cellStyle name="Heading 2 189" xfId="37915"/>
    <cellStyle name="Heading 2 19" xfId="37916"/>
    <cellStyle name="Heading 2 190" xfId="37917"/>
    <cellStyle name="Heading 2 191" xfId="37918"/>
    <cellStyle name="Heading 2 192" xfId="37919"/>
    <cellStyle name="Heading 2 193" xfId="37920"/>
    <cellStyle name="Heading 2 194" xfId="37921"/>
    <cellStyle name="Heading 2 195" xfId="37922"/>
    <cellStyle name="Heading 2 196" xfId="37923"/>
    <cellStyle name="Heading 2 197" xfId="37924"/>
    <cellStyle name="Heading 2 198" xfId="37925"/>
    <cellStyle name="Heading 2 199" xfId="37926"/>
    <cellStyle name="Heading 2 2" xfId="416"/>
    <cellStyle name="Heading 2 2 2" xfId="37927"/>
    <cellStyle name="Heading 2 2 3" xfId="37928"/>
    <cellStyle name="Heading 2 2 4" xfId="37929"/>
    <cellStyle name="Heading 2 2 5" xfId="37930"/>
    <cellStyle name="Heading 2 2 6" xfId="37931"/>
    <cellStyle name="Heading 2 20" xfId="37932"/>
    <cellStyle name="Heading 2 200" xfId="37933"/>
    <cellStyle name="Heading 2 201" xfId="37934"/>
    <cellStyle name="Heading 2 202" xfId="37935"/>
    <cellStyle name="Heading 2 203" xfId="37936"/>
    <cellStyle name="Heading 2 204" xfId="37937"/>
    <cellStyle name="Heading 2 205" xfId="37938"/>
    <cellStyle name="Heading 2 206" xfId="37939"/>
    <cellStyle name="Heading 2 207" xfId="37940"/>
    <cellStyle name="Heading 2 208" xfId="37941"/>
    <cellStyle name="Heading 2 209" xfId="37942"/>
    <cellStyle name="Heading 2 21" xfId="37943"/>
    <cellStyle name="Heading 2 210" xfId="37944"/>
    <cellStyle name="Heading 2 211" xfId="37945"/>
    <cellStyle name="Heading 2 212" xfId="37946"/>
    <cellStyle name="Heading 2 213" xfId="37947"/>
    <cellStyle name="Heading 2 214" xfId="37948"/>
    <cellStyle name="Heading 2 215" xfId="37949"/>
    <cellStyle name="Heading 2 216" xfId="37950"/>
    <cellStyle name="Heading 2 217" xfId="37951"/>
    <cellStyle name="Heading 2 218" xfId="37952"/>
    <cellStyle name="Heading 2 219" xfId="37953"/>
    <cellStyle name="Heading 2 22" xfId="37954"/>
    <cellStyle name="Heading 2 220" xfId="37955"/>
    <cellStyle name="Heading 2 221" xfId="37956"/>
    <cellStyle name="Heading 2 222" xfId="37957"/>
    <cellStyle name="Heading 2 223" xfId="37958"/>
    <cellStyle name="Heading 2 224" xfId="37959"/>
    <cellStyle name="Heading 2 225" xfId="37960"/>
    <cellStyle name="Heading 2 226" xfId="37961"/>
    <cellStyle name="Heading 2 227" xfId="37962"/>
    <cellStyle name="Heading 2 228" xfId="37963"/>
    <cellStyle name="Heading 2 229" xfId="37964"/>
    <cellStyle name="Heading 2 23" xfId="37965"/>
    <cellStyle name="Heading 2 230" xfId="37966"/>
    <cellStyle name="Heading 2 231" xfId="37967"/>
    <cellStyle name="Heading 2 232" xfId="37968"/>
    <cellStyle name="Heading 2 233" xfId="37969"/>
    <cellStyle name="Heading 2 234" xfId="37970"/>
    <cellStyle name="Heading 2 235" xfId="37971"/>
    <cellStyle name="Heading 2 236" xfId="37972"/>
    <cellStyle name="Heading 2 237" xfId="37973"/>
    <cellStyle name="Heading 2 238" xfId="37974"/>
    <cellStyle name="Heading 2 239" xfId="37975"/>
    <cellStyle name="Heading 2 24" xfId="37976"/>
    <cellStyle name="Heading 2 240" xfId="37977"/>
    <cellStyle name="Heading 2 241" xfId="37978"/>
    <cellStyle name="Heading 2 242" xfId="37979"/>
    <cellStyle name="Heading 2 243" xfId="37980"/>
    <cellStyle name="Heading 2 244" xfId="37981"/>
    <cellStyle name="Heading 2 245" xfId="37982"/>
    <cellStyle name="Heading 2 246" xfId="37983"/>
    <cellStyle name="Heading 2 247" xfId="37984"/>
    <cellStyle name="Heading 2 248" xfId="37985"/>
    <cellStyle name="Heading 2 249" xfId="37986"/>
    <cellStyle name="Heading 2 25" xfId="37987"/>
    <cellStyle name="Heading 2 250" xfId="37988"/>
    <cellStyle name="Heading 2 251" xfId="37989"/>
    <cellStyle name="Heading 2 252" xfId="37990"/>
    <cellStyle name="Heading 2 253" xfId="37991"/>
    <cellStyle name="Heading 2 254" xfId="37992"/>
    <cellStyle name="Heading 2 255" xfId="37993"/>
    <cellStyle name="Heading 2 26" xfId="37994"/>
    <cellStyle name="Heading 2 27" xfId="37995"/>
    <cellStyle name="Heading 2 28" xfId="37996"/>
    <cellStyle name="Heading 2 29" xfId="37997"/>
    <cellStyle name="Heading 2 3" xfId="417"/>
    <cellStyle name="Heading 2 3 2" xfId="37998"/>
    <cellStyle name="Heading 2 30" xfId="37999"/>
    <cellStyle name="Heading 2 31" xfId="38000"/>
    <cellStyle name="Heading 2 32" xfId="38001"/>
    <cellStyle name="Heading 2 33" xfId="38002"/>
    <cellStyle name="Heading 2 34" xfId="38003"/>
    <cellStyle name="Heading 2 35" xfId="38004"/>
    <cellStyle name="Heading 2 36" xfId="38005"/>
    <cellStyle name="Heading 2 37" xfId="38006"/>
    <cellStyle name="Heading 2 38" xfId="38007"/>
    <cellStyle name="Heading 2 39" xfId="38008"/>
    <cellStyle name="Heading 2 4" xfId="38009"/>
    <cellStyle name="Heading 2 4 2" xfId="38010"/>
    <cellStyle name="Heading 2 40" xfId="38011"/>
    <cellStyle name="Heading 2 41" xfId="38012"/>
    <cellStyle name="Heading 2 42" xfId="38013"/>
    <cellStyle name="Heading 2 43" xfId="38014"/>
    <cellStyle name="Heading 2 44" xfId="38015"/>
    <cellStyle name="Heading 2 45" xfId="38016"/>
    <cellStyle name="Heading 2 46" xfId="38017"/>
    <cellStyle name="Heading 2 47" xfId="38018"/>
    <cellStyle name="Heading 2 48" xfId="38019"/>
    <cellStyle name="Heading 2 49" xfId="38020"/>
    <cellStyle name="Heading 2 5" xfId="38021"/>
    <cellStyle name="Heading 2 5 2" xfId="38022"/>
    <cellStyle name="Heading 2 50" xfId="38023"/>
    <cellStyle name="Heading 2 51" xfId="38024"/>
    <cellStyle name="Heading 2 52" xfId="38025"/>
    <cellStyle name="Heading 2 53" xfId="38026"/>
    <cellStyle name="Heading 2 54" xfId="38027"/>
    <cellStyle name="Heading 2 55" xfId="38028"/>
    <cellStyle name="Heading 2 56" xfId="38029"/>
    <cellStyle name="Heading 2 57" xfId="38030"/>
    <cellStyle name="Heading 2 58" xfId="38031"/>
    <cellStyle name="Heading 2 59" xfId="38032"/>
    <cellStyle name="Heading 2 6" xfId="38033"/>
    <cellStyle name="Heading 2 6 2" xfId="38034"/>
    <cellStyle name="Heading 2 60" xfId="38035"/>
    <cellStyle name="Heading 2 61" xfId="38036"/>
    <cellStyle name="Heading 2 62" xfId="38037"/>
    <cellStyle name="Heading 2 63" xfId="38038"/>
    <cellStyle name="Heading 2 64" xfId="38039"/>
    <cellStyle name="Heading 2 65" xfId="38040"/>
    <cellStyle name="Heading 2 66" xfId="38041"/>
    <cellStyle name="Heading 2 67" xfId="38042"/>
    <cellStyle name="Heading 2 68" xfId="38043"/>
    <cellStyle name="Heading 2 69" xfId="38044"/>
    <cellStyle name="Heading 2 7" xfId="38045"/>
    <cellStyle name="Heading 2 7 2" xfId="38046"/>
    <cellStyle name="Heading 2 70" xfId="38047"/>
    <cellStyle name="Heading 2 71" xfId="38048"/>
    <cellStyle name="Heading 2 72" xfId="38049"/>
    <cellStyle name="Heading 2 73" xfId="38050"/>
    <cellStyle name="Heading 2 74" xfId="38051"/>
    <cellStyle name="Heading 2 75" xfId="38052"/>
    <cellStyle name="Heading 2 76" xfId="38053"/>
    <cellStyle name="Heading 2 77" xfId="38054"/>
    <cellStyle name="Heading 2 78" xfId="38055"/>
    <cellStyle name="Heading 2 79" xfId="38056"/>
    <cellStyle name="Heading 2 8" xfId="38057"/>
    <cellStyle name="Heading 2 80" xfId="38058"/>
    <cellStyle name="Heading 2 81" xfId="38059"/>
    <cellStyle name="Heading 2 82" xfId="38060"/>
    <cellStyle name="Heading 2 83" xfId="38061"/>
    <cellStyle name="Heading 2 84" xfId="38062"/>
    <cellStyle name="Heading 2 85" xfId="38063"/>
    <cellStyle name="Heading 2 86" xfId="38064"/>
    <cellStyle name="Heading 2 87" xfId="38065"/>
    <cellStyle name="Heading 2 88" xfId="38066"/>
    <cellStyle name="Heading 2 89" xfId="38067"/>
    <cellStyle name="Heading 2 9" xfId="38068"/>
    <cellStyle name="Heading 2 90" xfId="38069"/>
    <cellStyle name="Heading 2 91" xfId="38070"/>
    <cellStyle name="Heading 2 92" xfId="38071"/>
    <cellStyle name="Heading 2 93" xfId="38072"/>
    <cellStyle name="Heading 2 94" xfId="38073"/>
    <cellStyle name="Heading 2 95" xfId="38074"/>
    <cellStyle name="Heading 2 96" xfId="38075"/>
    <cellStyle name="Heading 2 97" xfId="38076"/>
    <cellStyle name="Heading 2 98" xfId="38077"/>
    <cellStyle name="Heading 2 99" xfId="38078"/>
    <cellStyle name="Heading 3 10" xfId="38079"/>
    <cellStyle name="Heading 3 100" xfId="38080"/>
    <cellStyle name="Heading 3 101" xfId="38081"/>
    <cellStyle name="Heading 3 102" xfId="38082"/>
    <cellStyle name="Heading 3 103" xfId="38083"/>
    <cellStyle name="Heading 3 104" xfId="38084"/>
    <cellStyle name="Heading 3 105" xfId="38085"/>
    <cellStyle name="Heading 3 106" xfId="38086"/>
    <cellStyle name="Heading 3 107" xfId="38087"/>
    <cellStyle name="Heading 3 108" xfId="38088"/>
    <cellStyle name="Heading 3 109" xfId="38089"/>
    <cellStyle name="Heading 3 11" xfId="38090"/>
    <cellStyle name="Heading 3 110" xfId="38091"/>
    <cellStyle name="Heading 3 111" xfId="38092"/>
    <cellStyle name="Heading 3 112" xfId="38093"/>
    <cellStyle name="Heading 3 113" xfId="38094"/>
    <cellStyle name="Heading 3 114" xfId="38095"/>
    <cellStyle name="Heading 3 115" xfId="38096"/>
    <cellStyle name="Heading 3 116" xfId="38097"/>
    <cellStyle name="Heading 3 117" xfId="38098"/>
    <cellStyle name="Heading 3 118" xfId="38099"/>
    <cellStyle name="Heading 3 119" xfId="38100"/>
    <cellStyle name="Heading 3 12" xfId="38101"/>
    <cellStyle name="Heading 3 120" xfId="38102"/>
    <cellStyle name="Heading 3 121" xfId="38103"/>
    <cellStyle name="Heading 3 122" xfId="38104"/>
    <cellStyle name="Heading 3 123" xfId="38105"/>
    <cellStyle name="Heading 3 124" xfId="38106"/>
    <cellStyle name="Heading 3 125" xfId="38107"/>
    <cellStyle name="Heading 3 126" xfId="38108"/>
    <cellStyle name="Heading 3 127" xfId="38109"/>
    <cellStyle name="Heading 3 128" xfId="38110"/>
    <cellStyle name="Heading 3 129" xfId="38111"/>
    <cellStyle name="Heading 3 13" xfId="38112"/>
    <cellStyle name="Heading 3 130" xfId="38113"/>
    <cellStyle name="Heading 3 131" xfId="38114"/>
    <cellStyle name="Heading 3 132" xfId="38115"/>
    <cellStyle name="Heading 3 133" xfId="38116"/>
    <cellStyle name="Heading 3 134" xfId="38117"/>
    <cellStyle name="Heading 3 135" xfId="38118"/>
    <cellStyle name="Heading 3 136" xfId="38119"/>
    <cellStyle name="Heading 3 137" xfId="38120"/>
    <cellStyle name="Heading 3 138" xfId="38121"/>
    <cellStyle name="Heading 3 139" xfId="38122"/>
    <cellStyle name="Heading 3 14" xfId="38123"/>
    <cellStyle name="Heading 3 140" xfId="38124"/>
    <cellStyle name="Heading 3 141" xfId="38125"/>
    <cellStyle name="Heading 3 142" xfId="38126"/>
    <cellStyle name="Heading 3 143" xfId="38127"/>
    <cellStyle name="Heading 3 144" xfId="38128"/>
    <cellStyle name="Heading 3 145" xfId="38129"/>
    <cellStyle name="Heading 3 146" xfId="38130"/>
    <cellStyle name="Heading 3 147" xfId="38131"/>
    <cellStyle name="Heading 3 148" xfId="38132"/>
    <cellStyle name="Heading 3 149" xfId="38133"/>
    <cellStyle name="Heading 3 15" xfId="38134"/>
    <cellStyle name="Heading 3 150" xfId="38135"/>
    <cellStyle name="Heading 3 151" xfId="38136"/>
    <cellStyle name="Heading 3 152" xfId="38137"/>
    <cellStyle name="Heading 3 153" xfId="38138"/>
    <cellStyle name="Heading 3 154" xfId="38139"/>
    <cellStyle name="Heading 3 155" xfId="38140"/>
    <cellStyle name="Heading 3 156" xfId="38141"/>
    <cellStyle name="Heading 3 157" xfId="38142"/>
    <cellStyle name="Heading 3 158" xfId="38143"/>
    <cellStyle name="Heading 3 159" xfId="38144"/>
    <cellStyle name="Heading 3 16" xfId="38145"/>
    <cellStyle name="Heading 3 160" xfId="38146"/>
    <cellStyle name="Heading 3 161" xfId="38147"/>
    <cellStyle name="Heading 3 162" xfId="38148"/>
    <cellStyle name="Heading 3 163" xfId="38149"/>
    <cellStyle name="Heading 3 164" xfId="38150"/>
    <cellStyle name="Heading 3 165" xfId="38151"/>
    <cellStyle name="Heading 3 166" xfId="38152"/>
    <cellStyle name="Heading 3 167" xfId="38153"/>
    <cellStyle name="Heading 3 168" xfId="38154"/>
    <cellStyle name="Heading 3 169" xfId="38155"/>
    <cellStyle name="Heading 3 17" xfId="38156"/>
    <cellStyle name="Heading 3 170" xfId="38157"/>
    <cellStyle name="Heading 3 171" xfId="38158"/>
    <cellStyle name="Heading 3 172" xfId="38159"/>
    <cellStyle name="Heading 3 173" xfId="38160"/>
    <cellStyle name="Heading 3 174" xfId="38161"/>
    <cellStyle name="Heading 3 175" xfId="38162"/>
    <cellStyle name="Heading 3 176" xfId="38163"/>
    <cellStyle name="Heading 3 177" xfId="38164"/>
    <cellStyle name="Heading 3 178" xfId="38165"/>
    <cellStyle name="Heading 3 179" xfId="38166"/>
    <cellStyle name="Heading 3 18" xfId="38167"/>
    <cellStyle name="Heading 3 180" xfId="38168"/>
    <cellStyle name="Heading 3 181" xfId="38169"/>
    <cellStyle name="Heading 3 182" xfId="38170"/>
    <cellStyle name="Heading 3 183" xfId="38171"/>
    <cellStyle name="Heading 3 184" xfId="38172"/>
    <cellStyle name="Heading 3 185" xfId="38173"/>
    <cellStyle name="Heading 3 186" xfId="38174"/>
    <cellStyle name="Heading 3 187" xfId="38175"/>
    <cellStyle name="Heading 3 188" xfId="38176"/>
    <cellStyle name="Heading 3 189" xfId="38177"/>
    <cellStyle name="Heading 3 19" xfId="38178"/>
    <cellStyle name="Heading 3 190" xfId="38179"/>
    <cellStyle name="Heading 3 191" xfId="38180"/>
    <cellStyle name="Heading 3 192" xfId="38181"/>
    <cellStyle name="Heading 3 193" xfId="38182"/>
    <cellStyle name="Heading 3 194" xfId="38183"/>
    <cellStyle name="Heading 3 195" xfId="38184"/>
    <cellStyle name="Heading 3 196" xfId="38185"/>
    <cellStyle name="Heading 3 197" xfId="38186"/>
    <cellStyle name="Heading 3 198" xfId="38187"/>
    <cellStyle name="Heading 3 199" xfId="38188"/>
    <cellStyle name="Heading 3 2" xfId="38189"/>
    <cellStyle name="Heading 3 2 2" xfId="38190"/>
    <cellStyle name="Heading 3 2 3" xfId="38191"/>
    <cellStyle name="Heading 3 2 4" xfId="38192"/>
    <cellStyle name="Heading 3 2 5" xfId="38193"/>
    <cellStyle name="Heading 3 20" xfId="38194"/>
    <cellStyle name="Heading 3 200" xfId="38195"/>
    <cellStyle name="Heading 3 201" xfId="38196"/>
    <cellStyle name="Heading 3 202" xfId="38197"/>
    <cellStyle name="Heading 3 203" xfId="38198"/>
    <cellStyle name="Heading 3 204" xfId="38199"/>
    <cellStyle name="Heading 3 205" xfId="38200"/>
    <cellStyle name="Heading 3 206" xfId="38201"/>
    <cellStyle name="Heading 3 207" xfId="38202"/>
    <cellStyle name="Heading 3 208" xfId="38203"/>
    <cellStyle name="Heading 3 209" xfId="38204"/>
    <cellStyle name="Heading 3 21" xfId="38205"/>
    <cellStyle name="Heading 3 210" xfId="38206"/>
    <cellStyle name="Heading 3 211" xfId="38207"/>
    <cellStyle name="Heading 3 212" xfId="38208"/>
    <cellStyle name="Heading 3 213" xfId="38209"/>
    <cellStyle name="Heading 3 214" xfId="38210"/>
    <cellStyle name="Heading 3 215" xfId="38211"/>
    <cellStyle name="Heading 3 216" xfId="38212"/>
    <cellStyle name="Heading 3 217" xfId="38213"/>
    <cellStyle name="Heading 3 218" xfId="38214"/>
    <cellStyle name="Heading 3 219" xfId="38215"/>
    <cellStyle name="Heading 3 22" xfId="38216"/>
    <cellStyle name="Heading 3 220" xfId="38217"/>
    <cellStyle name="Heading 3 221" xfId="38218"/>
    <cellStyle name="Heading 3 222" xfId="38219"/>
    <cellStyle name="Heading 3 223" xfId="38220"/>
    <cellStyle name="Heading 3 224" xfId="38221"/>
    <cellStyle name="Heading 3 225" xfId="38222"/>
    <cellStyle name="Heading 3 226" xfId="38223"/>
    <cellStyle name="Heading 3 227" xfId="38224"/>
    <cellStyle name="Heading 3 228" xfId="38225"/>
    <cellStyle name="Heading 3 229" xfId="38226"/>
    <cellStyle name="Heading 3 23" xfId="38227"/>
    <cellStyle name="Heading 3 230" xfId="38228"/>
    <cellStyle name="Heading 3 231" xfId="38229"/>
    <cellStyle name="Heading 3 232" xfId="38230"/>
    <cellStyle name="Heading 3 233" xfId="38231"/>
    <cellStyle name="Heading 3 234" xfId="38232"/>
    <cellStyle name="Heading 3 235" xfId="38233"/>
    <cellStyle name="Heading 3 236" xfId="38234"/>
    <cellStyle name="Heading 3 237" xfId="38235"/>
    <cellStyle name="Heading 3 238" xfId="38236"/>
    <cellStyle name="Heading 3 239" xfId="38237"/>
    <cellStyle name="Heading 3 24" xfId="38238"/>
    <cellStyle name="Heading 3 240" xfId="38239"/>
    <cellStyle name="Heading 3 241" xfId="38240"/>
    <cellStyle name="Heading 3 242" xfId="38241"/>
    <cellStyle name="Heading 3 243" xfId="38242"/>
    <cellStyle name="Heading 3 244" xfId="38243"/>
    <cellStyle name="Heading 3 245" xfId="38244"/>
    <cellStyle name="Heading 3 246" xfId="38245"/>
    <cellStyle name="Heading 3 247" xfId="38246"/>
    <cellStyle name="Heading 3 248" xfId="38247"/>
    <cellStyle name="Heading 3 249" xfId="38248"/>
    <cellStyle name="Heading 3 25" xfId="38249"/>
    <cellStyle name="Heading 3 250" xfId="38250"/>
    <cellStyle name="Heading 3 251" xfId="38251"/>
    <cellStyle name="Heading 3 252" xfId="38252"/>
    <cellStyle name="Heading 3 253" xfId="38253"/>
    <cellStyle name="Heading 3 254" xfId="38254"/>
    <cellStyle name="Heading 3 255" xfId="38255"/>
    <cellStyle name="Heading 3 26" xfId="38256"/>
    <cellStyle name="Heading 3 27" xfId="38257"/>
    <cellStyle name="Heading 3 28" xfId="38258"/>
    <cellStyle name="Heading 3 29" xfId="38259"/>
    <cellStyle name="Heading 3 3" xfId="38260"/>
    <cellStyle name="Heading 3 30" xfId="38261"/>
    <cellStyle name="Heading 3 31" xfId="38262"/>
    <cellStyle name="Heading 3 32" xfId="38263"/>
    <cellStyle name="Heading 3 33" xfId="38264"/>
    <cellStyle name="Heading 3 34" xfId="38265"/>
    <cellStyle name="Heading 3 35" xfId="38266"/>
    <cellStyle name="Heading 3 36" xfId="38267"/>
    <cellStyle name="Heading 3 37" xfId="38268"/>
    <cellStyle name="Heading 3 38" xfId="38269"/>
    <cellStyle name="Heading 3 39" xfId="38270"/>
    <cellStyle name="Heading 3 4" xfId="38271"/>
    <cellStyle name="Heading 3 40" xfId="38272"/>
    <cellStyle name="Heading 3 41" xfId="38273"/>
    <cellStyle name="Heading 3 42" xfId="38274"/>
    <cellStyle name="Heading 3 43" xfId="38275"/>
    <cellStyle name="Heading 3 44" xfId="38276"/>
    <cellStyle name="Heading 3 45" xfId="38277"/>
    <cellStyle name="Heading 3 46" xfId="38278"/>
    <cellStyle name="Heading 3 47" xfId="38279"/>
    <cellStyle name="Heading 3 48" xfId="38280"/>
    <cellStyle name="Heading 3 49" xfId="38281"/>
    <cellStyle name="Heading 3 5" xfId="38282"/>
    <cellStyle name="Heading 3 50" xfId="38283"/>
    <cellStyle name="Heading 3 51" xfId="38284"/>
    <cellStyle name="Heading 3 52" xfId="38285"/>
    <cellStyle name="Heading 3 53" xfId="38286"/>
    <cellStyle name="Heading 3 54" xfId="38287"/>
    <cellStyle name="Heading 3 55" xfId="38288"/>
    <cellStyle name="Heading 3 56" xfId="38289"/>
    <cellStyle name="Heading 3 57" xfId="38290"/>
    <cellStyle name="Heading 3 58" xfId="38291"/>
    <cellStyle name="Heading 3 59" xfId="38292"/>
    <cellStyle name="Heading 3 6" xfId="38293"/>
    <cellStyle name="Heading 3 60" xfId="38294"/>
    <cellStyle name="Heading 3 61" xfId="38295"/>
    <cellStyle name="Heading 3 62" xfId="38296"/>
    <cellStyle name="Heading 3 63" xfId="38297"/>
    <cellStyle name="Heading 3 64" xfId="38298"/>
    <cellStyle name="Heading 3 65" xfId="38299"/>
    <cellStyle name="Heading 3 66" xfId="38300"/>
    <cellStyle name="Heading 3 67" xfId="38301"/>
    <cellStyle name="Heading 3 68" xfId="38302"/>
    <cellStyle name="Heading 3 69" xfId="38303"/>
    <cellStyle name="Heading 3 7" xfId="38304"/>
    <cellStyle name="Heading 3 70" xfId="38305"/>
    <cellStyle name="Heading 3 71" xfId="38306"/>
    <cellStyle name="Heading 3 72" xfId="38307"/>
    <cellStyle name="Heading 3 73" xfId="38308"/>
    <cellStyle name="Heading 3 74" xfId="38309"/>
    <cellStyle name="Heading 3 75" xfId="38310"/>
    <cellStyle name="Heading 3 76" xfId="38311"/>
    <cellStyle name="Heading 3 77" xfId="38312"/>
    <cellStyle name="Heading 3 78" xfId="38313"/>
    <cellStyle name="Heading 3 79" xfId="38314"/>
    <cellStyle name="Heading 3 8" xfId="38315"/>
    <cellStyle name="Heading 3 80" xfId="38316"/>
    <cellStyle name="Heading 3 81" xfId="38317"/>
    <cellStyle name="Heading 3 82" xfId="38318"/>
    <cellStyle name="Heading 3 83" xfId="38319"/>
    <cellStyle name="Heading 3 84" xfId="38320"/>
    <cellStyle name="Heading 3 85" xfId="38321"/>
    <cellStyle name="Heading 3 86" xfId="38322"/>
    <cellStyle name="Heading 3 87" xfId="38323"/>
    <cellStyle name="Heading 3 88" xfId="38324"/>
    <cellStyle name="Heading 3 89" xfId="38325"/>
    <cellStyle name="Heading 3 9" xfId="38326"/>
    <cellStyle name="Heading 3 90" xfId="38327"/>
    <cellStyle name="Heading 3 91" xfId="38328"/>
    <cellStyle name="Heading 3 92" xfId="38329"/>
    <cellStyle name="Heading 3 93" xfId="38330"/>
    <cellStyle name="Heading 3 94" xfId="38331"/>
    <cellStyle name="Heading 3 95" xfId="38332"/>
    <cellStyle name="Heading 3 96" xfId="38333"/>
    <cellStyle name="Heading 3 97" xfId="38334"/>
    <cellStyle name="Heading 3 98" xfId="38335"/>
    <cellStyle name="Heading 3 99" xfId="38336"/>
    <cellStyle name="Heading 4 10" xfId="38337"/>
    <cellStyle name="Heading 4 100" xfId="38338"/>
    <cellStyle name="Heading 4 101" xfId="38339"/>
    <cellStyle name="Heading 4 102" xfId="38340"/>
    <cellStyle name="Heading 4 103" xfId="38341"/>
    <cellStyle name="Heading 4 104" xfId="38342"/>
    <cellStyle name="Heading 4 105" xfId="38343"/>
    <cellStyle name="Heading 4 106" xfId="38344"/>
    <cellStyle name="Heading 4 107" xfId="38345"/>
    <cellStyle name="Heading 4 108" xfId="38346"/>
    <cellStyle name="Heading 4 109" xfId="38347"/>
    <cellStyle name="Heading 4 11" xfId="38348"/>
    <cellStyle name="Heading 4 110" xfId="38349"/>
    <cellStyle name="Heading 4 111" xfId="38350"/>
    <cellStyle name="Heading 4 112" xfId="38351"/>
    <cellStyle name="Heading 4 113" xfId="38352"/>
    <cellStyle name="Heading 4 114" xfId="38353"/>
    <cellStyle name="Heading 4 115" xfId="38354"/>
    <cellStyle name="Heading 4 116" xfId="38355"/>
    <cellStyle name="Heading 4 117" xfId="38356"/>
    <cellStyle name="Heading 4 118" xfId="38357"/>
    <cellStyle name="Heading 4 119" xfId="38358"/>
    <cellStyle name="Heading 4 12" xfId="38359"/>
    <cellStyle name="Heading 4 120" xfId="38360"/>
    <cellStyle name="Heading 4 121" xfId="38361"/>
    <cellStyle name="Heading 4 122" xfId="38362"/>
    <cellStyle name="Heading 4 123" xfId="38363"/>
    <cellStyle name="Heading 4 124" xfId="38364"/>
    <cellStyle name="Heading 4 125" xfId="38365"/>
    <cellStyle name="Heading 4 126" xfId="38366"/>
    <cellStyle name="Heading 4 127" xfId="38367"/>
    <cellStyle name="Heading 4 128" xfId="38368"/>
    <cellStyle name="Heading 4 129" xfId="38369"/>
    <cellStyle name="Heading 4 13" xfId="38370"/>
    <cellStyle name="Heading 4 130" xfId="38371"/>
    <cellStyle name="Heading 4 131" xfId="38372"/>
    <cellStyle name="Heading 4 132" xfId="38373"/>
    <cellStyle name="Heading 4 133" xfId="38374"/>
    <cellStyle name="Heading 4 134" xfId="38375"/>
    <cellStyle name="Heading 4 135" xfId="38376"/>
    <cellStyle name="Heading 4 136" xfId="38377"/>
    <cellStyle name="Heading 4 137" xfId="38378"/>
    <cellStyle name="Heading 4 138" xfId="38379"/>
    <cellStyle name="Heading 4 139" xfId="38380"/>
    <cellStyle name="Heading 4 14" xfId="38381"/>
    <cellStyle name="Heading 4 140" xfId="38382"/>
    <cellStyle name="Heading 4 141" xfId="38383"/>
    <cellStyle name="Heading 4 142" xfId="38384"/>
    <cellStyle name="Heading 4 143" xfId="38385"/>
    <cellStyle name="Heading 4 144" xfId="38386"/>
    <cellStyle name="Heading 4 145" xfId="38387"/>
    <cellStyle name="Heading 4 146" xfId="38388"/>
    <cellStyle name="Heading 4 147" xfId="38389"/>
    <cellStyle name="Heading 4 148" xfId="38390"/>
    <cellStyle name="Heading 4 149" xfId="38391"/>
    <cellStyle name="Heading 4 15" xfId="38392"/>
    <cellStyle name="Heading 4 150" xfId="38393"/>
    <cellStyle name="Heading 4 151" xfId="38394"/>
    <cellStyle name="Heading 4 152" xfId="38395"/>
    <cellStyle name="Heading 4 153" xfId="38396"/>
    <cellStyle name="Heading 4 154" xfId="38397"/>
    <cellStyle name="Heading 4 155" xfId="38398"/>
    <cellStyle name="Heading 4 156" xfId="38399"/>
    <cellStyle name="Heading 4 157" xfId="38400"/>
    <cellStyle name="Heading 4 158" xfId="38401"/>
    <cellStyle name="Heading 4 159" xfId="38402"/>
    <cellStyle name="Heading 4 16" xfId="38403"/>
    <cellStyle name="Heading 4 160" xfId="38404"/>
    <cellStyle name="Heading 4 161" xfId="38405"/>
    <cellStyle name="Heading 4 162" xfId="38406"/>
    <cellStyle name="Heading 4 163" xfId="38407"/>
    <cellStyle name="Heading 4 164" xfId="38408"/>
    <cellStyle name="Heading 4 165" xfId="38409"/>
    <cellStyle name="Heading 4 166" xfId="38410"/>
    <cellStyle name="Heading 4 167" xfId="38411"/>
    <cellStyle name="Heading 4 168" xfId="38412"/>
    <cellStyle name="Heading 4 169" xfId="38413"/>
    <cellStyle name="Heading 4 17" xfId="38414"/>
    <cellStyle name="Heading 4 170" xfId="38415"/>
    <cellStyle name="Heading 4 171" xfId="38416"/>
    <cellStyle name="Heading 4 172" xfId="38417"/>
    <cellStyle name="Heading 4 173" xfId="38418"/>
    <cellStyle name="Heading 4 174" xfId="38419"/>
    <cellStyle name="Heading 4 175" xfId="38420"/>
    <cellStyle name="Heading 4 176" xfId="38421"/>
    <cellStyle name="Heading 4 177" xfId="38422"/>
    <cellStyle name="Heading 4 178" xfId="38423"/>
    <cellStyle name="Heading 4 179" xfId="38424"/>
    <cellStyle name="Heading 4 18" xfId="38425"/>
    <cellStyle name="Heading 4 180" xfId="38426"/>
    <cellStyle name="Heading 4 181" xfId="38427"/>
    <cellStyle name="Heading 4 182" xfId="38428"/>
    <cellStyle name="Heading 4 183" xfId="38429"/>
    <cellStyle name="Heading 4 184" xfId="38430"/>
    <cellStyle name="Heading 4 185" xfId="38431"/>
    <cellStyle name="Heading 4 186" xfId="38432"/>
    <cellStyle name="Heading 4 187" xfId="38433"/>
    <cellStyle name="Heading 4 188" xfId="38434"/>
    <cellStyle name="Heading 4 189" xfId="38435"/>
    <cellStyle name="Heading 4 19" xfId="38436"/>
    <cellStyle name="Heading 4 190" xfId="38437"/>
    <cellStyle name="Heading 4 191" xfId="38438"/>
    <cellStyle name="Heading 4 192" xfId="38439"/>
    <cellStyle name="Heading 4 193" xfId="38440"/>
    <cellStyle name="Heading 4 194" xfId="38441"/>
    <cellStyle name="Heading 4 195" xfId="38442"/>
    <cellStyle name="Heading 4 196" xfId="38443"/>
    <cellStyle name="Heading 4 197" xfId="38444"/>
    <cellStyle name="Heading 4 198" xfId="38445"/>
    <cellStyle name="Heading 4 199" xfId="38446"/>
    <cellStyle name="Heading 4 2" xfId="38447"/>
    <cellStyle name="Heading 4 2 2" xfId="38448"/>
    <cellStyle name="Heading 4 2 3" xfId="38449"/>
    <cellStyle name="Heading 4 2 4" xfId="38450"/>
    <cellStyle name="Heading 4 2 5" xfId="38451"/>
    <cellStyle name="Heading 4 20" xfId="38452"/>
    <cellStyle name="Heading 4 200" xfId="38453"/>
    <cellStyle name="Heading 4 201" xfId="38454"/>
    <cellStyle name="Heading 4 202" xfId="38455"/>
    <cellStyle name="Heading 4 203" xfId="38456"/>
    <cellStyle name="Heading 4 204" xfId="38457"/>
    <cellStyle name="Heading 4 205" xfId="38458"/>
    <cellStyle name="Heading 4 206" xfId="38459"/>
    <cellStyle name="Heading 4 207" xfId="38460"/>
    <cellStyle name="Heading 4 208" xfId="38461"/>
    <cellStyle name="Heading 4 209" xfId="38462"/>
    <cellStyle name="Heading 4 21" xfId="38463"/>
    <cellStyle name="Heading 4 210" xfId="38464"/>
    <cellStyle name="Heading 4 211" xfId="38465"/>
    <cellStyle name="Heading 4 212" xfId="38466"/>
    <cellStyle name="Heading 4 213" xfId="38467"/>
    <cellStyle name="Heading 4 214" xfId="38468"/>
    <cellStyle name="Heading 4 215" xfId="38469"/>
    <cellStyle name="Heading 4 216" xfId="38470"/>
    <cellStyle name="Heading 4 217" xfId="38471"/>
    <cellStyle name="Heading 4 218" xfId="38472"/>
    <cellStyle name="Heading 4 219" xfId="38473"/>
    <cellStyle name="Heading 4 22" xfId="38474"/>
    <cellStyle name="Heading 4 220" xfId="38475"/>
    <cellStyle name="Heading 4 221" xfId="38476"/>
    <cellStyle name="Heading 4 222" xfId="38477"/>
    <cellStyle name="Heading 4 223" xfId="38478"/>
    <cellStyle name="Heading 4 224" xfId="38479"/>
    <cellStyle name="Heading 4 225" xfId="38480"/>
    <cellStyle name="Heading 4 226" xfId="38481"/>
    <cellStyle name="Heading 4 227" xfId="38482"/>
    <cellStyle name="Heading 4 228" xfId="38483"/>
    <cellStyle name="Heading 4 229" xfId="38484"/>
    <cellStyle name="Heading 4 23" xfId="38485"/>
    <cellStyle name="Heading 4 230" xfId="38486"/>
    <cellStyle name="Heading 4 231" xfId="38487"/>
    <cellStyle name="Heading 4 232" xfId="38488"/>
    <cellStyle name="Heading 4 233" xfId="38489"/>
    <cellStyle name="Heading 4 234" xfId="38490"/>
    <cellStyle name="Heading 4 235" xfId="38491"/>
    <cellStyle name="Heading 4 236" xfId="38492"/>
    <cellStyle name="Heading 4 237" xfId="38493"/>
    <cellStyle name="Heading 4 238" xfId="38494"/>
    <cellStyle name="Heading 4 239" xfId="38495"/>
    <cellStyle name="Heading 4 24" xfId="38496"/>
    <cellStyle name="Heading 4 240" xfId="38497"/>
    <cellStyle name="Heading 4 241" xfId="38498"/>
    <cellStyle name="Heading 4 242" xfId="38499"/>
    <cellStyle name="Heading 4 243" xfId="38500"/>
    <cellStyle name="Heading 4 244" xfId="38501"/>
    <cellStyle name="Heading 4 245" xfId="38502"/>
    <cellStyle name="Heading 4 246" xfId="38503"/>
    <cellStyle name="Heading 4 247" xfId="38504"/>
    <cellStyle name="Heading 4 248" xfId="38505"/>
    <cellStyle name="Heading 4 249" xfId="38506"/>
    <cellStyle name="Heading 4 25" xfId="38507"/>
    <cellStyle name="Heading 4 250" xfId="38508"/>
    <cellStyle name="Heading 4 251" xfId="38509"/>
    <cellStyle name="Heading 4 252" xfId="38510"/>
    <cellStyle name="Heading 4 253" xfId="38511"/>
    <cellStyle name="Heading 4 254" xfId="38512"/>
    <cellStyle name="Heading 4 255" xfId="38513"/>
    <cellStyle name="Heading 4 26" xfId="38514"/>
    <cellStyle name="Heading 4 27" xfId="38515"/>
    <cellStyle name="Heading 4 28" xfId="38516"/>
    <cellStyle name="Heading 4 29" xfId="38517"/>
    <cellStyle name="Heading 4 3" xfId="38518"/>
    <cellStyle name="Heading 4 30" xfId="38519"/>
    <cellStyle name="Heading 4 31" xfId="38520"/>
    <cellStyle name="Heading 4 32" xfId="38521"/>
    <cellStyle name="Heading 4 33" xfId="38522"/>
    <cellStyle name="Heading 4 34" xfId="38523"/>
    <cellStyle name="Heading 4 35" xfId="38524"/>
    <cellStyle name="Heading 4 36" xfId="38525"/>
    <cellStyle name="Heading 4 37" xfId="38526"/>
    <cellStyle name="Heading 4 38" xfId="38527"/>
    <cellStyle name="Heading 4 39" xfId="38528"/>
    <cellStyle name="Heading 4 4" xfId="38529"/>
    <cellStyle name="Heading 4 40" xfId="38530"/>
    <cellStyle name="Heading 4 41" xfId="38531"/>
    <cellStyle name="Heading 4 42" xfId="38532"/>
    <cellStyle name="Heading 4 43" xfId="38533"/>
    <cellStyle name="Heading 4 44" xfId="38534"/>
    <cellStyle name="Heading 4 45" xfId="38535"/>
    <cellStyle name="Heading 4 46" xfId="38536"/>
    <cellStyle name="Heading 4 47" xfId="38537"/>
    <cellStyle name="Heading 4 48" xfId="38538"/>
    <cellStyle name="Heading 4 49" xfId="38539"/>
    <cellStyle name="Heading 4 5" xfId="38540"/>
    <cellStyle name="Heading 4 50" xfId="38541"/>
    <cellStyle name="Heading 4 51" xfId="38542"/>
    <cellStyle name="Heading 4 52" xfId="38543"/>
    <cellStyle name="Heading 4 53" xfId="38544"/>
    <cellStyle name="Heading 4 54" xfId="38545"/>
    <cellStyle name="Heading 4 55" xfId="38546"/>
    <cellStyle name="Heading 4 56" xfId="38547"/>
    <cellStyle name="Heading 4 57" xfId="38548"/>
    <cellStyle name="Heading 4 58" xfId="38549"/>
    <cellStyle name="Heading 4 59" xfId="38550"/>
    <cellStyle name="Heading 4 6" xfId="38551"/>
    <cellStyle name="Heading 4 60" xfId="38552"/>
    <cellStyle name="Heading 4 61" xfId="38553"/>
    <cellStyle name="Heading 4 62" xfId="38554"/>
    <cellStyle name="Heading 4 63" xfId="38555"/>
    <cellStyle name="Heading 4 64" xfId="38556"/>
    <cellStyle name="Heading 4 65" xfId="38557"/>
    <cellStyle name="Heading 4 66" xfId="38558"/>
    <cellStyle name="Heading 4 67" xfId="38559"/>
    <cellStyle name="Heading 4 68" xfId="38560"/>
    <cellStyle name="Heading 4 69" xfId="38561"/>
    <cellStyle name="Heading 4 7" xfId="38562"/>
    <cellStyle name="Heading 4 70" xfId="38563"/>
    <cellStyle name="Heading 4 71" xfId="38564"/>
    <cellStyle name="Heading 4 72" xfId="38565"/>
    <cellStyle name="Heading 4 73" xfId="38566"/>
    <cellStyle name="Heading 4 74" xfId="38567"/>
    <cellStyle name="Heading 4 75" xfId="38568"/>
    <cellStyle name="Heading 4 76" xfId="38569"/>
    <cellStyle name="Heading 4 77" xfId="38570"/>
    <cellStyle name="Heading 4 78" xfId="38571"/>
    <cellStyle name="Heading 4 79" xfId="38572"/>
    <cellStyle name="Heading 4 8" xfId="38573"/>
    <cellStyle name="Heading 4 80" xfId="38574"/>
    <cellStyle name="Heading 4 81" xfId="38575"/>
    <cellStyle name="Heading 4 82" xfId="38576"/>
    <cellStyle name="Heading 4 83" xfId="38577"/>
    <cellStyle name="Heading 4 84" xfId="38578"/>
    <cellStyle name="Heading 4 85" xfId="38579"/>
    <cellStyle name="Heading 4 86" xfId="38580"/>
    <cellStyle name="Heading 4 87" xfId="38581"/>
    <cellStyle name="Heading 4 88" xfId="38582"/>
    <cellStyle name="Heading 4 89" xfId="38583"/>
    <cellStyle name="Heading 4 9" xfId="38584"/>
    <cellStyle name="Heading 4 90" xfId="38585"/>
    <cellStyle name="Heading 4 91" xfId="38586"/>
    <cellStyle name="Heading 4 92" xfId="38587"/>
    <cellStyle name="Heading 4 93" xfId="38588"/>
    <cellStyle name="Heading 4 94" xfId="38589"/>
    <cellStyle name="Heading 4 95" xfId="38590"/>
    <cellStyle name="Heading 4 96" xfId="38591"/>
    <cellStyle name="Heading 4 97" xfId="38592"/>
    <cellStyle name="Heading 4 98" xfId="38593"/>
    <cellStyle name="Heading 4 99" xfId="38594"/>
    <cellStyle name="Heading1" xfId="155"/>
    <cellStyle name="Heading2" xfId="156"/>
    <cellStyle name="Headline" xfId="38595"/>
    <cellStyle name="Headline 2" xfId="38596"/>
    <cellStyle name="HIGHLIGHT" xfId="157"/>
    <cellStyle name="Historical Inputs" xfId="158"/>
    <cellStyle name="HL.-" xfId="38597"/>
    <cellStyle name="HL.-.01" xfId="38598"/>
    <cellStyle name="HL.-.02" xfId="38599"/>
    <cellStyle name="HL.-.03" xfId="38600"/>
    <cellStyle name="HL.-.05" xfId="38601"/>
    <cellStyle name="HL.-.09" xfId="38602"/>
    <cellStyle name="HL.-_Liberty" xfId="38603"/>
    <cellStyle name="HL.B" xfId="38604"/>
    <cellStyle name="HL.B.01" xfId="38605"/>
    <cellStyle name="HL.B.02" xfId="38606"/>
    <cellStyle name="HL.B.03" xfId="38607"/>
    <cellStyle name="HL.B.04" xfId="38608"/>
    <cellStyle name="HL.B.05" xfId="38609"/>
    <cellStyle name="HL.B.09" xfId="38610"/>
    <cellStyle name="HL.B_Liberty" xfId="38611"/>
    <cellStyle name="Hot Inputs" xfId="159"/>
    <cellStyle name="HspRow" xfId="38612"/>
    <cellStyle name="HspRow 2" xfId="38613"/>
    <cellStyle name="Hyperlink 2" xfId="160"/>
    <cellStyle name="Hyperlink 2 2" xfId="161"/>
    <cellStyle name="Hyperlink 3" xfId="162"/>
    <cellStyle name="Hyperlink 4" xfId="38614"/>
    <cellStyle name="Hyperlink 5" xfId="38615"/>
    <cellStyle name="Imported data from another worksheet" xfId="163"/>
    <cellStyle name="inc/dec" xfId="164"/>
    <cellStyle name="IndirectReference" xfId="165"/>
    <cellStyle name="Input [yellow]" xfId="166"/>
    <cellStyle name="Input [yellow] 10" xfId="38616"/>
    <cellStyle name="Input [yellow] 11" xfId="38617"/>
    <cellStyle name="Input [yellow] 2" xfId="38618"/>
    <cellStyle name="Input [yellow] 2 10" xfId="38619"/>
    <cellStyle name="Input [yellow] 2 10 2" xfId="38620"/>
    <cellStyle name="Input [yellow] 2 10 2 2" xfId="38621"/>
    <cellStyle name="Input [yellow] 2 10 2 3" xfId="38622"/>
    <cellStyle name="Input [yellow] 2 10 2 4" xfId="38623"/>
    <cellStyle name="Input [yellow] 2 10 3" xfId="38624"/>
    <cellStyle name="Input [yellow] 2 10 4" xfId="38625"/>
    <cellStyle name="Input [yellow] 2 10 5" xfId="38626"/>
    <cellStyle name="Input [yellow] 2 11" xfId="38627"/>
    <cellStyle name="Input [yellow] 2 11 2" xfId="38628"/>
    <cellStyle name="Input [yellow] 2 11 2 2" xfId="38629"/>
    <cellStyle name="Input [yellow] 2 11 2 3" xfId="38630"/>
    <cellStyle name="Input [yellow] 2 11 2 4" xfId="38631"/>
    <cellStyle name="Input [yellow] 2 11 3" xfId="38632"/>
    <cellStyle name="Input [yellow] 2 11 4" xfId="38633"/>
    <cellStyle name="Input [yellow] 2 11 5" xfId="38634"/>
    <cellStyle name="Input [yellow] 2 12" xfId="38635"/>
    <cellStyle name="Input [yellow] 2 12 2" xfId="38636"/>
    <cellStyle name="Input [yellow] 2 12 2 2" xfId="38637"/>
    <cellStyle name="Input [yellow] 2 12 2 3" xfId="38638"/>
    <cellStyle name="Input [yellow] 2 12 2 4" xfId="38639"/>
    <cellStyle name="Input [yellow] 2 12 3" xfId="38640"/>
    <cellStyle name="Input [yellow] 2 12 4" xfId="38641"/>
    <cellStyle name="Input [yellow] 2 12 5" xfId="38642"/>
    <cellStyle name="Input [yellow] 2 13" xfId="38643"/>
    <cellStyle name="Input [yellow] 2 13 2" xfId="38644"/>
    <cellStyle name="Input [yellow] 2 13 2 2" xfId="38645"/>
    <cellStyle name="Input [yellow] 2 13 2 3" xfId="38646"/>
    <cellStyle name="Input [yellow] 2 13 2 4" xfId="38647"/>
    <cellStyle name="Input [yellow] 2 13 3" xfId="38648"/>
    <cellStyle name="Input [yellow] 2 13 4" xfId="38649"/>
    <cellStyle name="Input [yellow] 2 13 5" xfId="38650"/>
    <cellStyle name="Input [yellow] 2 14" xfId="38651"/>
    <cellStyle name="Input [yellow] 2 14 2" xfId="38652"/>
    <cellStyle name="Input [yellow] 2 14 2 2" xfId="38653"/>
    <cellStyle name="Input [yellow] 2 14 2 3" xfId="38654"/>
    <cellStyle name="Input [yellow] 2 14 2 4" xfId="38655"/>
    <cellStyle name="Input [yellow] 2 14 3" xfId="38656"/>
    <cellStyle name="Input [yellow] 2 14 4" xfId="38657"/>
    <cellStyle name="Input [yellow] 2 14 5" xfId="38658"/>
    <cellStyle name="Input [yellow] 2 15" xfId="38659"/>
    <cellStyle name="Input [yellow] 2 15 2" xfId="38660"/>
    <cellStyle name="Input [yellow] 2 15 2 2" xfId="38661"/>
    <cellStyle name="Input [yellow] 2 15 2 3" xfId="38662"/>
    <cellStyle name="Input [yellow] 2 15 2 4" xfId="38663"/>
    <cellStyle name="Input [yellow] 2 15 3" xfId="38664"/>
    <cellStyle name="Input [yellow] 2 15 4" xfId="38665"/>
    <cellStyle name="Input [yellow] 2 15 5" xfId="38666"/>
    <cellStyle name="Input [yellow] 2 16" xfId="38667"/>
    <cellStyle name="Input [yellow] 2 16 2" xfId="38668"/>
    <cellStyle name="Input [yellow] 2 16 2 2" xfId="38669"/>
    <cellStyle name="Input [yellow] 2 16 2 3" xfId="38670"/>
    <cellStyle name="Input [yellow] 2 16 2 4" xfId="38671"/>
    <cellStyle name="Input [yellow] 2 16 3" xfId="38672"/>
    <cellStyle name="Input [yellow] 2 16 4" xfId="38673"/>
    <cellStyle name="Input [yellow] 2 16 5" xfId="38674"/>
    <cellStyle name="Input [yellow] 2 17" xfId="38675"/>
    <cellStyle name="Input [yellow] 2 17 2" xfId="38676"/>
    <cellStyle name="Input [yellow] 2 17 2 2" xfId="38677"/>
    <cellStyle name="Input [yellow] 2 17 2 3" xfId="38678"/>
    <cellStyle name="Input [yellow] 2 17 2 4" xfId="38679"/>
    <cellStyle name="Input [yellow] 2 17 3" xfId="38680"/>
    <cellStyle name="Input [yellow] 2 17 4" xfId="38681"/>
    <cellStyle name="Input [yellow] 2 17 5" xfId="38682"/>
    <cellStyle name="Input [yellow] 2 18" xfId="38683"/>
    <cellStyle name="Input [yellow] 2 18 2" xfId="38684"/>
    <cellStyle name="Input [yellow] 2 18 2 2" xfId="38685"/>
    <cellStyle name="Input [yellow] 2 18 2 3" xfId="38686"/>
    <cellStyle name="Input [yellow] 2 18 2 4" xfId="38687"/>
    <cellStyle name="Input [yellow] 2 18 3" xfId="38688"/>
    <cellStyle name="Input [yellow] 2 18 4" xfId="38689"/>
    <cellStyle name="Input [yellow] 2 18 5" xfId="38690"/>
    <cellStyle name="Input [yellow] 2 19" xfId="38691"/>
    <cellStyle name="Input [yellow] 2 19 2" xfId="38692"/>
    <cellStyle name="Input [yellow] 2 19 2 2" xfId="38693"/>
    <cellStyle name="Input [yellow] 2 19 2 3" xfId="38694"/>
    <cellStyle name="Input [yellow] 2 19 2 4" xfId="38695"/>
    <cellStyle name="Input [yellow] 2 19 3" xfId="38696"/>
    <cellStyle name="Input [yellow] 2 19 4" xfId="38697"/>
    <cellStyle name="Input [yellow] 2 19 5" xfId="38698"/>
    <cellStyle name="Input [yellow] 2 2" xfId="38699"/>
    <cellStyle name="Input [yellow] 2 2 2" xfId="38700"/>
    <cellStyle name="Input [yellow] 2 2 2 2" xfId="38701"/>
    <cellStyle name="Input [yellow] 2 2 2 3" xfId="38702"/>
    <cellStyle name="Input [yellow] 2 2 2 4" xfId="38703"/>
    <cellStyle name="Input [yellow] 2 2 3" xfId="38704"/>
    <cellStyle name="Input [yellow] 2 2 4" xfId="38705"/>
    <cellStyle name="Input [yellow] 2 2 5" xfId="38706"/>
    <cellStyle name="Input [yellow] 2 20" xfId="38707"/>
    <cellStyle name="Input [yellow] 2 20 2" xfId="38708"/>
    <cellStyle name="Input [yellow] 2 20 2 2" xfId="38709"/>
    <cellStyle name="Input [yellow] 2 20 2 3" xfId="38710"/>
    <cellStyle name="Input [yellow] 2 20 2 4" xfId="38711"/>
    <cellStyle name="Input [yellow] 2 20 3" xfId="38712"/>
    <cellStyle name="Input [yellow] 2 20 4" xfId="38713"/>
    <cellStyle name="Input [yellow] 2 20 5" xfId="38714"/>
    <cellStyle name="Input [yellow] 2 21" xfId="38715"/>
    <cellStyle name="Input [yellow] 2 21 2" xfId="38716"/>
    <cellStyle name="Input [yellow] 2 21 3" xfId="38717"/>
    <cellStyle name="Input [yellow] 2 21 4" xfId="38718"/>
    <cellStyle name="Input [yellow] 2 22" xfId="38719"/>
    <cellStyle name="Input [yellow] 2 23" xfId="38720"/>
    <cellStyle name="Input [yellow] 2 24" xfId="38721"/>
    <cellStyle name="Input [yellow] 2 3" xfId="38722"/>
    <cellStyle name="Input [yellow] 2 3 2" xfId="38723"/>
    <cellStyle name="Input [yellow] 2 3 2 2" xfId="38724"/>
    <cellStyle name="Input [yellow] 2 3 2 3" xfId="38725"/>
    <cellStyle name="Input [yellow] 2 3 2 4" xfId="38726"/>
    <cellStyle name="Input [yellow] 2 3 3" xfId="38727"/>
    <cellStyle name="Input [yellow] 2 3 4" xfId="38728"/>
    <cellStyle name="Input [yellow] 2 3 5" xfId="38729"/>
    <cellStyle name="Input [yellow] 2 4" xfId="38730"/>
    <cellStyle name="Input [yellow] 2 4 2" xfId="38731"/>
    <cellStyle name="Input [yellow] 2 4 2 2" xfId="38732"/>
    <cellStyle name="Input [yellow] 2 4 2 3" xfId="38733"/>
    <cellStyle name="Input [yellow] 2 4 2 4" xfId="38734"/>
    <cellStyle name="Input [yellow] 2 4 3" xfId="38735"/>
    <cellStyle name="Input [yellow] 2 4 4" xfId="38736"/>
    <cellStyle name="Input [yellow] 2 4 5" xfId="38737"/>
    <cellStyle name="Input [yellow] 2 5" xfId="38738"/>
    <cellStyle name="Input [yellow] 2 5 2" xfId="38739"/>
    <cellStyle name="Input [yellow] 2 5 2 2" xfId="38740"/>
    <cellStyle name="Input [yellow] 2 5 2 3" xfId="38741"/>
    <cellStyle name="Input [yellow] 2 5 2 4" xfId="38742"/>
    <cellStyle name="Input [yellow] 2 5 3" xfId="38743"/>
    <cellStyle name="Input [yellow] 2 5 4" xfId="38744"/>
    <cellStyle name="Input [yellow] 2 5 5" xfId="38745"/>
    <cellStyle name="Input [yellow] 2 6" xfId="38746"/>
    <cellStyle name="Input [yellow] 2 6 2" xfId="38747"/>
    <cellStyle name="Input [yellow] 2 6 2 2" xfId="38748"/>
    <cellStyle name="Input [yellow] 2 6 2 3" xfId="38749"/>
    <cellStyle name="Input [yellow] 2 6 2 4" xfId="38750"/>
    <cellStyle name="Input [yellow] 2 6 3" xfId="38751"/>
    <cellStyle name="Input [yellow] 2 6 4" xfId="38752"/>
    <cellStyle name="Input [yellow] 2 6 5" xfId="38753"/>
    <cellStyle name="Input [yellow] 2 7" xfId="38754"/>
    <cellStyle name="Input [yellow] 2 7 2" xfId="38755"/>
    <cellStyle name="Input [yellow] 2 7 2 2" xfId="38756"/>
    <cellStyle name="Input [yellow] 2 7 2 3" xfId="38757"/>
    <cellStyle name="Input [yellow] 2 7 2 4" xfId="38758"/>
    <cellStyle name="Input [yellow] 2 7 3" xfId="38759"/>
    <cellStyle name="Input [yellow] 2 7 4" xfId="38760"/>
    <cellStyle name="Input [yellow] 2 7 5" xfId="38761"/>
    <cellStyle name="Input [yellow] 2 8" xfId="38762"/>
    <cellStyle name="Input [yellow] 2 8 2" xfId="38763"/>
    <cellStyle name="Input [yellow] 2 8 2 2" xfId="38764"/>
    <cellStyle name="Input [yellow] 2 8 2 3" xfId="38765"/>
    <cellStyle name="Input [yellow] 2 8 2 4" xfId="38766"/>
    <cellStyle name="Input [yellow] 2 8 3" xfId="38767"/>
    <cellStyle name="Input [yellow] 2 8 4" xfId="38768"/>
    <cellStyle name="Input [yellow] 2 8 5" xfId="38769"/>
    <cellStyle name="Input [yellow] 2 9" xfId="38770"/>
    <cellStyle name="Input [yellow] 2 9 2" xfId="38771"/>
    <cellStyle name="Input [yellow] 2 9 2 2" xfId="38772"/>
    <cellStyle name="Input [yellow] 2 9 2 3" xfId="38773"/>
    <cellStyle name="Input [yellow] 2 9 2 4" xfId="38774"/>
    <cellStyle name="Input [yellow] 2 9 3" xfId="38775"/>
    <cellStyle name="Input [yellow] 2 9 4" xfId="38776"/>
    <cellStyle name="Input [yellow] 2 9 5" xfId="38777"/>
    <cellStyle name="Input [yellow] 3" xfId="38778"/>
    <cellStyle name="Input [yellow] 3 10" xfId="38779"/>
    <cellStyle name="Input [yellow] 3 10 2" xfId="38780"/>
    <cellStyle name="Input [yellow] 3 10 2 2" xfId="38781"/>
    <cellStyle name="Input [yellow] 3 10 2 3" xfId="38782"/>
    <cellStyle name="Input [yellow] 3 10 2 4" xfId="38783"/>
    <cellStyle name="Input [yellow] 3 10 3" xfId="38784"/>
    <cellStyle name="Input [yellow] 3 10 4" xfId="38785"/>
    <cellStyle name="Input [yellow] 3 10 5" xfId="38786"/>
    <cellStyle name="Input [yellow] 3 11" xfId="38787"/>
    <cellStyle name="Input [yellow] 3 11 2" xfId="38788"/>
    <cellStyle name="Input [yellow] 3 11 2 2" xfId="38789"/>
    <cellStyle name="Input [yellow] 3 11 2 3" xfId="38790"/>
    <cellStyle name="Input [yellow] 3 11 2 4" xfId="38791"/>
    <cellStyle name="Input [yellow] 3 11 3" xfId="38792"/>
    <cellStyle name="Input [yellow] 3 11 4" xfId="38793"/>
    <cellStyle name="Input [yellow] 3 11 5" xfId="38794"/>
    <cellStyle name="Input [yellow] 3 12" xfId="38795"/>
    <cellStyle name="Input [yellow] 3 12 2" xfId="38796"/>
    <cellStyle name="Input [yellow] 3 12 2 2" xfId="38797"/>
    <cellStyle name="Input [yellow] 3 12 2 3" xfId="38798"/>
    <cellStyle name="Input [yellow] 3 12 2 4" xfId="38799"/>
    <cellStyle name="Input [yellow] 3 12 3" xfId="38800"/>
    <cellStyle name="Input [yellow] 3 12 4" xfId="38801"/>
    <cellStyle name="Input [yellow] 3 12 5" xfId="38802"/>
    <cellStyle name="Input [yellow] 3 13" xfId="38803"/>
    <cellStyle name="Input [yellow] 3 13 2" xfId="38804"/>
    <cellStyle name="Input [yellow] 3 13 2 2" xfId="38805"/>
    <cellStyle name="Input [yellow] 3 13 2 3" xfId="38806"/>
    <cellStyle name="Input [yellow] 3 13 2 4" xfId="38807"/>
    <cellStyle name="Input [yellow] 3 13 3" xfId="38808"/>
    <cellStyle name="Input [yellow] 3 13 4" xfId="38809"/>
    <cellStyle name="Input [yellow] 3 13 5" xfId="38810"/>
    <cellStyle name="Input [yellow] 3 14" xfId="38811"/>
    <cellStyle name="Input [yellow] 3 14 2" xfId="38812"/>
    <cellStyle name="Input [yellow] 3 14 2 2" xfId="38813"/>
    <cellStyle name="Input [yellow] 3 14 2 3" xfId="38814"/>
    <cellStyle name="Input [yellow] 3 14 2 4" xfId="38815"/>
    <cellStyle name="Input [yellow] 3 14 3" xfId="38816"/>
    <cellStyle name="Input [yellow] 3 14 4" xfId="38817"/>
    <cellStyle name="Input [yellow] 3 14 5" xfId="38818"/>
    <cellStyle name="Input [yellow] 3 15" xfId="38819"/>
    <cellStyle name="Input [yellow] 3 15 2" xfId="38820"/>
    <cellStyle name="Input [yellow] 3 15 2 2" xfId="38821"/>
    <cellStyle name="Input [yellow] 3 15 2 3" xfId="38822"/>
    <cellStyle name="Input [yellow] 3 15 2 4" xfId="38823"/>
    <cellStyle name="Input [yellow] 3 15 3" xfId="38824"/>
    <cellStyle name="Input [yellow] 3 15 4" xfId="38825"/>
    <cellStyle name="Input [yellow] 3 15 5" xfId="38826"/>
    <cellStyle name="Input [yellow] 3 16" xfId="38827"/>
    <cellStyle name="Input [yellow] 3 16 2" xfId="38828"/>
    <cellStyle name="Input [yellow] 3 16 2 2" xfId="38829"/>
    <cellStyle name="Input [yellow] 3 16 2 3" xfId="38830"/>
    <cellStyle name="Input [yellow] 3 16 2 4" xfId="38831"/>
    <cellStyle name="Input [yellow] 3 16 3" xfId="38832"/>
    <cellStyle name="Input [yellow] 3 16 4" xfId="38833"/>
    <cellStyle name="Input [yellow] 3 16 5" xfId="38834"/>
    <cellStyle name="Input [yellow] 3 17" xfId="38835"/>
    <cellStyle name="Input [yellow] 3 17 2" xfId="38836"/>
    <cellStyle name="Input [yellow] 3 17 2 2" xfId="38837"/>
    <cellStyle name="Input [yellow] 3 17 2 3" xfId="38838"/>
    <cellStyle name="Input [yellow] 3 17 2 4" xfId="38839"/>
    <cellStyle name="Input [yellow] 3 17 3" xfId="38840"/>
    <cellStyle name="Input [yellow] 3 17 4" xfId="38841"/>
    <cellStyle name="Input [yellow] 3 17 5" xfId="38842"/>
    <cellStyle name="Input [yellow] 3 18" xfId="38843"/>
    <cellStyle name="Input [yellow] 3 18 2" xfId="38844"/>
    <cellStyle name="Input [yellow] 3 18 2 2" xfId="38845"/>
    <cellStyle name="Input [yellow] 3 18 2 3" xfId="38846"/>
    <cellStyle name="Input [yellow] 3 18 2 4" xfId="38847"/>
    <cellStyle name="Input [yellow] 3 18 3" xfId="38848"/>
    <cellStyle name="Input [yellow] 3 18 4" xfId="38849"/>
    <cellStyle name="Input [yellow] 3 18 5" xfId="38850"/>
    <cellStyle name="Input [yellow] 3 19" xfId="38851"/>
    <cellStyle name="Input [yellow] 3 19 2" xfId="38852"/>
    <cellStyle name="Input [yellow] 3 19 2 2" xfId="38853"/>
    <cellStyle name="Input [yellow] 3 19 2 3" xfId="38854"/>
    <cellStyle name="Input [yellow] 3 19 2 4" xfId="38855"/>
    <cellStyle name="Input [yellow] 3 19 3" xfId="38856"/>
    <cellStyle name="Input [yellow] 3 19 4" xfId="38857"/>
    <cellStyle name="Input [yellow] 3 19 5" xfId="38858"/>
    <cellStyle name="Input [yellow] 3 2" xfId="38859"/>
    <cellStyle name="Input [yellow] 3 2 2" xfId="38860"/>
    <cellStyle name="Input [yellow] 3 2 2 2" xfId="38861"/>
    <cellStyle name="Input [yellow] 3 2 2 3" xfId="38862"/>
    <cellStyle name="Input [yellow] 3 2 2 4" xfId="38863"/>
    <cellStyle name="Input [yellow] 3 2 3" xfId="38864"/>
    <cellStyle name="Input [yellow] 3 2 4" xfId="38865"/>
    <cellStyle name="Input [yellow] 3 2 5" xfId="38866"/>
    <cellStyle name="Input [yellow] 3 20" xfId="38867"/>
    <cellStyle name="Input [yellow] 3 20 2" xfId="38868"/>
    <cellStyle name="Input [yellow] 3 20 2 2" xfId="38869"/>
    <cellStyle name="Input [yellow] 3 20 2 3" xfId="38870"/>
    <cellStyle name="Input [yellow] 3 20 2 4" xfId="38871"/>
    <cellStyle name="Input [yellow] 3 20 3" xfId="38872"/>
    <cellStyle name="Input [yellow] 3 20 4" xfId="38873"/>
    <cellStyle name="Input [yellow] 3 20 5" xfId="38874"/>
    <cellStyle name="Input [yellow] 3 21" xfId="38875"/>
    <cellStyle name="Input [yellow] 3 21 2" xfId="38876"/>
    <cellStyle name="Input [yellow] 3 21 2 2" xfId="38877"/>
    <cellStyle name="Input [yellow] 3 21 2 3" xfId="38878"/>
    <cellStyle name="Input [yellow] 3 21 2 4" xfId="38879"/>
    <cellStyle name="Input [yellow] 3 21 3" xfId="38880"/>
    <cellStyle name="Input [yellow] 3 21 4" xfId="38881"/>
    <cellStyle name="Input [yellow] 3 21 5" xfId="38882"/>
    <cellStyle name="Input [yellow] 3 22" xfId="38883"/>
    <cellStyle name="Input [yellow] 3 22 2" xfId="38884"/>
    <cellStyle name="Input [yellow] 3 22 3" xfId="38885"/>
    <cellStyle name="Input [yellow] 3 22 4" xfId="38886"/>
    <cellStyle name="Input [yellow] 3 23" xfId="38887"/>
    <cellStyle name="Input [yellow] 3 24" xfId="38888"/>
    <cellStyle name="Input [yellow] 3 25" xfId="38889"/>
    <cellStyle name="Input [yellow] 3 3" xfId="38890"/>
    <cellStyle name="Input [yellow] 3 3 2" xfId="38891"/>
    <cellStyle name="Input [yellow] 3 3 2 2" xfId="38892"/>
    <cellStyle name="Input [yellow] 3 3 2 3" xfId="38893"/>
    <cellStyle name="Input [yellow] 3 3 2 4" xfId="38894"/>
    <cellStyle name="Input [yellow] 3 3 3" xfId="38895"/>
    <cellStyle name="Input [yellow] 3 3 4" xfId="38896"/>
    <cellStyle name="Input [yellow] 3 3 5" xfId="38897"/>
    <cellStyle name="Input [yellow] 3 4" xfId="38898"/>
    <cellStyle name="Input [yellow] 3 4 2" xfId="38899"/>
    <cellStyle name="Input [yellow] 3 4 2 2" xfId="38900"/>
    <cellStyle name="Input [yellow] 3 4 2 3" xfId="38901"/>
    <cellStyle name="Input [yellow] 3 4 2 4" xfId="38902"/>
    <cellStyle name="Input [yellow] 3 4 3" xfId="38903"/>
    <cellStyle name="Input [yellow] 3 4 4" xfId="38904"/>
    <cellStyle name="Input [yellow] 3 4 5" xfId="38905"/>
    <cellStyle name="Input [yellow] 3 5" xfId="38906"/>
    <cellStyle name="Input [yellow] 3 5 2" xfId="38907"/>
    <cellStyle name="Input [yellow] 3 5 2 2" xfId="38908"/>
    <cellStyle name="Input [yellow] 3 5 2 3" xfId="38909"/>
    <cellStyle name="Input [yellow] 3 5 2 4" xfId="38910"/>
    <cellStyle name="Input [yellow] 3 5 3" xfId="38911"/>
    <cellStyle name="Input [yellow] 3 5 4" xfId="38912"/>
    <cellStyle name="Input [yellow] 3 5 5" xfId="38913"/>
    <cellStyle name="Input [yellow] 3 6" xfId="38914"/>
    <cellStyle name="Input [yellow] 3 6 2" xfId="38915"/>
    <cellStyle name="Input [yellow] 3 6 2 2" xfId="38916"/>
    <cellStyle name="Input [yellow] 3 6 2 3" xfId="38917"/>
    <cellStyle name="Input [yellow] 3 6 2 4" xfId="38918"/>
    <cellStyle name="Input [yellow] 3 6 3" xfId="38919"/>
    <cellStyle name="Input [yellow] 3 6 4" xfId="38920"/>
    <cellStyle name="Input [yellow] 3 6 5" xfId="38921"/>
    <cellStyle name="Input [yellow] 3 7" xfId="38922"/>
    <cellStyle name="Input [yellow] 3 7 2" xfId="38923"/>
    <cellStyle name="Input [yellow] 3 7 2 2" xfId="38924"/>
    <cellStyle name="Input [yellow] 3 7 2 3" xfId="38925"/>
    <cellStyle name="Input [yellow] 3 7 2 4" xfId="38926"/>
    <cellStyle name="Input [yellow] 3 7 3" xfId="38927"/>
    <cellStyle name="Input [yellow] 3 7 4" xfId="38928"/>
    <cellStyle name="Input [yellow] 3 7 5" xfId="38929"/>
    <cellStyle name="Input [yellow] 3 8" xfId="38930"/>
    <cellStyle name="Input [yellow] 3 8 2" xfId="38931"/>
    <cellStyle name="Input [yellow] 3 8 2 2" xfId="38932"/>
    <cellStyle name="Input [yellow] 3 8 2 3" xfId="38933"/>
    <cellStyle name="Input [yellow] 3 8 2 4" xfId="38934"/>
    <cellStyle name="Input [yellow] 3 8 3" xfId="38935"/>
    <cellStyle name="Input [yellow] 3 8 4" xfId="38936"/>
    <cellStyle name="Input [yellow] 3 8 5" xfId="38937"/>
    <cellStyle name="Input [yellow] 3 9" xfId="38938"/>
    <cellStyle name="Input [yellow] 3 9 2" xfId="38939"/>
    <cellStyle name="Input [yellow] 3 9 2 2" xfId="38940"/>
    <cellStyle name="Input [yellow] 3 9 2 3" xfId="38941"/>
    <cellStyle name="Input [yellow] 3 9 2 4" xfId="38942"/>
    <cellStyle name="Input [yellow] 3 9 3" xfId="38943"/>
    <cellStyle name="Input [yellow] 3 9 4" xfId="38944"/>
    <cellStyle name="Input [yellow] 3 9 5" xfId="38945"/>
    <cellStyle name="Input [yellow] 4" xfId="38946"/>
    <cellStyle name="Input [yellow] 4 10" xfId="38947"/>
    <cellStyle name="Input [yellow] 4 10 2" xfId="38948"/>
    <cellStyle name="Input [yellow] 4 10 2 2" xfId="38949"/>
    <cellStyle name="Input [yellow] 4 10 2 3" xfId="38950"/>
    <cellStyle name="Input [yellow] 4 10 2 4" xfId="38951"/>
    <cellStyle name="Input [yellow] 4 10 3" xfId="38952"/>
    <cellStyle name="Input [yellow] 4 10 4" xfId="38953"/>
    <cellStyle name="Input [yellow] 4 10 5" xfId="38954"/>
    <cellStyle name="Input [yellow] 4 11" xfId="38955"/>
    <cellStyle name="Input [yellow] 4 11 2" xfId="38956"/>
    <cellStyle name="Input [yellow] 4 11 2 2" xfId="38957"/>
    <cellStyle name="Input [yellow] 4 11 2 3" xfId="38958"/>
    <cellStyle name="Input [yellow] 4 11 2 4" xfId="38959"/>
    <cellStyle name="Input [yellow] 4 11 3" xfId="38960"/>
    <cellStyle name="Input [yellow] 4 11 4" xfId="38961"/>
    <cellStyle name="Input [yellow] 4 11 5" xfId="38962"/>
    <cellStyle name="Input [yellow] 4 12" xfId="38963"/>
    <cellStyle name="Input [yellow] 4 12 2" xfId="38964"/>
    <cellStyle name="Input [yellow] 4 12 2 2" xfId="38965"/>
    <cellStyle name="Input [yellow] 4 12 2 3" xfId="38966"/>
    <cellStyle name="Input [yellow] 4 12 2 4" xfId="38967"/>
    <cellStyle name="Input [yellow] 4 12 3" xfId="38968"/>
    <cellStyle name="Input [yellow] 4 12 4" xfId="38969"/>
    <cellStyle name="Input [yellow] 4 12 5" xfId="38970"/>
    <cellStyle name="Input [yellow] 4 13" xfId="38971"/>
    <cellStyle name="Input [yellow] 4 13 2" xfId="38972"/>
    <cellStyle name="Input [yellow] 4 13 2 2" xfId="38973"/>
    <cellStyle name="Input [yellow] 4 13 2 3" xfId="38974"/>
    <cellStyle name="Input [yellow] 4 13 2 4" xfId="38975"/>
    <cellStyle name="Input [yellow] 4 13 3" xfId="38976"/>
    <cellStyle name="Input [yellow] 4 13 4" xfId="38977"/>
    <cellStyle name="Input [yellow] 4 13 5" xfId="38978"/>
    <cellStyle name="Input [yellow] 4 14" xfId="38979"/>
    <cellStyle name="Input [yellow] 4 14 2" xfId="38980"/>
    <cellStyle name="Input [yellow] 4 14 2 2" xfId="38981"/>
    <cellStyle name="Input [yellow] 4 14 2 3" xfId="38982"/>
    <cellStyle name="Input [yellow] 4 14 2 4" xfId="38983"/>
    <cellStyle name="Input [yellow] 4 14 3" xfId="38984"/>
    <cellStyle name="Input [yellow] 4 14 4" xfId="38985"/>
    <cellStyle name="Input [yellow] 4 14 5" xfId="38986"/>
    <cellStyle name="Input [yellow] 4 15" xfId="38987"/>
    <cellStyle name="Input [yellow] 4 15 2" xfId="38988"/>
    <cellStyle name="Input [yellow] 4 15 2 2" xfId="38989"/>
    <cellStyle name="Input [yellow] 4 15 2 3" xfId="38990"/>
    <cellStyle name="Input [yellow] 4 15 2 4" xfId="38991"/>
    <cellStyle name="Input [yellow] 4 15 3" xfId="38992"/>
    <cellStyle name="Input [yellow] 4 15 4" xfId="38993"/>
    <cellStyle name="Input [yellow] 4 15 5" xfId="38994"/>
    <cellStyle name="Input [yellow] 4 16" xfId="38995"/>
    <cellStyle name="Input [yellow] 4 16 2" xfId="38996"/>
    <cellStyle name="Input [yellow] 4 16 2 2" xfId="38997"/>
    <cellStyle name="Input [yellow] 4 16 2 3" xfId="38998"/>
    <cellStyle name="Input [yellow] 4 16 2 4" xfId="38999"/>
    <cellStyle name="Input [yellow] 4 16 3" xfId="39000"/>
    <cellStyle name="Input [yellow] 4 16 4" xfId="39001"/>
    <cellStyle name="Input [yellow] 4 16 5" xfId="39002"/>
    <cellStyle name="Input [yellow] 4 17" xfId="39003"/>
    <cellStyle name="Input [yellow] 4 17 2" xfId="39004"/>
    <cellStyle name="Input [yellow] 4 17 2 2" xfId="39005"/>
    <cellStyle name="Input [yellow] 4 17 2 3" xfId="39006"/>
    <cellStyle name="Input [yellow] 4 17 2 4" xfId="39007"/>
    <cellStyle name="Input [yellow] 4 17 3" xfId="39008"/>
    <cellStyle name="Input [yellow] 4 17 4" xfId="39009"/>
    <cellStyle name="Input [yellow] 4 17 5" xfId="39010"/>
    <cellStyle name="Input [yellow] 4 18" xfId="39011"/>
    <cellStyle name="Input [yellow] 4 18 2" xfId="39012"/>
    <cellStyle name="Input [yellow] 4 18 2 2" xfId="39013"/>
    <cellStyle name="Input [yellow] 4 18 2 3" xfId="39014"/>
    <cellStyle name="Input [yellow] 4 18 2 4" xfId="39015"/>
    <cellStyle name="Input [yellow] 4 18 3" xfId="39016"/>
    <cellStyle name="Input [yellow] 4 18 4" xfId="39017"/>
    <cellStyle name="Input [yellow] 4 18 5" xfId="39018"/>
    <cellStyle name="Input [yellow] 4 19" xfId="39019"/>
    <cellStyle name="Input [yellow] 4 19 2" xfId="39020"/>
    <cellStyle name="Input [yellow] 4 19 2 2" xfId="39021"/>
    <cellStyle name="Input [yellow] 4 19 2 3" xfId="39022"/>
    <cellStyle name="Input [yellow] 4 19 2 4" xfId="39023"/>
    <cellStyle name="Input [yellow] 4 19 3" xfId="39024"/>
    <cellStyle name="Input [yellow] 4 19 4" xfId="39025"/>
    <cellStyle name="Input [yellow] 4 19 5" xfId="39026"/>
    <cellStyle name="Input [yellow] 4 2" xfId="39027"/>
    <cellStyle name="Input [yellow] 4 2 2" xfId="39028"/>
    <cellStyle name="Input [yellow] 4 2 2 2" xfId="39029"/>
    <cellStyle name="Input [yellow] 4 2 2 3" xfId="39030"/>
    <cellStyle name="Input [yellow] 4 2 2 4" xfId="39031"/>
    <cellStyle name="Input [yellow] 4 2 3" xfId="39032"/>
    <cellStyle name="Input [yellow] 4 2 4" xfId="39033"/>
    <cellStyle name="Input [yellow] 4 2 5" xfId="39034"/>
    <cellStyle name="Input [yellow] 4 20" xfId="39035"/>
    <cellStyle name="Input [yellow] 4 20 2" xfId="39036"/>
    <cellStyle name="Input [yellow] 4 20 2 2" xfId="39037"/>
    <cellStyle name="Input [yellow] 4 20 2 3" xfId="39038"/>
    <cellStyle name="Input [yellow] 4 20 2 4" xfId="39039"/>
    <cellStyle name="Input [yellow] 4 20 3" xfId="39040"/>
    <cellStyle name="Input [yellow] 4 20 4" xfId="39041"/>
    <cellStyle name="Input [yellow] 4 20 5" xfId="39042"/>
    <cellStyle name="Input [yellow] 4 21" xfId="39043"/>
    <cellStyle name="Input [yellow] 4 21 2" xfId="39044"/>
    <cellStyle name="Input [yellow] 4 21 2 2" xfId="39045"/>
    <cellStyle name="Input [yellow] 4 21 2 3" xfId="39046"/>
    <cellStyle name="Input [yellow] 4 21 2 4" xfId="39047"/>
    <cellStyle name="Input [yellow] 4 21 3" xfId="39048"/>
    <cellStyle name="Input [yellow] 4 21 4" xfId="39049"/>
    <cellStyle name="Input [yellow] 4 21 5" xfId="39050"/>
    <cellStyle name="Input [yellow] 4 22" xfId="39051"/>
    <cellStyle name="Input [yellow] 4 22 2" xfId="39052"/>
    <cellStyle name="Input [yellow] 4 22 3" xfId="39053"/>
    <cellStyle name="Input [yellow] 4 22 4" xfId="39054"/>
    <cellStyle name="Input [yellow] 4 23" xfId="39055"/>
    <cellStyle name="Input [yellow] 4 24" xfId="39056"/>
    <cellStyle name="Input [yellow] 4 25" xfId="39057"/>
    <cellStyle name="Input [yellow] 4 3" xfId="39058"/>
    <cellStyle name="Input [yellow] 4 3 2" xfId="39059"/>
    <cellStyle name="Input [yellow] 4 3 2 2" xfId="39060"/>
    <cellStyle name="Input [yellow] 4 3 2 3" xfId="39061"/>
    <cellStyle name="Input [yellow] 4 3 2 4" xfId="39062"/>
    <cellStyle name="Input [yellow] 4 3 3" xfId="39063"/>
    <cellStyle name="Input [yellow] 4 3 4" xfId="39064"/>
    <cellStyle name="Input [yellow] 4 3 5" xfId="39065"/>
    <cellStyle name="Input [yellow] 4 4" xfId="39066"/>
    <cellStyle name="Input [yellow] 4 4 2" xfId="39067"/>
    <cellStyle name="Input [yellow] 4 4 2 2" xfId="39068"/>
    <cellStyle name="Input [yellow] 4 4 2 3" xfId="39069"/>
    <cellStyle name="Input [yellow] 4 4 2 4" xfId="39070"/>
    <cellStyle name="Input [yellow] 4 4 3" xfId="39071"/>
    <cellStyle name="Input [yellow] 4 4 4" xfId="39072"/>
    <cellStyle name="Input [yellow] 4 4 5" xfId="39073"/>
    <cellStyle name="Input [yellow] 4 5" xfId="39074"/>
    <cellStyle name="Input [yellow] 4 5 2" xfId="39075"/>
    <cellStyle name="Input [yellow] 4 5 2 2" xfId="39076"/>
    <cellStyle name="Input [yellow] 4 5 2 3" xfId="39077"/>
    <cellStyle name="Input [yellow] 4 5 2 4" xfId="39078"/>
    <cellStyle name="Input [yellow] 4 5 3" xfId="39079"/>
    <cellStyle name="Input [yellow] 4 5 4" xfId="39080"/>
    <cellStyle name="Input [yellow] 4 5 5" xfId="39081"/>
    <cellStyle name="Input [yellow] 4 6" xfId="39082"/>
    <cellStyle name="Input [yellow] 4 6 2" xfId="39083"/>
    <cellStyle name="Input [yellow] 4 6 2 2" xfId="39084"/>
    <cellStyle name="Input [yellow] 4 6 2 3" xfId="39085"/>
    <cellStyle name="Input [yellow] 4 6 2 4" xfId="39086"/>
    <cellStyle name="Input [yellow] 4 6 3" xfId="39087"/>
    <cellStyle name="Input [yellow] 4 6 4" xfId="39088"/>
    <cellStyle name="Input [yellow] 4 6 5" xfId="39089"/>
    <cellStyle name="Input [yellow] 4 7" xfId="39090"/>
    <cellStyle name="Input [yellow] 4 7 2" xfId="39091"/>
    <cellStyle name="Input [yellow] 4 7 2 2" xfId="39092"/>
    <cellStyle name="Input [yellow] 4 7 2 3" xfId="39093"/>
    <cellStyle name="Input [yellow] 4 7 2 4" xfId="39094"/>
    <cellStyle name="Input [yellow] 4 7 3" xfId="39095"/>
    <cellStyle name="Input [yellow] 4 7 4" xfId="39096"/>
    <cellStyle name="Input [yellow] 4 7 5" xfId="39097"/>
    <cellStyle name="Input [yellow] 4 8" xfId="39098"/>
    <cellStyle name="Input [yellow] 4 8 2" xfId="39099"/>
    <cellStyle name="Input [yellow] 4 8 2 2" xfId="39100"/>
    <cellStyle name="Input [yellow] 4 8 2 3" xfId="39101"/>
    <cellStyle name="Input [yellow] 4 8 2 4" xfId="39102"/>
    <cellStyle name="Input [yellow] 4 8 3" xfId="39103"/>
    <cellStyle name="Input [yellow] 4 8 4" xfId="39104"/>
    <cellStyle name="Input [yellow] 4 8 5" xfId="39105"/>
    <cellStyle name="Input [yellow] 4 9" xfId="39106"/>
    <cellStyle name="Input [yellow] 4 9 2" xfId="39107"/>
    <cellStyle name="Input [yellow] 4 9 2 2" xfId="39108"/>
    <cellStyle name="Input [yellow] 4 9 2 3" xfId="39109"/>
    <cellStyle name="Input [yellow] 4 9 2 4" xfId="39110"/>
    <cellStyle name="Input [yellow] 4 9 3" xfId="39111"/>
    <cellStyle name="Input [yellow] 4 9 4" xfId="39112"/>
    <cellStyle name="Input [yellow] 4 9 5" xfId="39113"/>
    <cellStyle name="Input [yellow] 5" xfId="39114"/>
    <cellStyle name="Input [yellow] 5 10" xfId="39115"/>
    <cellStyle name="Input [yellow] 5 10 2" xfId="39116"/>
    <cellStyle name="Input [yellow] 5 10 2 2" xfId="39117"/>
    <cellStyle name="Input [yellow] 5 10 2 3" xfId="39118"/>
    <cellStyle name="Input [yellow] 5 10 2 4" xfId="39119"/>
    <cellStyle name="Input [yellow] 5 10 3" xfId="39120"/>
    <cellStyle name="Input [yellow] 5 10 4" xfId="39121"/>
    <cellStyle name="Input [yellow] 5 10 5" xfId="39122"/>
    <cellStyle name="Input [yellow] 5 11" xfId="39123"/>
    <cellStyle name="Input [yellow] 5 11 2" xfId="39124"/>
    <cellStyle name="Input [yellow] 5 11 2 2" xfId="39125"/>
    <cellStyle name="Input [yellow] 5 11 2 3" xfId="39126"/>
    <cellStyle name="Input [yellow] 5 11 2 4" xfId="39127"/>
    <cellStyle name="Input [yellow] 5 11 3" xfId="39128"/>
    <cellStyle name="Input [yellow] 5 11 4" xfId="39129"/>
    <cellStyle name="Input [yellow] 5 11 5" xfId="39130"/>
    <cellStyle name="Input [yellow] 5 12" xfId="39131"/>
    <cellStyle name="Input [yellow] 5 12 2" xfId="39132"/>
    <cellStyle name="Input [yellow] 5 12 2 2" xfId="39133"/>
    <cellStyle name="Input [yellow] 5 12 2 3" xfId="39134"/>
    <cellStyle name="Input [yellow] 5 12 2 4" xfId="39135"/>
    <cellStyle name="Input [yellow] 5 12 3" xfId="39136"/>
    <cellStyle name="Input [yellow] 5 12 4" xfId="39137"/>
    <cellStyle name="Input [yellow] 5 12 5" xfId="39138"/>
    <cellStyle name="Input [yellow] 5 13" xfId="39139"/>
    <cellStyle name="Input [yellow] 5 13 2" xfId="39140"/>
    <cellStyle name="Input [yellow] 5 13 2 2" xfId="39141"/>
    <cellStyle name="Input [yellow] 5 13 2 3" xfId="39142"/>
    <cellStyle name="Input [yellow] 5 13 2 4" xfId="39143"/>
    <cellStyle name="Input [yellow] 5 13 3" xfId="39144"/>
    <cellStyle name="Input [yellow] 5 13 4" xfId="39145"/>
    <cellStyle name="Input [yellow] 5 13 5" xfId="39146"/>
    <cellStyle name="Input [yellow] 5 14" xfId="39147"/>
    <cellStyle name="Input [yellow] 5 14 2" xfId="39148"/>
    <cellStyle name="Input [yellow] 5 14 2 2" xfId="39149"/>
    <cellStyle name="Input [yellow] 5 14 2 3" xfId="39150"/>
    <cellStyle name="Input [yellow] 5 14 2 4" xfId="39151"/>
    <cellStyle name="Input [yellow] 5 14 3" xfId="39152"/>
    <cellStyle name="Input [yellow] 5 14 4" xfId="39153"/>
    <cellStyle name="Input [yellow] 5 14 5" xfId="39154"/>
    <cellStyle name="Input [yellow] 5 15" xfId="39155"/>
    <cellStyle name="Input [yellow] 5 15 2" xfId="39156"/>
    <cellStyle name="Input [yellow] 5 15 2 2" xfId="39157"/>
    <cellStyle name="Input [yellow] 5 15 2 3" xfId="39158"/>
    <cellStyle name="Input [yellow] 5 15 2 4" xfId="39159"/>
    <cellStyle name="Input [yellow] 5 15 3" xfId="39160"/>
    <cellStyle name="Input [yellow] 5 15 4" xfId="39161"/>
    <cellStyle name="Input [yellow] 5 15 5" xfId="39162"/>
    <cellStyle name="Input [yellow] 5 16" xfId="39163"/>
    <cellStyle name="Input [yellow] 5 16 2" xfId="39164"/>
    <cellStyle name="Input [yellow] 5 16 2 2" xfId="39165"/>
    <cellStyle name="Input [yellow] 5 16 2 3" xfId="39166"/>
    <cellStyle name="Input [yellow] 5 16 2 4" xfId="39167"/>
    <cellStyle name="Input [yellow] 5 16 3" xfId="39168"/>
    <cellStyle name="Input [yellow] 5 16 4" xfId="39169"/>
    <cellStyle name="Input [yellow] 5 16 5" xfId="39170"/>
    <cellStyle name="Input [yellow] 5 17" xfId="39171"/>
    <cellStyle name="Input [yellow] 5 17 2" xfId="39172"/>
    <cellStyle name="Input [yellow] 5 17 2 2" xfId="39173"/>
    <cellStyle name="Input [yellow] 5 17 2 3" xfId="39174"/>
    <cellStyle name="Input [yellow] 5 17 2 4" xfId="39175"/>
    <cellStyle name="Input [yellow] 5 17 3" xfId="39176"/>
    <cellStyle name="Input [yellow] 5 17 4" xfId="39177"/>
    <cellStyle name="Input [yellow] 5 17 5" xfId="39178"/>
    <cellStyle name="Input [yellow] 5 18" xfId="39179"/>
    <cellStyle name="Input [yellow] 5 18 2" xfId="39180"/>
    <cellStyle name="Input [yellow] 5 18 2 2" xfId="39181"/>
    <cellStyle name="Input [yellow] 5 18 2 3" xfId="39182"/>
    <cellStyle name="Input [yellow] 5 18 2 4" xfId="39183"/>
    <cellStyle name="Input [yellow] 5 18 3" xfId="39184"/>
    <cellStyle name="Input [yellow] 5 18 4" xfId="39185"/>
    <cellStyle name="Input [yellow] 5 18 5" xfId="39186"/>
    <cellStyle name="Input [yellow] 5 19" xfId="39187"/>
    <cellStyle name="Input [yellow] 5 19 2" xfId="39188"/>
    <cellStyle name="Input [yellow] 5 19 2 2" xfId="39189"/>
    <cellStyle name="Input [yellow] 5 19 2 3" xfId="39190"/>
    <cellStyle name="Input [yellow] 5 19 2 4" xfId="39191"/>
    <cellStyle name="Input [yellow] 5 19 3" xfId="39192"/>
    <cellStyle name="Input [yellow] 5 19 4" xfId="39193"/>
    <cellStyle name="Input [yellow] 5 19 5" xfId="39194"/>
    <cellStyle name="Input [yellow] 5 2" xfId="39195"/>
    <cellStyle name="Input [yellow] 5 2 2" xfId="39196"/>
    <cellStyle name="Input [yellow] 5 2 2 2" xfId="39197"/>
    <cellStyle name="Input [yellow] 5 2 2 3" xfId="39198"/>
    <cellStyle name="Input [yellow] 5 2 2 4" xfId="39199"/>
    <cellStyle name="Input [yellow] 5 2 3" xfId="39200"/>
    <cellStyle name="Input [yellow] 5 2 4" xfId="39201"/>
    <cellStyle name="Input [yellow] 5 2 5" xfId="39202"/>
    <cellStyle name="Input [yellow] 5 20" xfId="39203"/>
    <cellStyle name="Input [yellow] 5 20 2" xfId="39204"/>
    <cellStyle name="Input [yellow] 5 20 2 2" xfId="39205"/>
    <cellStyle name="Input [yellow] 5 20 2 3" xfId="39206"/>
    <cellStyle name="Input [yellow] 5 20 2 4" xfId="39207"/>
    <cellStyle name="Input [yellow] 5 20 3" xfId="39208"/>
    <cellStyle name="Input [yellow] 5 20 4" xfId="39209"/>
    <cellStyle name="Input [yellow] 5 20 5" xfId="39210"/>
    <cellStyle name="Input [yellow] 5 21" xfId="39211"/>
    <cellStyle name="Input [yellow] 5 21 2" xfId="39212"/>
    <cellStyle name="Input [yellow] 5 21 2 2" xfId="39213"/>
    <cellStyle name="Input [yellow] 5 21 2 3" xfId="39214"/>
    <cellStyle name="Input [yellow] 5 21 2 4" xfId="39215"/>
    <cellStyle name="Input [yellow] 5 21 3" xfId="39216"/>
    <cellStyle name="Input [yellow] 5 21 4" xfId="39217"/>
    <cellStyle name="Input [yellow] 5 21 5" xfId="39218"/>
    <cellStyle name="Input [yellow] 5 22" xfId="39219"/>
    <cellStyle name="Input [yellow] 5 22 2" xfId="39220"/>
    <cellStyle name="Input [yellow] 5 22 3" xfId="39221"/>
    <cellStyle name="Input [yellow] 5 22 4" xfId="39222"/>
    <cellStyle name="Input [yellow] 5 23" xfId="39223"/>
    <cellStyle name="Input [yellow] 5 24" xfId="39224"/>
    <cellStyle name="Input [yellow] 5 25" xfId="39225"/>
    <cellStyle name="Input [yellow] 5 3" xfId="39226"/>
    <cellStyle name="Input [yellow] 5 3 2" xfId="39227"/>
    <cellStyle name="Input [yellow] 5 3 2 2" xfId="39228"/>
    <cellStyle name="Input [yellow] 5 3 2 3" xfId="39229"/>
    <cellStyle name="Input [yellow] 5 3 2 4" xfId="39230"/>
    <cellStyle name="Input [yellow] 5 3 3" xfId="39231"/>
    <cellStyle name="Input [yellow] 5 3 4" xfId="39232"/>
    <cellStyle name="Input [yellow] 5 3 5" xfId="39233"/>
    <cellStyle name="Input [yellow] 5 4" xfId="39234"/>
    <cellStyle name="Input [yellow] 5 4 2" xfId="39235"/>
    <cellStyle name="Input [yellow] 5 4 2 2" xfId="39236"/>
    <cellStyle name="Input [yellow] 5 4 2 3" xfId="39237"/>
    <cellStyle name="Input [yellow] 5 4 2 4" xfId="39238"/>
    <cellStyle name="Input [yellow] 5 4 3" xfId="39239"/>
    <cellStyle name="Input [yellow] 5 4 4" xfId="39240"/>
    <cellStyle name="Input [yellow] 5 4 5" xfId="39241"/>
    <cellStyle name="Input [yellow] 5 5" xfId="39242"/>
    <cellStyle name="Input [yellow] 5 5 2" xfId="39243"/>
    <cellStyle name="Input [yellow] 5 5 2 2" xfId="39244"/>
    <cellStyle name="Input [yellow] 5 5 2 3" xfId="39245"/>
    <cellStyle name="Input [yellow] 5 5 2 4" xfId="39246"/>
    <cellStyle name="Input [yellow] 5 5 3" xfId="39247"/>
    <cellStyle name="Input [yellow] 5 5 4" xfId="39248"/>
    <cellStyle name="Input [yellow] 5 5 5" xfId="39249"/>
    <cellStyle name="Input [yellow] 5 6" xfId="39250"/>
    <cellStyle name="Input [yellow] 5 6 2" xfId="39251"/>
    <cellStyle name="Input [yellow] 5 6 2 2" xfId="39252"/>
    <cellStyle name="Input [yellow] 5 6 2 3" xfId="39253"/>
    <cellStyle name="Input [yellow] 5 6 2 4" xfId="39254"/>
    <cellStyle name="Input [yellow] 5 6 3" xfId="39255"/>
    <cellStyle name="Input [yellow] 5 6 4" xfId="39256"/>
    <cellStyle name="Input [yellow] 5 6 5" xfId="39257"/>
    <cellStyle name="Input [yellow] 5 7" xfId="39258"/>
    <cellStyle name="Input [yellow] 5 7 2" xfId="39259"/>
    <cellStyle name="Input [yellow] 5 7 2 2" xfId="39260"/>
    <cellStyle name="Input [yellow] 5 7 2 3" xfId="39261"/>
    <cellStyle name="Input [yellow] 5 7 2 4" xfId="39262"/>
    <cellStyle name="Input [yellow] 5 7 3" xfId="39263"/>
    <cellStyle name="Input [yellow] 5 7 4" xfId="39264"/>
    <cellStyle name="Input [yellow] 5 7 5" xfId="39265"/>
    <cellStyle name="Input [yellow] 5 8" xfId="39266"/>
    <cellStyle name="Input [yellow] 5 8 2" xfId="39267"/>
    <cellStyle name="Input [yellow] 5 8 2 2" xfId="39268"/>
    <cellStyle name="Input [yellow] 5 8 2 3" xfId="39269"/>
    <cellStyle name="Input [yellow] 5 8 2 4" xfId="39270"/>
    <cellStyle name="Input [yellow] 5 8 3" xfId="39271"/>
    <cellStyle name="Input [yellow] 5 8 4" xfId="39272"/>
    <cellStyle name="Input [yellow] 5 8 5" xfId="39273"/>
    <cellStyle name="Input [yellow] 5 9" xfId="39274"/>
    <cellStyle name="Input [yellow] 5 9 2" xfId="39275"/>
    <cellStyle name="Input [yellow] 5 9 2 2" xfId="39276"/>
    <cellStyle name="Input [yellow] 5 9 2 3" xfId="39277"/>
    <cellStyle name="Input [yellow] 5 9 2 4" xfId="39278"/>
    <cellStyle name="Input [yellow] 5 9 3" xfId="39279"/>
    <cellStyle name="Input [yellow] 5 9 4" xfId="39280"/>
    <cellStyle name="Input [yellow] 5 9 5" xfId="39281"/>
    <cellStyle name="Input [yellow] 6" xfId="39282"/>
    <cellStyle name="Input [yellow] 6 2" xfId="39283"/>
    <cellStyle name="Input [yellow] 6 2 2" xfId="39284"/>
    <cellStyle name="Input [yellow] 6 2 3" xfId="39285"/>
    <cellStyle name="Input [yellow] 6 2 4" xfId="39286"/>
    <cellStyle name="Input [yellow] 6 3" xfId="39287"/>
    <cellStyle name="Input [yellow] 6 4" xfId="39288"/>
    <cellStyle name="Input [yellow] 6 5" xfId="39289"/>
    <cellStyle name="Input [yellow] 7" xfId="39290"/>
    <cellStyle name="Input [yellow] 7 2" xfId="39291"/>
    <cellStyle name="Input [yellow] 7 2 2" xfId="39292"/>
    <cellStyle name="Input [yellow] 7 2 3" xfId="39293"/>
    <cellStyle name="Input [yellow] 7 2 4" xfId="39294"/>
    <cellStyle name="Input [yellow] 7 3" xfId="39295"/>
    <cellStyle name="Input [yellow] 7 4" xfId="39296"/>
    <cellStyle name="Input [yellow] 7 5" xfId="39297"/>
    <cellStyle name="Input [yellow] 8" xfId="39298"/>
    <cellStyle name="Input [yellow] 8 2" xfId="39299"/>
    <cellStyle name="Input [yellow] 8 3" xfId="39300"/>
    <cellStyle name="Input [yellow] 8 4" xfId="39301"/>
    <cellStyle name="Input [yellow] 9" xfId="39302"/>
    <cellStyle name="Input [yellow] 9 2" xfId="39303"/>
    <cellStyle name="Input 10" xfId="39304"/>
    <cellStyle name="Input 10 10" xfId="39305"/>
    <cellStyle name="Input 10 11" xfId="39306"/>
    <cellStyle name="Input 10 12" xfId="39307"/>
    <cellStyle name="Input 10 13" xfId="39308"/>
    <cellStyle name="Input 10 14" xfId="39309"/>
    <cellStyle name="Input 10 2" xfId="39310"/>
    <cellStyle name="Input 10 2 10" xfId="39311"/>
    <cellStyle name="Input 10 2 2" xfId="39312"/>
    <cellStyle name="Input 10 2 3" xfId="39313"/>
    <cellStyle name="Input 10 2 4" xfId="39314"/>
    <cellStyle name="Input 10 2 5" xfId="39315"/>
    <cellStyle name="Input 10 2 6" xfId="39316"/>
    <cellStyle name="Input 10 2 7" xfId="39317"/>
    <cellStyle name="Input 10 2 8" xfId="39318"/>
    <cellStyle name="Input 10 2 9" xfId="39319"/>
    <cellStyle name="Input 10 3" xfId="39320"/>
    <cellStyle name="Input 10 4" xfId="39321"/>
    <cellStyle name="Input 10 5" xfId="39322"/>
    <cellStyle name="Input 10 6" xfId="39323"/>
    <cellStyle name="Input 10 7" xfId="39324"/>
    <cellStyle name="Input 10 8" xfId="39325"/>
    <cellStyle name="Input 10 9" xfId="39326"/>
    <cellStyle name="Input 100" xfId="39327"/>
    <cellStyle name="Input 101" xfId="39328"/>
    <cellStyle name="Input 102" xfId="39329"/>
    <cellStyle name="Input 103" xfId="39330"/>
    <cellStyle name="Input 104" xfId="39331"/>
    <cellStyle name="Input 105" xfId="39332"/>
    <cellStyle name="Input 106" xfId="39333"/>
    <cellStyle name="Input 107" xfId="39334"/>
    <cellStyle name="Input 108" xfId="39335"/>
    <cellStyle name="Input 109" xfId="39336"/>
    <cellStyle name="Input 11" xfId="39337"/>
    <cellStyle name="Input 11 10" xfId="39338"/>
    <cellStyle name="Input 11 11" xfId="39339"/>
    <cellStyle name="Input 11 12" xfId="39340"/>
    <cellStyle name="Input 11 13" xfId="39341"/>
    <cellStyle name="Input 11 14" xfId="39342"/>
    <cellStyle name="Input 11 2" xfId="39343"/>
    <cellStyle name="Input 11 2 10" xfId="39344"/>
    <cellStyle name="Input 11 2 2" xfId="39345"/>
    <cellStyle name="Input 11 2 3" xfId="39346"/>
    <cellStyle name="Input 11 2 4" xfId="39347"/>
    <cellStyle name="Input 11 2 5" xfId="39348"/>
    <cellStyle name="Input 11 2 6" xfId="39349"/>
    <cellStyle name="Input 11 2 7" xfId="39350"/>
    <cellStyle name="Input 11 2 8" xfId="39351"/>
    <cellStyle name="Input 11 2 9" xfId="39352"/>
    <cellStyle name="Input 11 3" xfId="39353"/>
    <cellStyle name="Input 11 4" xfId="39354"/>
    <cellStyle name="Input 11 5" xfId="39355"/>
    <cellStyle name="Input 11 6" xfId="39356"/>
    <cellStyle name="Input 11 7" xfId="39357"/>
    <cellStyle name="Input 11 8" xfId="39358"/>
    <cellStyle name="Input 11 9" xfId="39359"/>
    <cellStyle name="Input 110" xfId="39360"/>
    <cellStyle name="Input 111" xfId="39361"/>
    <cellStyle name="Input 112" xfId="39362"/>
    <cellStyle name="Input 113" xfId="39363"/>
    <cellStyle name="Input 114" xfId="39364"/>
    <cellStyle name="Input 115" xfId="39365"/>
    <cellStyle name="Input 116" xfId="39366"/>
    <cellStyle name="Input 117" xfId="39367"/>
    <cellStyle name="Input 118" xfId="39368"/>
    <cellStyle name="Input 119" xfId="39369"/>
    <cellStyle name="Input 12" xfId="39370"/>
    <cellStyle name="Input 12 10" xfId="39371"/>
    <cellStyle name="Input 12 2" xfId="39372"/>
    <cellStyle name="Input 12 2 10" xfId="39373"/>
    <cellStyle name="Input 12 2 2" xfId="39374"/>
    <cellStyle name="Input 12 2 3" xfId="39375"/>
    <cellStyle name="Input 12 2 4" xfId="39376"/>
    <cellStyle name="Input 12 2 5" xfId="39377"/>
    <cellStyle name="Input 12 2 6" xfId="39378"/>
    <cellStyle name="Input 12 2 7" xfId="39379"/>
    <cellStyle name="Input 12 2 8" xfId="39380"/>
    <cellStyle name="Input 12 2 9" xfId="39381"/>
    <cellStyle name="Input 12 3" xfId="39382"/>
    <cellStyle name="Input 12 4" xfId="39383"/>
    <cellStyle name="Input 12 5" xfId="39384"/>
    <cellStyle name="Input 12 6" xfId="39385"/>
    <cellStyle name="Input 12 7" xfId="39386"/>
    <cellStyle name="Input 12 8" xfId="39387"/>
    <cellStyle name="Input 12 9" xfId="39388"/>
    <cellStyle name="Input 120" xfId="39389"/>
    <cellStyle name="Input 121" xfId="39390"/>
    <cellStyle name="Input 122" xfId="39391"/>
    <cellStyle name="Input 123" xfId="39392"/>
    <cellStyle name="Input 124" xfId="39393"/>
    <cellStyle name="Input 125" xfId="39394"/>
    <cellStyle name="Input 126" xfId="39395"/>
    <cellStyle name="Input 127" xfId="39396"/>
    <cellStyle name="Input 128" xfId="39397"/>
    <cellStyle name="Input 129" xfId="39398"/>
    <cellStyle name="Input 13" xfId="39399"/>
    <cellStyle name="Input 13 10" xfId="39400"/>
    <cellStyle name="Input 13 2" xfId="39401"/>
    <cellStyle name="Input 13 2 10" xfId="39402"/>
    <cellStyle name="Input 13 2 2" xfId="39403"/>
    <cellStyle name="Input 13 2 3" xfId="39404"/>
    <cellStyle name="Input 13 2 4" xfId="39405"/>
    <cellStyle name="Input 13 2 5" xfId="39406"/>
    <cellStyle name="Input 13 2 6" xfId="39407"/>
    <cellStyle name="Input 13 2 7" xfId="39408"/>
    <cellStyle name="Input 13 2 8" xfId="39409"/>
    <cellStyle name="Input 13 2 9" xfId="39410"/>
    <cellStyle name="Input 13 3" xfId="39411"/>
    <cellStyle name="Input 13 4" xfId="39412"/>
    <cellStyle name="Input 13 5" xfId="39413"/>
    <cellStyle name="Input 13 6" xfId="39414"/>
    <cellStyle name="Input 13 7" xfId="39415"/>
    <cellStyle name="Input 13 8" xfId="39416"/>
    <cellStyle name="Input 13 9" xfId="39417"/>
    <cellStyle name="Input 130" xfId="39418"/>
    <cellStyle name="Input 131" xfId="39419"/>
    <cellStyle name="Input 132" xfId="39420"/>
    <cellStyle name="Input 133" xfId="39421"/>
    <cellStyle name="Input 134" xfId="39422"/>
    <cellStyle name="Input 135" xfId="39423"/>
    <cellStyle name="Input 136" xfId="39424"/>
    <cellStyle name="Input 137" xfId="39425"/>
    <cellStyle name="Input 138" xfId="39426"/>
    <cellStyle name="Input 139" xfId="39427"/>
    <cellStyle name="Input 14" xfId="39428"/>
    <cellStyle name="Input 14 10" xfId="39429"/>
    <cellStyle name="Input 14 2" xfId="39430"/>
    <cellStyle name="Input 14 2 10" xfId="39431"/>
    <cellStyle name="Input 14 2 2" xfId="39432"/>
    <cellStyle name="Input 14 2 3" xfId="39433"/>
    <cellStyle name="Input 14 2 4" xfId="39434"/>
    <cellStyle name="Input 14 2 5" xfId="39435"/>
    <cellStyle name="Input 14 2 6" xfId="39436"/>
    <cellStyle name="Input 14 2 7" xfId="39437"/>
    <cellStyle name="Input 14 2 8" xfId="39438"/>
    <cellStyle name="Input 14 2 9" xfId="39439"/>
    <cellStyle name="Input 14 3" xfId="39440"/>
    <cellStyle name="Input 14 4" xfId="39441"/>
    <cellStyle name="Input 14 5" xfId="39442"/>
    <cellStyle name="Input 14 6" xfId="39443"/>
    <cellStyle name="Input 14 7" xfId="39444"/>
    <cellStyle name="Input 14 8" xfId="39445"/>
    <cellStyle name="Input 14 9" xfId="39446"/>
    <cellStyle name="Input 140" xfId="39447"/>
    <cellStyle name="Input 141" xfId="39448"/>
    <cellStyle name="Input 142" xfId="39449"/>
    <cellStyle name="Input 143" xfId="39450"/>
    <cellStyle name="Input 144" xfId="39451"/>
    <cellStyle name="Input 145" xfId="39452"/>
    <cellStyle name="Input 146" xfId="39453"/>
    <cellStyle name="Input 147" xfId="39454"/>
    <cellStyle name="Input 148" xfId="39455"/>
    <cellStyle name="Input 149" xfId="39456"/>
    <cellStyle name="Input 15" xfId="39457"/>
    <cellStyle name="Input 15 10" xfId="39458"/>
    <cellStyle name="Input 15 2" xfId="39459"/>
    <cellStyle name="Input 15 2 10" xfId="39460"/>
    <cellStyle name="Input 15 2 2" xfId="39461"/>
    <cellStyle name="Input 15 2 3" xfId="39462"/>
    <cellStyle name="Input 15 2 4" xfId="39463"/>
    <cellStyle name="Input 15 2 5" xfId="39464"/>
    <cellStyle name="Input 15 2 6" xfId="39465"/>
    <cellStyle name="Input 15 2 7" xfId="39466"/>
    <cellStyle name="Input 15 2 8" xfId="39467"/>
    <cellStyle name="Input 15 2 9" xfId="39468"/>
    <cellStyle name="Input 15 3" xfId="39469"/>
    <cellStyle name="Input 15 4" xfId="39470"/>
    <cellStyle name="Input 15 5" xfId="39471"/>
    <cellStyle name="Input 15 6" xfId="39472"/>
    <cellStyle name="Input 15 7" xfId="39473"/>
    <cellStyle name="Input 15 8" xfId="39474"/>
    <cellStyle name="Input 15 9" xfId="39475"/>
    <cellStyle name="Input 150" xfId="39476"/>
    <cellStyle name="Input 151" xfId="39477"/>
    <cellStyle name="Input 152" xfId="39478"/>
    <cellStyle name="Input 153" xfId="39479"/>
    <cellStyle name="Input 154" xfId="39480"/>
    <cellStyle name="Input 155" xfId="39481"/>
    <cellStyle name="Input 156" xfId="39482"/>
    <cellStyle name="Input 157" xfId="39483"/>
    <cellStyle name="Input 158" xfId="39484"/>
    <cellStyle name="Input 159" xfId="39485"/>
    <cellStyle name="Input 16" xfId="39486"/>
    <cellStyle name="Input 16 10" xfId="39487"/>
    <cellStyle name="Input 16 2" xfId="39488"/>
    <cellStyle name="Input 16 2 10" xfId="39489"/>
    <cellStyle name="Input 16 2 2" xfId="39490"/>
    <cellStyle name="Input 16 2 3" xfId="39491"/>
    <cellStyle name="Input 16 2 4" xfId="39492"/>
    <cellStyle name="Input 16 2 5" xfId="39493"/>
    <cellStyle name="Input 16 2 6" xfId="39494"/>
    <cellStyle name="Input 16 2 7" xfId="39495"/>
    <cellStyle name="Input 16 2 8" xfId="39496"/>
    <cellStyle name="Input 16 2 9" xfId="39497"/>
    <cellStyle name="Input 16 3" xfId="39498"/>
    <cellStyle name="Input 16 4" xfId="39499"/>
    <cellStyle name="Input 16 5" xfId="39500"/>
    <cellStyle name="Input 16 6" xfId="39501"/>
    <cellStyle name="Input 16 7" xfId="39502"/>
    <cellStyle name="Input 16 8" xfId="39503"/>
    <cellStyle name="Input 16 9" xfId="39504"/>
    <cellStyle name="Input 160" xfId="39505"/>
    <cellStyle name="Input 161" xfId="39506"/>
    <cellStyle name="Input 162" xfId="39507"/>
    <cellStyle name="Input 163" xfId="39508"/>
    <cellStyle name="Input 164" xfId="39509"/>
    <cellStyle name="Input 165" xfId="39510"/>
    <cellStyle name="Input 166" xfId="39511"/>
    <cellStyle name="Input 167" xfId="39512"/>
    <cellStyle name="Input 168" xfId="39513"/>
    <cellStyle name="Input 169" xfId="39514"/>
    <cellStyle name="Input 17" xfId="39515"/>
    <cellStyle name="Input 17 10" xfId="39516"/>
    <cellStyle name="Input 17 2" xfId="39517"/>
    <cellStyle name="Input 17 2 10" xfId="39518"/>
    <cellStyle name="Input 17 2 2" xfId="39519"/>
    <cellStyle name="Input 17 2 3" xfId="39520"/>
    <cellStyle name="Input 17 2 4" xfId="39521"/>
    <cellStyle name="Input 17 2 5" xfId="39522"/>
    <cellStyle name="Input 17 2 6" xfId="39523"/>
    <cellStyle name="Input 17 2 7" xfId="39524"/>
    <cellStyle name="Input 17 2 8" xfId="39525"/>
    <cellStyle name="Input 17 2 9" xfId="39526"/>
    <cellStyle name="Input 17 3" xfId="39527"/>
    <cellStyle name="Input 17 4" xfId="39528"/>
    <cellStyle name="Input 17 5" xfId="39529"/>
    <cellStyle name="Input 17 6" xfId="39530"/>
    <cellStyle name="Input 17 7" xfId="39531"/>
    <cellStyle name="Input 17 8" xfId="39532"/>
    <cellStyle name="Input 17 9" xfId="39533"/>
    <cellStyle name="Input 170" xfId="39534"/>
    <cellStyle name="Input 171" xfId="39535"/>
    <cellStyle name="Input 172" xfId="39536"/>
    <cellStyle name="Input 173" xfId="39537"/>
    <cellStyle name="Input 174" xfId="39538"/>
    <cellStyle name="Input 175" xfId="39539"/>
    <cellStyle name="Input 176" xfId="39540"/>
    <cellStyle name="Input 177" xfId="39541"/>
    <cellStyle name="Input 178" xfId="39542"/>
    <cellStyle name="Input 179" xfId="39543"/>
    <cellStyle name="Input 18" xfId="39544"/>
    <cellStyle name="Input 18 10" xfId="39545"/>
    <cellStyle name="Input 18 2" xfId="39546"/>
    <cellStyle name="Input 18 2 10" xfId="39547"/>
    <cellStyle name="Input 18 2 2" xfId="39548"/>
    <cellStyle name="Input 18 2 3" xfId="39549"/>
    <cellStyle name="Input 18 2 4" xfId="39550"/>
    <cellStyle name="Input 18 2 5" xfId="39551"/>
    <cellStyle name="Input 18 2 6" xfId="39552"/>
    <cellStyle name="Input 18 2 7" xfId="39553"/>
    <cellStyle name="Input 18 2 8" xfId="39554"/>
    <cellStyle name="Input 18 2 9" xfId="39555"/>
    <cellStyle name="Input 18 3" xfId="39556"/>
    <cellStyle name="Input 18 4" xfId="39557"/>
    <cellStyle name="Input 18 5" xfId="39558"/>
    <cellStyle name="Input 18 6" xfId="39559"/>
    <cellStyle name="Input 18 7" xfId="39560"/>
    <cellStyle name="Input 18 8" xfId="39561"/>
    <cellStyle name="Input 18 9" xfId="39562"/>
    <cellStyle name="Input 180" xfId="39563"/>
    <cellStyle name="Input 181" xfId="39564"/>
    <cellStyle name="Input 182" xfId="39565"/>
    <cellStyle name="Input 183" xfId="39566"/>
    <cellStyle name="Input 184" xfId="39567"/>
    <cellStyle name="Input 185" xfId="39568"/>
    <cellStyle name="Input 186" xfId="39569"/>
    <cellStyle name="Input 187" xfId="39570"/>
    <cellStyle name="Input 188" xfId="39571"/>
    <cellStyle name="Input 189" xfId="39572"/>
    <cellStyle name="Input 19" xfId="39573"/>
    <cellStyle name="Input 19 10" xfId="39574"/>
    <cellStyle name="Input 19 2" xfId="39575"/>
    <cellStyle name="Input 19 2 10" xfId="39576"/>
    <cellStyle name="Input 19 2 2" xfId="39577"/>
    <cellStyle name="Input 19 2 3" xfId="39578"/>
    <cellStyle name="Input 19 2 4" xfId="39579"/>
    <cellStyle name="Input 19 2 5" xfId="39580"/>
    <cellStyle name="Input 19 2 6" xfId="39581"/>
    <cellStyle name="Input 19 2 7" xfId="39582"/>
    <cellStyle name="Input 19 2 8" xfId="39583"/>
    <cellStyle name="Input 19 2 9" xfId="39584"/>
    <cellStyle name="Input 19 3" xfId="39585"/>
    <cellStyle name="Input 19 4" xfId="39586"/>
    <cellStyle name="Input 19 5" xfId="39587"/>
    <cellStyle name="Input 19 6" xfId="39588"/>
    <cellStyle name="Input 19 7" xfId="39589"/>
    <cellStyle name="Input 19 8" xfId="39590"/>
    <cellStyle name="Input 19 9" xfId="39591"/>
    <cellStyle name="Input 190" xfId="39592"/>
    <cellStyle name="Input 191" xfId="39593"/>
    <cellStyle name="Input 192" xfId="39594"/>
    <cellStyle name="Input 193" xfId="39595"/>
    <cellStyle name="Input 194" xfId="39596"/>
    <cellStyle name="Input 195" xfId="39597"/>
    <cellStyle name="Input 196" xfId="39598"/>
    <cellStyle name="Input 197" xfId="39599"/>
    <cellStyle name="Input 198" xfId="39600"/>
    <cellStyle name="Input 199" xfId="39601"/>
    <cellStyle name="Input 2" xfId="39602"/>
    <cellStyle name="Input 2 10" xfId="39603"/>
    <cellStyle name="Input 2 10 10" xfId="39604"/>
    <cellStyle name="Input 2 10 2" xfId="39605"/>
    <cellStyle name="Input 2 10 2 10" xfId="39606"/>
    <cellStyle name="Input 2 10 2 2" xfId="39607"/>
    <cellStyle name="Input 2 10 2 3" xfId="39608"/>
    <cellStyle name="Input 2 10 2 4" xfId="39609"/>
    <cellStyle name="Input 2 10 2 5" xfId="39610"/>
    <cellStyle name="Input 2 10 2 6" xfId="39611"/>
    <cellStyle name="Input 2 10 2 7" xfId="39612"/>
    <cellStyle name="Input 2 10 2 8" xfId="39613"/>
    <cellStyle name="Input 2 10 2 9" xfId="39614"/>
    <cellStyle name="Input 2 10 3" xfId="39615"/>
    <cellStyle name="Input 2 10 4" xfId="39616"/>
    <cellStyle name="Input 2 10 5" xfId="39617"/>
    <cellStyle name="Input 2 10 6" xfId="39618"/>
    <cellStyle name="Input 2 10 7" xfId="39619"/>
    <cellStyle name="Input 2 10 8" xfId="39620"/>
    <cellStyle name="Input 2 10 9" xfId="39621"/>
    <cellStyle name="Input 2 11" xfId="39622"/>
    <cellStyle name="Input 2 11 10" xfId="39623"/>
    <cellStyle name="Input 2 11 2" xfId="39624"/>
    <cellStyle name="Input 2 11 2 10" xfId="39625"/>
    <cellStyle name="Input 2 11 2 2" xfId="39626"/>
    <cellStyle name="Input 2 11 2 3" xfId="39627"/>
    <cellStyle name="Input 2 11 2 4" xfId="39628"/>
    <cellStyle name="Input 2 11 2 5" xfId="39629"/>
    <cellStyle name="Input 2 11 2 6" xfId="39630"/>
    <cellStyle name="Input 2 11 2 7" xfId="39631"/>
    <cellStyle name="Input 2 11 2 8" xfId="39632"/>
    <cellStyle name="Input 2 11 2 9" xfId="39633"/>
    <cellStyle name="Input 2 11 3" xfId="39634"/>
    <cellStyle name="Input 2 11 4" xfId="39635"/>
    <cellStyle name="Input 2 11 5" xfId="39636"/>
    <cellStyle name="Input 2 11 6" xfId="39637"/>
    <cellStyle name="Input 2 11 7" xfId="39638"/>
    <cellStyle name="Input 2 11 8" xfId="39639"/>
    <cellStyle name="Input 2 11 9" xfId="39640"/>
    <cellStyle name="Input 2 12" xfId="39641"/>
    <cellStyle name="Input 2 12 10" xfId="39642"/>
    <cellStyle name="Input 2 12 2" xfId="39643"/>
    <cellStyle name="Input 2 12 2 10" xfId="39644"/>
    <cellStyle name="Input 2 12 2 2" xfId="39645"/>
    <cellStyle name="Input 2 12 2 3" xfId="39646"/>
    <cellStyle name="Input 2 12 2 4" xfId="39647"/>
    <cellStyle name="Input 2 12 2 5" xfId="39648"/>
    <cellStyle name="Input 2 12 2 6" xfId="39649"/>
    <cellStyle name="Input 2 12 2 7" xfId="39650"/>
    <cellStyle name="Input 2 12 2 8" xfId="39651"/>
    <cellStyle name="Input 2 12 2 9" xfId="39652"/>
    <cellStyle name="Input 2 12 3" xfId="39653"/>
    <cellStyle name="Input 2 12 4" xfId="39654"/>
    <cellStyle name="Input 2 12 5" xfId="39655"/>
    <cellStyle name="Input 2 12 6" xfId="39656"/>
    <cellStyle name="Input 2 12 7" xfId="39657"/>
    <cellStyle name="Input 2 12 8" xfId="39658"/>
    <cellStyle name="Input 2 12 9" xfId="39659"/>
    <cellStyle name="Input 2 13" xfId="39660"/>
    <cellStyle name="Input 2 13 10" xfId="39661"/>
    <cellStyle name="Input 2 13 2" xfId="39662"/>
    <cellStyle name="Input 2 13 2 10" xfId="39663"/>
    <cellStyle name="Input 2 13 2 2" xfId="39664"/>
    <cellStyle name="Input 2 13 2 3" xfId="39665"/>
    <cellStyle name="Input 2 13 2 4" xfId="39666"/>
    <cellStyle name="Input 2 13 2 5" xfId="39667"/>
    <cellStyle name="Input 2 13 2 6" xfId="39668"/>
    <cellStyle name="Input 2 13 2 7" xfId="39669"/>
    <cellStyle name="Input 2 13 2 8" xfId="39670"/>
    <cellStyle name="Input 2 13 2 9" xfId="39671"/>
    <cellStyle name="Input 2 13 3" xfId="39672"/>
    <cellStyle name="Input 2 13 4" xfId="39673"/>
    <cellStyle name="Input 2 13 5" xfId="39674"/>
    <cellStyle name="Input 2 13 6" xfId="39675"/>
    <cellStyle name="Input 2 13 7" xfId="39676"/>
    <cellStyle name="Input 2 13 8" xfId="39677"/>
    <cellStyle name="Input 2 13 9" xfId="39678"/>
    <cellStyle name="Input 2 14" xfId="39679"/>
    <cellStyle name="Input 2 14 10" xfId="39680"/>
    <cellStyle name="Input 2 14 2" xfId="39681"/>
    <cellStyle name="Input 2 14 2 10" xfId="39682"/>
    <cellStyle name="Input 2 14 2 2" xfId="39683"/>
    <cellStyle name="Input 2 14 2 3" xfId="39684"/>
    <cellStyle name="Input 2 14 2 4" xfId="39685"/>
    <cellStyle name="Input 2 14 2 5" xfId="39686"/>
    <cellStyle name="Input 2 14 2 6" xfId="39687"/>
    <cellStyle name="Input 2 14 2 7" xfId="39688"/>
    <cellStyle name="Input 2 14 2 8" xfId="39689"/>
    <cellStyle name="Input 2 14 2 9" xfId="39690"/>
    <cellStyle name="Input 2 14 3" xfId="39691"/>
    <cellStyle name="Input 2 14 4" xfId="39692"/>
    <cellStyle name="Input 2 14 5" xfId="39693"/>
    <cellStyle name="Input 2 14 6" xfId="39694"/>
    <cellStyle name="Input 2 14 7" xfId="39695"/>
    <cellStyle name="Input 2 14 8" xfId="39696"/>
    <cellStyle name="Input 2 14 9" xfId="39697"/>
    <cellStyle name="Input 2 15" xfId="39698"/>
    <cellStyle name="Input 2 15 10" xfId="39699"/>
    <cellStyle name="Input 2 15 2" xfId="39700"/>
    <cellStyle name="Input 2 15 2 10" xfId="39701"/>
    <cellStyle name="Input 2 15 2 2" xfId="39702"/>
    <cellStyle name="Input 2 15 2 3" xfId="39703"/>
    <cellStyle name="Input 2 15 2 4" xfId="39704"/>
    <cellStyle name="Input 2 15 2 5" xfId="39705"/>
    <cellStyle name="Input 2 15 2 6" xfId="39706"/>
    <cellStyle name="Input 2 15 2 7" xfId="39707"/>
    <cellStyle name="Input 2 15 2 8" xfId="39708"/>
    <cellStyle name="Input 2 15 2 9" xfId="39709"/>
    <cellStyle name="Input 2 15 3" xfId="39710"/>
    <cellStyle name="Input 2 15 4" xfId="39711"/>
    <cellStyle name="Input 2 15 5" xfId="39712"/>
    <cellStyle name="Input 2 15 6" xfId="39713"/>
    <cellStyle name="Input 2 15 7" xfId="39714"/>
    <cellStyle name="Input 2 15 8" xfId="39715"/>
    <cellStyle name="Input 2 15 9" xfId="39716"/>
    <cellStyle name="Input 2 16" xfId="39717"/>
    <cellStyle name="Input 2 16 10" xfId="39718"/>
    <cellStyle name="Input 2 16 2" xfId="39719"/>
    <cellStyle name="Input 2 16 2 10" xfId="39720"/>
    <cellStyle name="Input 2 16 2 2" xfId="39721"/>
    <cellStyle name="Input 2 16 2 3" xfId="39722"/>
    <cellStyle name="Input 2 16 2 4" xfId="39723"/>
    <cellStyle name="Input 2 16 2 5" xfId="39724"/>
    <cellStyle name="Input 2 16 2 6" xfId="39725"/>
    <cellStyle name="Input 2 16 2 7" xfId="39726"/>
    <cellStyle name="Input 2 16 2 8" xfId="39727"/>
    <cellStyle name="Input 2 16 2 9" xfId="39728"/>
    <cellStyle name="Input 2 16 3" xfId="39729"/>
    <cellStyle name="Input 2 16 4" xfId="39730"/>
    <cellStyle name="Input 2 16 5" xfId="39731"/>
    <cellStyle name="Input 2 16 6" xfId="39732"/>
    <cellStyle name="Input 2 16 7" xfId="39733"/>
    <cellStyle name="Input 2 16 8" xfId="39734"/>
    <cellStyle name="Input 2 16 9" xfId="39735"/>
    <cellStyle name="Input 2 17" xfId="39736"/>
    <cellStyle name="Input 2 17 10" xfId="39737"/>
    <cellStyle name="Input 2 17 2" xfId="39738"/>
    <cellStyle name="Input 2 17 2 10" xfId="39739"/>
    <cellStyle name="Input 2 17 2 2" xfId="39740"/>
    <cellStyle name="Input 2 17 2 3" xfId="39741"/>
    <cellStyle name="Input 2 17 2 4" xfId="39742"/>
    <cellStyle name="Input 2 17 2 5" xfId="39743"/>
    <cellStyle name="Input 2 17 2 6" xfId="39744"/>
    <cellStyle name="Input 2 17 2 7" xfId="39745"/>
    <cellStyle name="Input 2 17 2 8" xfId="39746"/>
    <cellStyle name="Input 2 17 2 9" xfId="39747"/>
    <cellStyle name="Input 2 17 3" xfId="39748"/>
    <cellStyle name="Input 2 17 4" xfId="39749"/>
    <cellStyle name="Input 2 17 5" xfId="39750"/>
    <cellStyle name="Input 2 17 6" xfId="39751"/>
    <cellStyle name="Input 2 17 7" xfId="39752"/>
    <cellStyle name="Input 2 17 8" xfId="39753"/>
    <cellStyle name="Input 2 17 9" xfId="39754"/>
    <cellStyle name="Input 2 18" xfId="39755"/>
    <cellStyle name="Input 2 18 10" xfId="39756"/>
    <cellStyle name="Input 2 18 2" xfId="39757"/>
    <cellStyle name="Input 2 18 2 10" xfId="39758"/>
    <cellStyle name="Input 2 18 2 2" xfId="39759"/>
    <cellStyle name="Input 2 18 2 3" xfId="39760"/>
    <cellStyle name="Input 2 18 2 4" xfId="39761"/>
    <cellStyle name="Input 2 18 2 5" xfId="39762"/>
    <cellStyle name="Input 2 18 2 6" xfId="39763"/>
    <cellStyle name="Input 2 18 2 7" xfId="39764"/>
    <cellStyle name="Input 2 18 2 8" xfId="39765"/>
    <cellStyle name="Input 2 18 2 9" xfId="39766"/>
    <cellStyle name="Input 2 18 3" xfId="39767"/>
    <cellStyle name="Input 2 18 4" xfId="39768"/>
    <cellStyle name="Input 2 18 5" xfId="39769"/>
    <cellStyle name="Input 2 18 6" xfId="39770"/>
    <cellStyle name="Input 2 18 7" xfId="39771"/>
    <cellStyle name="Input 2 18 8" xfId="39772"/>
    <cellStyle name="Input 2 18 9" xfId="39773"/>
    <cellStyle name="Input 2 19" xfId="39774"/>
    <cellStyle name="Input 2 19 10" xfId="39775"/>
    <cellStyle name="Input 2 19 2" xfId="39776"/>
    <cellStyle name="Input 2 19 2 10" xfId="39777"/>
    <cellStyle name="Input 2 19 2 2" xfId="39778"/>
    <cellStyle name="Input 2 19 2 3" xfId="39779"/>
    <cellStyle name="Input 2 19 2 4" xfId="39780"/>
    <cellStyle name="Input 2 19 2 5" xfId="39781"/>
    <cellStyle name="Input 2 19 2 6" xfId="39782"/>
    <cellStyle name="Input 2 19 2 7" xfId="39783"/>
    <cellStyle name="Input 2 19 2 8" xfId="39784"/>
    <cellStyle name="Input 2 19 2 9" xfId="39785"/>
    <cellStyle name="Input 2 19 3" xfId="39786"/>
    <cellStyle name="Input 2 19 4" xfId="39787"/>
    <cellStyle name="Input 2 19 5" xfId="39788"/>
    <cellStyle name="Input 2 19 6" xfId="39789"/>
    <cellStyle name="Input 2 19 7" xfId="39790"/>
    <cellStyle name="Input 2 19 8" xfId="39791"/>
    <cellStyle name="Input 2 19 9" xfId="39792"/>
    <cellStyle name="Input 2 2" xfId="39793"/>
    <cellStyle name="Input 2 2 10" xfId="39794"/>
    <cellStyle name="Input 2 2 2" xfId="39795"/>
    <cellStyle name="Input 2 2 2 10" xfId="39796"/>
    <cellStyle name="Input 2 2 2 2" xfId="39797"/>
    <cellStyle name="Input 2 2 2 3" xfId="39798"/>
    <cellStyle name="Input 2 2 2 4" xfId="39799"/>
    <cellStyle name="Input 2 2 2 5" xfId="39800"/>
    <cellStyle name="Input 2 2 2 6" xfId="39801"/>
    <cellStyle name="Input 2 2 2 7" xfId="39802"/>
    <cellStyle name="Input 2 2 2 8" xfId="39803"/>
    <cellStyle name="Input 2 2 2 9" xfId="39804"/>
    <cellStyle name="Input 2 2 3" xfId="39805"/>
    <cellStyle name="Input 2 2 4" xfId="39806"/>
    <cellStyle name="Input 2 2 5" xfId="39807"/>
    <cellStyle name="Input 2 2 6" xfId="39808"/>
    <cellStyle name="Input 2 2 7" xfId="39809"/>
    <cellStyle name="Input 2 2 8" xfId="39810"/>
    <cellStyle name="Input 2 2 9" xfId="39811"/>
    <cellStyle name="Input 2 20" xfId="39812"/>
    <cellStyle name="Input 2 20 10" xfId="39813"/>
    <cellStyle name="Input 2 20 2" xfId="39814"/>
    <cellStyle name="Input 2 20 2 10" xfId="39815"/>
    <cellStyle name="Input 2 20 2 2" xfId="39816"/>
    <cellStyle name="Input 2 20 2 3" xfId="39817"/>
    <cellStyle name="Input 2 20 2 4" xfId="39818"/>
    <cellStyle name="Input 2 20 2 5" xfId="39819"/>
    <cellStyle name="Input 2 20 2 6" xfId="39820"/>
    <cellStyle name="Input 2 20 2 7" xfId="39821"/>
    <cellStyle name="Input 2 20 2 8" xfId="39822"/>
    <cellStyle name="Input 2 20 2 9" xfId="39823"/>
    <cellStyle name="Input 2 20 3" xfId="39824"/>
    <cellStyle name="Input 2 20 4" xfId="39825"/>
    <cellStyle name="Input 2 20 5" xfId="39826"/>
    <cellStyle name="Input 2 20 6" xfId="39827"/>
    <cellStyle name="Input 2 20 7" xfId="39828"/>
    <cellStyle name="Input 2 20 8" xfId="39829"/>
    <cellStyle name="Input 2 20 9" xfId="39830"/>
    <cellStyle name="Input 2 21" xfId="39831"/>
    <cellStyle name="Input 2 21 10" xfId="39832"/>
    <cellStyle name="Input 2 21 2" xfId="39833"/>
    <cellStyle name="Input 2 21 2 10" xfId="39834"/>
    <cellStyle name="Input 2 21 2 2" xfId="39835"/>
    <cellStyle name="Input 2 21 2 3" xfId="39836"/>
    <cellStyle name="Input 2 21 2 4" xfId="39837"/>
    <cellStyle name="Input 2 21 2 5" xfId="39838"/>
    <cellStyle name="Input 2 21 2 6" xfId="39839"/>
    <cellStyle name="Input 2 21 2 7" xfId="39840"/>
    <cellStyle name="Input 2 21 2 8" xfId="39841"/>
    <cellStyle name="Input 2 21 2 9" xfId="39842"/>
    <cellStyle name="Input 2 21 3" xfId="39843"/>
    <cellStyle name="Input 2 21 4" xfId="39844"/>
    <cellStyle name="Input 2 21 5" xfId="39845"/>
    <cellStyle name="Input 2 21 6" xfId="39846"/>
    <cellStyle name="Input 2 21 7" xfId="39847"/>
    <cellStyle name="Input 2 21 8" xfId="39848"/>
    <cellStyle name="Input 2 21 9" xfId="39849"/>
    <cellStyle name="Input 2 22" xfId="39850"/>
    <cellStyle name="Input 2 22 10" xfId="39851"/>
    <cellStyle name="Input 2 22 2" xfId="39852"/>
    <cellStyle name="Input 2 22 2 10" xfId="39853"/>
    <cellStyle name="Input 2 22 2 2" xfId="39854"/>
    <cellStyle name="Input 2 22 2 3" xfId="39855"/>
    <cellStyle name="Input 2 22 2 4" xfId="39856"/>
    <cellStyle name="Input 2 22 2 5" xfId="39857"/>
    <cellStyle name="Input 2 22 2 6" xfId="39858"/>
    <cellStyle name="Input 2 22 2 7" xfId="39859"/>
    <cellStyle name="Input 2 22 2 8" xfId="39860"/>
    <cellStyle name="Input 2 22 2 9" xfId="39861"/>
    <cellStyle name="Input 2 22 3" xfId="39862"/>
    <cellStyle name="Input 2 22 4" xfId="39863"/>
    <cellStyle name="Input 2 22 5" xfId="39864"/>
    <cellStyle name="Input 2 22 6" xfId="39865"/>
    <cellStyle name="Input 2 22 7" xfId="39866"/>
    <cellStyle name="Input 2 22 8" xfId="39867"/>
    <cellStyle name="Input 2 22 9" xfId="39868"/>
    <cellStyle name="Input 2 23" xfId="39869"/>
    <cellStyle name="Input 2 23 10" xfId="39870"/>
    <cellStyle name="Input 2 23 2" xfId="39871"/>
    <cellStyle name="Input 2 23 3" xfId="39872"/>
    <cellStyle name="Input 2 23 4" xfId="39873"/>
    <cellStyle name="Input 2 23 5" xfId="39874"/>
    <cellStyle name="Input 2 23 6" xfId="39875"/>
    <cellStyle name="Input 2 23 7" xfId="39876"/>
    <cellStyle name="Input 2 23 8" xfId="39877"/>
    <cellStyle name="Input 2 23 9" xfId="39878"/>
    <cellStyle name="Input 2 24" xfId="39879"/>
    <cellStyle name="Input 2 25" xfId="39880"/>
    <cellStyle name="Input 2 26" xfId="39881"/>
    <cellStyle name="Input 2 27" xfId="39882"/>
    <cellStyle name="Input 2 28" xfId="39883"/>
    <cellStyle name="Input 2 29" xfId="39884"/>
    <cellStyle name="Input 2 3" xfId="39885"/>
    <cellStyle name="Input 2 3 10" xfId="39886"/>
    <cellStyle name="Input 2 3 2" xfId="39887"/>
    <cellStyle name="Input 2 3 2 10" xfId="39888"/>
    <cellStyle name="Input 2 3 2 2" xfId="39889"/>
    <cellStyle name="Input 2 3 2 3" xfId="39890"/>
    <cellStyle name="Input 2 3 2 4" xfId="39891"/>
    <cellStyle name="Input 2 3 2 5" xfId="39892"/>
    <cellStyle name="Input 2 3 2 6" xfId="39893"/>
    <cellStyle name="Input 2 3 2 7" xfId="39894"/>
    <cellStyle name="Input 2 3 2 8" xfId="39895"/>
    <cellStyle name="Input 2 3 2 9" xfId="39896"/>
    <cellStyle name="Input 2 3 3" xfId="39897"/>
    <cellStyle name="Input 2 3 4" xfId="39898"/>
    <cellStyle name="Input 2 3 5" xfId="39899"/>
    <cellStyle name="Input 2 3 6" xfId="39900"/>
    <cellStyle name="Input 2 3 7" xfId="39901"/>
    <cellStyle name="Input 2 3 8" xfId="39902"/>
    <cellStyle name="Input 2 3 9" xfId="39903"/>
    <cellStyle name="Input 2 30" xfId="39904"/>
    <cellStyle name="Input 2 31" xfId="39905"/>
    <cellStyle name="Input 2 32" xfId="39906"/>
    <cellStyle name="Input 2 33" xfId="39907"/>
    <cellStyle name="Input 2 34" xfId="39908"/>
    <cellStyle name="Input 2 35" xfId="39909"/>
    <cellStyle name="Input 2 36" xfId="39910"/>
    <cellStyle name="Input 2 37" xfId="39911"/>
    <cellStyle name="Input 2 38" xfId="39912"/>
    <cellStyle name="Input 2 4" xfId="39913"/>
    <cellStyle name="Input 2 4 10" xfId="39914"/>
    <cellStyle name="Input 2 4 2" xfId="39915"/>
    <cellStyle name="Input 2 4 2 10" xfId="39916"/>
    <cellStyle name="Input 2 4 2 2" xfId="39917"/>
    <cellStyle name="Input 2 4 2 3" xfId="39918"/>
    <cellStyle name="Input 2 4 2 4" xfId="39919"/>
    <cellStyle name="Input 2 4 2 5" xfId="39920"/>
    <cellStyle name="Input 2 4 2 6" xfId="39921"/>
    <cellStyle name="Input 2 4 2 7" xfId="39922"/>
    <cellStyle name="Input 2 4 2 8" xfId="39923"/>
    <cellStyle name="Input 2 4 2 9" xfId="39924"/>
    <cellStyle name="Input 2 4 3" xfId="39925"/>
    <cellStyle name="Input 2 4 4" xfId="39926"/>
    <cellStyle name="Input 2 4 5" xfId="39927"/>
    <cellStyle name="Input 2 4 6" xfId="39928"/>
    <cellStyle name="Input 2 4 7" xfId="39929"/>
    <cellStyle name="Input 2 4 8" xfId="39930"/>
    <cellStyle name="Input 2 4 9" xfId="39931"/>
    <cellStyle name="Input 2 5" xfId="39932"/>
    <cellStyle name="Input 2 5 10" xfId="39933"/>
    <cellStyle name="Input 2 5 2" xfId="39934"/>
    <cellStyle name="Input 2 5 2 10" xfId="39935"/>
    <cellStyle name="Input 2 5 2 2" xfId="39936"/>
    <cellStyle name="Input 2 5 2 3" xfId="39937"/>
    <cellStyle name="Input 2 5 2 4" xfId="39938"/>
    <cellStyle name="Input 2 5 2 5" xfId="39939"/>
    <cellStyle name="Input 2 5 2 6" xfId="39940"/>
    <cellStyle name="Input 2 5 2 7" xfId="39941"/>
    <cellStyle name="Input 2 5 2 8" xfId="39942"/>
    <cellStyle name="Input 2 5 2 9" xfId="39943"/>
    <cellStyle name="Input 2 5 3" xfId="39944"/>
    <cellStyle name="Input 2 5 4" xfId="39945"/>
    <cellStyle name="Input 2 5 5" xfId="39946"/>
    <cellStyle name="Input 2 5 6" xfId="39947"/>
    <cellStyle name="Input 2 5 7" xfId="39948"/>
    <cellStyle name="Input 2 5 8" xfId="39949"/>
    <cellStyle name="Input 2 5 9" xfId="39950"/>
    <cellStyle name="Input 2 6" xfId="39951"/>
    <cellStyle name="Input 2 6 10" xfId="39952"/>
    <cellStyle name="Input 2 6 2" xfId="39953"/>
    <cellStyle name="Input 2 6 2 10" xfId="39954"/>
    <cellStyle name="Input 2 6 2 2" xfId="39955"/>
    <cellStyle name="Input 2 6 2 3" xfId="39956"/>
    <cellStyle name="Input 2 6 2 4" xfId="39957"/>
    <cellStyle name="Input 2 6 2 5" xfId="39958"/>
    <cellStyle name="Input 2 6 2 6" xfId="39959"/>
    <cellStyle name="Input 2 6 2 7" xfId="39960"/>
    <cellStyle name="Input 2 6 2 8" xfId="39961"/>
    <cellStyle name="Input 2 6 2 9" xfId="39962"/>
    <cellStyle name="Input 2 6 3" xfId="39963"/>
    <cellStyle name="Input 2 6 4" xfId="39964"/>
    <cellStyle name="Input 2 6 5" xfId="39965"/>
    <cellStyle name="Input 2 6 6" xfId="39966"/>
    <cellStyle name="Input 2 6 7" xfId="39967"/>
    <cellStyle name="Input 2 6 8" xfId="39968"/>
    <cellStyle name="Input 2 6 9" xfId="39969"/>
    <cellStyle name="Input 2 7" xfId="39970"/>
    <cellStyle name="Input 2 7 10" xfId="39971"/>
    <cellStyle name="Input 2 7 2" xfId="39972"/>
    <cellStyle name="Input 2 7 2 10" xfId="39973"/>
    <cellStyle name="Input 2 7 2 2" xfId="39974"/>
    <cellStyle name="Input 2 7 2 3" xfId="39975"/>
    <cellStyle name="Input 2 7 2 4" xfId="39976"/>
    <cellStyle name="Input 2 7 2 5" xfId="39977"/>
    <cellStyle name="Input 2 7 2 6" xfId="39978"/>
    <cellStyle name="Input 2 7 2 7" xfId="39979"/>
    <cellStyle name="Input 2 7 2 8" xfId="39980"/>
    <cellStyle name="Input 2 7 2 9" xfId="39981"/>
    <cellStyle name="Input 2 7 3" xfId="39982"/>
    <cellStyle name="Input 2 7 4" xfId="39983"/>
    <cellStyle name="Input 2 7 5" xfId="39984"/>
    <cellStyle name="Input 2 7 6" xfId="39985"/>
    <cellStyle name="Input 2 7 7" xfId="39986"/>
    <cellStyle name="Input 2 7 8" xfId="39987"/>
    <cellStyle name="Input 2 7 9" xfId="39988"/>
    <cellStyle name="Input 2 8" xfId="39989"/>
    <cellStyle name="Input 2 8 10" xfId="39990"/>
    <cellStyle name="Input 2 8 2" xfId="39991"/>
    <cellStyle name="Input 2 8 2 10" xfId="39992"/>
    <cellStyle name="Input 2 8 2 2" xfId="39993"/>
    <cellStyle name="Input 2 8 2 3" xfId="39994"/>
    <cellStyle name="Input 2 8 2 4" xfId="39995"/>
    <cellStyle name="Input 2 8 2 5" xfId="39996"/>
    <cellStyle name="Input 2 8 2 6" xfId="39997"/>
    <cellStyle name="Input 2 8 2 7" xfId="39998"/>
    <cellStyle name="Input 2 8 2 8" xfId="39999"/>
    <cellStyle name="Input 2 8 2 9" xfId="40000"/>
    <cellStyle name="Input 2 8 3" xfId="40001"/>
    <cellStyle name="Input 2 8 4" xfId="40002"/>
    <cellStyle name="Input 2 8 5" xfId="40003"/>
    <cellStyle name="Input 2 8 6" xfId="40004"/>
    <cellStyle name="Input 2 8 7" xfId="40005"/>
    <cellStyle name="Input 2 8 8" xfId="40006"/>
    <cellStyle name="Input 2 8 9" xfId="40007"/>
    <cellStyle name="Input 2 9" xfId="40008"/>
    <cellStyle name="Input 2 9 10" xfId="40009"/>
    <cellStyle name="Input 2 9 2" xfId="40010"/>
    <cellStyle name="Input 2 9 2 10" xfId="40011"/>
    <cellStyle name="Input 2 9 2 2" xfId="40012"/>
    <cellStyle name="Input 2 9 2 3" xfId="40013"/>
    <cellStyle name="Input 2 9 2 4" xfId="40014"/>
    <cellStyle name="Input 2 9 2 5" xfId="40015"/>
    <cellStyle name="Input 2 9 2 6" xfId="40016"/>
    <cellStyle name="Input 2 9 2 7" xfId="40017"/>
    <cellStyle name="Input 2 9 2 8" xfId="40018"/>
    <cellStyle name="Input 2 9 2 9" xfId="40019"/>
    <cellStyle name="Input 2 9 3" xfId="40020"/>
    <cellStyle name="Input 2 9 4" xfId="40021"/>
    <cellStyle name="Input 2 9 5" xfId="40022"/>
    <cellStyle name="Input 2 9 6" xfId="40023"/>
    <cellStyle name="Input 2 9 7" xfId="40024"/>
    <cellStyle name="Input 2 9 8" xfId="40025"/>
    <cellStyle name="Input 2 9 9" xfId="40026"/>
    <cellStyle name="Input 20" xfId="40027"/>
    <cellStyle name="Input 20 10" xfId="40028"/>
    <cellStyle name="Input 20 2" xfId="40029"/>
    <cellStyle name="Input 20 2 10" xfId="40030"/>
    <cellStyle name="Input 20 2 2" xfId="40031"/>
    <cellStyle name="Input 20 2 3" xfId="40032"/>
    <cellStyle name="Input 20 2 4" xfId="40033"/>
    <cellStyle name="Input 20 2 5" xfId="40034"/>
    <cellStyle name="Input 20 2 6" xfId="40035"/>
    <cellStyle name="Input 20 2 7" xfId="40036"/>
    <cellStyle name="Input 20 2 8" xfId="40037"/>
    <cellStyle name="Input 20 2 9" xfId="40038"/>
    <cellStyle name="Input 20 3" xfId="40039"/>
    <cellStyle name="Input 20 4" xfId="40040"/>
    <cellStyle name="Input 20 5" xfId="40041"/>
    <cellStyle name="Input 20 6" xfId="40042"/>
    <cellStyle name="Input 20 7" xfId="40043"/>
    <cellStyle name="Input 20 8" xfId="40044"/>
    <cellStyle name="Input 20 9" xfId="40045"/>
    <cellStyle name="Input 200" xfId="40046"/>
    <cellStyle name="Input 201" xfId="40047"/>
    <cellStyle name="Input 202" xfId="40048"/>
    <cellStyle name="Input 203" xfId="40049"/>
    <cellStyle name="Input 204" xfId="40050"/>
    <cellStyle name="Input 205" xfId="40051"/>
    <cellStyle name="Input 206" xfId="40052"/>
    <cellStyle name="Input 207" xfId="40053"/>
    <cellStyle name="Input 208" xfId="40054"/>
    <cellStyle name="Input 209" xfId="40055"/>
    <cellStyle name="Input 21" xfId="40056"/>
    <cellStyle name="Input 21 10" xfId="40057"/>
    <cellStyle name="Input 21 2" xfId="40058"/>
    <cellStyle name="Input 21 2 10" xfId="40059"/>
    <cellStyle name="Input 21 2 2" xfId="40060"/>
    <cellStyle name="Input 21 2 3" xfId="40061"/>
    <cellStyle name="Input 21 2 4" xfId="40062"/>
    <cellStyle name="Input 21 2 5" xfId="40063"/>
    <cellStyle name="Input 21 2 6" xfId="40064"/>
    <cellStyle name="Input 21 2 7" xfId="40065"/>
    <cellStyle name="Input 21 2 8" xfId="40066"/>
    <cellStyle name="Input 21 2 9" xfId="40067"/>
    <cellStyle name="Input 21 3" xfId="40068"/>
    <cellStyle name="Input 21 4" xfId="40069"/>
    <cellStyle name="Input 21 5" xfId="40070"/>
    <cellStyle name="Input 21 6" xfId="40071"/>
    <cellStyle name="Input 21 7" xfId="40072"/>
    <cellStyle name="Input 21 8" xfId="40073"/>
    <cellStyle name="Input 21 9" xfId="40074"/>
    <cellStyle name="Input 210" xfId="40075"/>
    <cellStyle name="Input 211" xfId="40076"/>
    <cellStyle name="Input 212" xfId="40077"/>
    <cellStyle name="Input 213" xfId="40078"/>
    <cellStyle name="Input 214" xfId="40079"/>
    <cellStyle name="Input 215" xfId="40080"/>
    <cellStyle name="Input 216" xfId="40081"/>
    <cellStyle name="Input 217" xfId="40082"/>
    <cellStyle name="Input 218" xfId="40083"/>
    <cellStyle name="Input 219" xfId="40084"/>
    <cellStyle name="Input 22" xfId="40085"/>
    <cellStyle name="Input 22 10" xfId="40086"/>
    <cellStyle name="Input 22 2" xfId="40087"/>
    <cellStyle name="Input 22 2 10" xfId="40088"/>
    <cellStyle name="Input 22 2 2" xfId="40089"/>
    <cellStyle name="Input 22 2 3" xfId="40090"/>
    <cellStyle name="Input 22 2 4" xfId="40091"/>
    <cellStyle name="Input 22 2 5" xfId="40092"/>
    <cellStyle name="Input 22 2 6" xfId="40093"/>
    <cellStyle name="Input 22 2 7" xfId="40094"/>
    <cellStyle name="Input 22 2 8" xfId="40095"/>
    <cellStyle name="Input 22 2 9" xfId="40096"/>
    <cellStyle name="Input 22 3" xfId="40097"/>
    <cellStyle name="Input 22 4" xfId="40098"/>
    <cellStyle name="Input 22 5" xfId="40099"/>
    <cellStyle name="Input 22 6" xfId="40100"/>
    <cellStyle name="Input 22 7" xfId="40101"/>
    <cellStyle name="Input 22 8" xfId="40102"/>
    <cellStyle name="Input 22 9" xfId="40103"/>
    <cellStyle name="Input 220" xfId="40104"/>
    <cellStyle name="Input 221" xfId="40105"/>
    <cellStyle name="Input 222" xfId="40106"/>
    <cellStyle name="Input 223" xfId="40107"/>
    <cellStyle name="Input 224" xfId="40108"/>
    <cellStyle name="Input 225" xfId="40109"/>
    <cellStyle name="Input 226" xfId="40110"/>
    <cellStyle name="Input 227" xfId="40111"/>
    <cellStyle name="Input 228" xfId="40112"/>
    <cellStyle name="Input 229" xfId="40113"/>
    <cellStyle name="Input 23" xfId="40114"/>
    <cellStyle name="Input 23 10" xfId="40115"/>
    <cellStyle name="Input 23 2" xfId="40116"/>
    <cellStyle name="Input 23 2 10" xfId="40117"/>
    <cellStyle name="Input 23 2 2" xfId="40118"/>
    <cellStyle name="Input 23 2 3" xfId="40119"/>
    <cellStyle name="Input 23 2 4" xfId="40120"/>
    <cellStyle name="Input 23 2 5" xfId="40121"/>
    <cellStyle name="Input 23 2 6" xfId="40122"/>
    <cellStyle name="Input 23 2 7" xfId="40123"/>
    <cellStyle name="Input 23 2 8" xfId="40124"/>
    <cellStyle name="Input 23 2 9" xfId="40125"/>
    <cellStyle name="Input 23 3" xfId="40126"/>
    <cellStyle name="Input 23 4" xfId="40127"/>
    <cellStyle name="Input 23 5" xfId="40128"/>
    <cellStyle name="Input 23 6" xfId="40129"/>
    <cellStyle name="Input 23 7" xfId="40130"/>
    <cellStyle name="Input 23 8" xfId="40131"/>
    <cellStyle name="Input 23 9" xfId="40132"/>
    <cellStyle name="Input 230" xfId="40133"/>
    <cellStyle name="Input 231" xfId="40134"/>
    <cellStyle name="Input 232" xfId="40135"/>
    <cellStyle name="Input 233" xfId="40136"/>
    <cellStyle name="Input 234" xfId="40137"/>
    <cellStyle name="Input 235" xfId="40138"/>
    <cellStyle name="Input 236" xfId="40139"/>
    <cellStyle name="Input 237" xfId="40140"/>
    <cellStyle name="Input 238" xfId="40141"/>
    <cellStyle name="Input 239" xfId="40142"/>
    <cellStyle name="Input 24" xfId="40143"/>
    <cellStyle name="Input 24 10" xfId="40144"/>
    <cellStyle name="Input 24 2" xfId="40145"/>
    <cellStyle name="Input 24 2 10" xfId="40146"/>
    <cellStyle name="Input 24 2 2" xfId="40147"/>
    <cellStyle name="Input 24 2 3" xfId="40148"/>
    <cellStyle name="Input 24 2 4" xfId="40149"/>
    <cellStyle name="Input 24 2 5" xfId="40150"/>
    <cellStyle name="Input 24 2 6" xfId="40151"/>
    <cellStyle name="Input 24 2 7" xfId="40152"/>
    <cellStyle name="Input 24 2 8" xfId="40153"/>
    <cellStyle name="Input 24 2 9" xfId="40154"/>
    <cellStyle name="Input 24 3" xfId="40155"/>
    <cellStyle name="Input 24 4" xfId="40156"/>
    <cellStyle name="Input 24 5" xfId="40157"/>
    <cellStyle name="Input 24 6" xfId="40158"/>
    <cellStyle name="Input 24 7" xfId="40159"/>
    <cellStyle name="Input 24 8" xfId="40160"/>
    <cellStyle name="Input 24 9" xfId="40161"/>
    <cellStyle name="Input 240" xfId="40162"/>
    <cellStyle name="Input 241" xfId="40163"/>
    <cellStyle name="Input 242" xfId="40164"/>
    <cellStyle name="Input 243" xfId="40165"/>
    <cellStyle name="Input 244" xfId="40166"/>
    <cellStyle name="Input 245" xfId="40167"/>
    <cellStyle name="Input 246" xfId="40168"/>
    <cellStyle name="Input 247" xfId="40169"/>
    <cellStyle name="Input 248" xfId="40170"/>
    <cellStyle name="Input 249" xfId="40171"/>
    <cellStyle name="Input 25" xfId="40172"/>
    <cellStyle name="Input 25 10" xfId="40173"/>
    <cellStyle name="Input 25 2" xfId="40174"/>
    <cellStyle name="Input 25 2 10" xfId="40175"/>
    <cellStyle name="Input 25 2 2" xfId="40176"/>
    <cellStyle name="Input 25 2 3" xfId="40177"/>
    <cellStyle name="Input 25 2 4" xfId="40178"/>
    <cellStyle name="Input 25 2 5" xfId="40179"/>
    <cellStyle name="Input 25 2 6" xfId="40180"/>
    <cellStyle name="Input 25 2 7" xfId="40181"/>
    <cellStyle name="Input 25 2 8" xfId="40182"/>
    <cellStyle name="Input 25 2 9" xfId="40183"/>
    <cellStyle name="Input 25 3" xfId="40184"/>
    <cellStyle name="Input 25 4" xfId="40185"/>
    <cellStyle name="Input 25 5" xfId="40186"/>
    <cellStyle name="Input 25 6" xfId="40187"/>
    <cellStyle name="Input 25 7" xfId="40188"/>
    <cellStyle name="Input 25 8" xfId="40189"/>
    <cellStyle name="Input 25 9" xfId="40190"/>
    <cellStyle name="Input 250" xfId="40191"/>
    <cellStyle name="Input 251" xfId="40192"/>
    <cellStyle name="Input 252" xfId="40193"/>
    <cellStyle name="Input 253" xfId="40194"/>
    <cellStyle name="Input 254" xfId="40195"/>
    <cellStyle name="Input 255" xfId="40196"/>
    <cellStyle name="Input 256" xfId="40197"/>
    <cellStyle name="Input 257" xfId="40198"/>
    <cellStyle name="Input 258" xfId="40199"/>
    <cellStyle name="Input 259" xfId="40200"/>
    <cellStyle name="Input 26" xfId="40201"/>
    <cellStyle name="Input 26 10" xfId="40202"/>
    <cellStyle name="Input 26 2" xfId="40203"/>
    <cellStyle name="Input 26 2 10" xfId="40204"/>
    <cellStyle name="Input 26 2 2" xfId="40205"/>
    <cellStyle name="Input 26 2 3" xfId="40206"/>
    <cellStyle name="Input 26 2 4" xfId="40207"/>
    <cellStyle name="Input 26 2 5" xfId="40208"/>
    <cellStyle name="Input 26 2 6" xfId="40209"/>
    <cellStyle name="Input 26 2 7" xfId="40210"/>
    <cellStyle name="Input 26 2 8" xfId="40211"/>
    <cellStyle name="Input 26 2 9" xfId="40212"/>
    <cellStyle name="Input 26 3" xfId="40213"/>
    <cellStyle name="Input 26 4" xfId="40214"/>
    <cellStyle name="Input 26 5" xfId="40215"/>
    <cellStyle name="Input 26 6" xfId="40216"/>
    <cellStyle name="Input 26 7" xfId="40217"/>
    <cellStyle name="Input 26 8" xfId="40218"/>
    <cellStyle name="Input 26 9" xfId="40219"/>
    <cellStyle name="Input 260" xfId="40220"/>
    <cellStyle name="Input 261" xfId="40221"/>
    <cellStyle name="Input 27" xfId="40222"/>
    <cellStyle name="Input 27 10" xfId="40223"/>
    <cellStyle name="Input 27 2" xfId="40224"/>
    <cellStyle name="Input 27 2 10" xfId="40225"/>
    <cellStyle name="Input 27 2 2" xfId="40226"/>
    <cellStyle name="Input 27 2 3" xfId="40227"/>
    <cellStyle name="Input 27 2 4" xfId="40228"/>
    <cellStyle name="Input 27 2 5" xfId="40229"/>
    <cellStyle name="Input 27 2 6" xfId="40230"/>
    <cellStyle name="Input 27 2 7" xfId="40231"/>
    <cellStyle name="Input 27 2 8" xfId="40232"/>
    <cellStyle name="Input 27 2 9" xfId="40233"/>
    <cellStyle name="Input 27 3" xfId="40234"/>
    <cellStyle name="Input 27 4" xfId="40235"/>
    <cellStyle name="Input 27 5" xfId="40236"/>
    <cellStyle name="Input 27 6" xfId="40237"/>
    <cellStyle name="Input 27 7" xfId="40238"/>
    <cellStyle name="Input 27 8" xfId="40239"/>
    <cellStyle name="Input 27 9" xfId="40240"/>
    <cellStyle name="Input 28" xfId="40241"/>
    <cellStyle name="Input 28 10" xfId="40242"/>
    <cellStyle name="Input 28 2" xfId="40243"/>
    <cellStyle name="Input 28 2 10" xfId="40244"/>
    <cellStyle name="Input 28 2 2" xfId="40245"/>
    <cellStyle name="Input 28 2 3" xfId="40246"/>
    <cellStyle name="Input 28 2 4" xfId="40247"/>
    <cellStyle name="Input 28 2 5" xfId="40248"/>
    <cellStyle name="Input 28 2 6" xfId="40249"/>
    <cellStyle name="Input 28 2 7" xfId="40250"/>
    <cellStyle name="Input 28 2 8" xfId="40251"/>
    <cellStyle name="Input 28 2 9" xfId="40252"/>
    <cellStyle name="Input 28 3" xfId="40253"/>
    <cellStyle name="Input 28 4" xfId="40254"/>
    <cellStyle name="Input 28 5" xfId="40255"/>
    <cellStyle name="Input 28 6" xfId="40256"/>
    <cellStyle name="Input 28 7" xfId="40257"/>
    <cellStyle name="Input 28 8" xfId="40258"/>
    <cellStyle name="Input 28 9" xfId="40259"/>
    <cellStyle name="Input 29" xfId="40260"/>
    <cellStyle name="Input 3" xfId="40261"/>
    <cellStyle name="Input 3 10" xfId="40262"/>
    <cellStyle name="Input 3 10 10" xfId="40263"/>
    <cellStyle name="Input 3 10 2" xfId="40264"/>
    <cellStyle name="Input 3 10 2 10" xfId="40265"/>
    <cellStyle name="Input 3 10 2 2" xfId="40266"/>
    <cellStyle name="Input 3 10 2 3" xfId="40267"/>
    <cellStyle name="Input 3 10 2 4" xfId="40268"/>
    <cellStyle name="Input 3 10 2 5" xfId="40269"/>
    <cellStyle name="Input 3 10 2 6" xfId="40270"/>
    <cellStyle name="Input 3 10 2 7" xfId="40271"/>
    <cellStyle name="Input 3 10 2 8" xfId="40272"/>
    <cellStyle name="Input 3 10 2 9" xfId="40273"/>
    <cellStyle name="Input 3 10 3" xfId="40274"/>
    <cellStyle name="Input 3 10 4" xfId="40275"/>
    <cellStyle name="Input 3 10 5" xfId="40276"/>
    <cellStyle name="Input 3 10 6" xfId="40277"/>
    <cellStyle name="Input 3 10 7" xfId="40278"/>
    <cellStyle name="Input 3 10 8" xfId="40279"/>
    <cellStyle name="Input 3 10 9" xfId="40280"/>
    <cellStyle name="Input 3 11" xfId="40281"/>
    <cellStyle name="Input 3 11 10" xfId="40282"/>
    <cellStyle name="Input 3 11 2" xfId="40283"/>
    <cellStyle name="Input 3 11 2 10" xfId="40284"/>
    <cellStyle name="Input 3 11 2 2" xfId="40285"/>
    <cellStyle name="Input 3 11 2 3" xfId="40286"/>
    <cellStyle name="Input 3 11 2 4" xfId="40287"/>
    <cellStyle name="Input 3 11 2 5" xfId="40288"/>
    <cellStyle name="Input 3 11 2 6" xfId="40289"/>
    <cellStyle name="Input 3 11 2 7" xfId="40290"/>
    <cellStyle name="Input 3 11 2 8" xfId="40291"/>
    <cellStyle name="Input 3 11 2 9" xfId="40292"/>
    <cellStyle name="Input 3 11 3" xfId="40293"/>
    <cellStyle name="Input 3 11 4" xfId="40294"/>
    <cellStyle name="Input 3 11 5" xfId="40295"/>
    <cellStyle name="Input 3 11 6" xfId="40296"/>
    <cellStyle name="Input 3 11 7" xfId="40297"/>
    <cellStyle name="Input 3 11 8" xfId="40298"/>
    <cellStyle name="Input 3 11 9" xfId="40299"/>
    <cellStyle name="Input 3 12" xfId="40300"/>
    <cellStyle name="Input 3 12 10" xfId="40301"/>
    <cellStyle name="Input 3 12 2" xfId="40302"/>
    <cellStyle name="Input 3 12 2 10" xfId="40303"/>
    <cellStyle name="Input 3 12 2 2" xfId="40304"/>
    <cellStyle name="Input 3 12 2 3" xfId="40305"/>
    <cellStyle name="Input 3 12 2 4" xfId="40306"/>
    <cellStyle name="Input 3 12 2 5" xfId="40307"/>
    <cellStyle name="Input 3 12 2 6" xfId="40308"/>
    <cellStyle name="Input 3 12 2 7" xfId="40309"/>
    <cellStyle name="Input 3 12 2 8" xfId="40310"/>
    <cellStyle name="Input 3 12 2 9" xfId="40311"/>
    <cellStyle name="Input 3 12 3" xfId="40312"/>
    <cellStyle name="Input 3 12 4" xfId="40313"/>
    <cellStyle name="Input 3 12 5" xfId="40314"/>
    <cellStyle name="Input 3 12 6" xfId="40315"/>
    <cellStyle name="Input 3 12 7" xfId="40316"/>
    <cellStyle name="Input 3 12 8" xfId="40317"/>
    <cellStyle name="Input 3 12 9" xfId="40318"/>
    <cellStyle name="Input 3 13" xfId="40319"/>
    <cellStyle name="Input 3 13 10" xfId="40320"/>
    <cellStyle name="Input 3 13 2" xfId="40321"/>
    <cellStyle name="Input 3 13 2 10" xfId="40322"/>
    <cellStyle name="Input 3 13 2 2" xfId="40323"/>
    <cellStyle name="Input 3 13 2 3" xfId="40324"/>
    <cellStyle name="Input 3 13 2 4" xfId="40325"/>
    <cellStyle name="Input 3 13 2 5" xfId="40326"/>
    <cellStyle name="Input 3 13 2 6" xfId="40327"/>
    <cellStyle name="Input 3 13 2 7" xfId="40328"/>
    <cellStyle name="Input 3 13 2 8" xfId="40329"/>
    <cellStyle name="Input 3 13 2 9" xfId="40330"/>
    <cellStyle name="Input 3 13 3" xfId="40331"/>
    <cellStyle name="Input 3 13 4" xfId="40332"/>
    <cellStyle name="Input 3 13 5" xfId="40333"/>
    <cellStyle name="Input 3 13 6" xfId="40334"/>
    <cellStyle name="Input 3 13 7" xfId="40335"/>
    <cellStyle name="Input 3 13 8" xfId="40336"/>
    <cellStyle name="Input 3 13 9" xfId="40337"/>
    <cellStyle name="Input 3 14" xfId="40338"/>
    <cellStyle name="Input 3 14 10" xfId="40339"/>
    <cellStyle name="Input 3 14 2" xfId="40340"/>
    <cellStyle name="Input 3 14 2 10" xfId="40341"/>
    <cellStyle name="Input 3 14 2 2" xfId="40342"/>
    <cellStyle name="Input 3 14 2 3" xfId="40343"/>
    <cellStyle name="Input 3 14 2 4" xfId="40344"/>
    <cellStyle name="Input 3 14 2 5" xfId="40345"/>
    <cellStyle name="Input 3 14 2 6" xfId="40346"/>
    <cellStyle name="Input 3 14 2 7" xfId="40347"/>
    <cellStyle name="Input 3 14 2 8" xfId="40348"/>
    <cellStyle name="Input 3 14 2 9" xfId="40349"/>
    <cellStyle name="Input 3 14 3" xfId="40350"/>
    <cellStyle name="Input 3 14 4" xfId="40351"/>
    <cellStyle name="Input 3 14 5" xfId="40352"/>
    <cellStyle name="Input 3 14 6" xfId="40353"/>
    <cellStyle name="Input 3 14 7" xfId="40354"/>
    <cellStyle name="Input 3 14 8" xfId="40355"/>
    <cellStyle name="Input 3 14 9" xfId="40356"/>
    <cellStyle name="Input 3 15" xfId="40357"/>
    <cellStyle name="Input 3 15 10" xfId="40358"/>
    <cellStyle name="Input 3 15 2" xfId="40359"/>
    <cellStyle name="Input 3 15 2 10" xfId="40360"/>
    <cellStyle name="Input 3 15 2 2" xfId="40361"/>
    <cellStyle name="Input 3 15 2 3" xfId="40362"/>
    <cellStyle name="Input 3 15 2 4" xfId="40363"/>
    <cellStyle name="Input 3 15 2 5" xfId="40364"/>
    <cellStyle name="Input 3 15 2 6" xfId="40365"/>
    <cellStyle name="Input 3 15 2 7" xfId="40366"/>
    <cellStyle name="Input 3 15 2 8" xfId="40367"/>
    <cellStyle name="Input 3 15 2 9" xfId="40368"/>
    <cellStyle name="Input 3 15 3" xfId="40369"/>
    <cellStyle name="Input 3 15 4" xfId="40370"/>
    <cellStyle name="Input 3 15 5" xfId="40371"/>
    <cellStyle name="Input 3 15 6" xfId="40372"/>
    <cellStyle name="Input 3 15 7" xfId="40373"/>
    <cellStyle name="Input 3 15 8" xfId="40374"/>
    <cellStyle name="Input 3 15 9" xfId="40375"/>
    <cellStyle name="Input 3 16" xfId="40376"/>
    <cellStyle name="Input 3 16 10" xfId="40377"/>
    <cellStyle name="Input 3 16 2" xfId="40378"/>
    <cellStyle name="Input 3 16 2 10" xfId="40379"/>
    <cellStyle name="Input 3 16 2 2" xfId="40380"/>
    <cellStyle name="Input 3 16 2 3" xfId="40381"/>
    <cellStyle name="Input 3 16 2 4" xfId="40382"/>
    <cellStyle name="Input 3 16 2 5" xfId="40383"/>
    <cellStyle name="Input 3 16 2 6" xfId="40384"/>
    <cellStyle name="Input 3 16 2 7" xfId="40385"/>
    <cellStyle name="Input 3 16 2 8" xfId="40386"/>
    <cellStyle name="Input 3 16 2 9" xfId="40387"/>
    <cellStyle name="Input 3 16 3" xfId="40388"/>
    <cellStyle name="Input 3 16 4" xfId="40389"/>
    <cellStyle name="Input 3 16 5" xfId="40390"/>
    <cellStyle name="Input 3 16 6" xfId="40391"/>
    <cellStyle name="Input 3 16 7" xfId="40392"/>
    <cellStyle name="Input 3 16 8" xfId="40393"/>
    <cellStyle name="Input 3 16 9" xfId="40394"/>
    <cellStyle name="Input 3 17" xfId="40395"/>
    <cellStyle name="Input 3 17 10" xfId="40396"/>
    <cellStyle name="Input 3 17 2" xfId="40397"/>
    <cellStyle name="Input 3 17 2 10" xfId="40398"/>
    <cellStyle name="Input 3 17 2 2" xfId="40399"/>
    <cellStyle name="Input 3 17 2 3" xfId="40400"/>
    <cellStyle name="Input 3 17 2 4" xfId="40401"/>
    <cellStyle name="Input 3 17 2 5" xfId="40402"/>
    <cellStyle name="Input 3 17 2 6" xfId="40403"/>
    <cellStyle name="Input 3 17 2 7" xfId="40404"/>
    <cellStyle name="Input 3 17 2 8" xfId="40405"/>
    <cellStyle name="Input 3 17 2 9" xfId="40406"/>
    <cellStyle name="Input 3 17 3" xfId="40407"/>
    <cellStyle name="Input 3 17 4" xfId="40408"/>
    <cellStyle name="Input 3 17 5" xfId="40409"/>
    <cellStyle name="Input 3 17 6" xfId="40410"/>
    <cellStyle name="Input 3 17 7" xfId="40411"/>
    <cellStyle name="Input 3 17 8" xfId="40412"/>
    <cellStyle name="Input 3 17 9" xfId="40413"/>
    <cellStyle name="Input 3 18" xfId="40414"/>
    <cellStyle name="Input 3 18 10" xfId="40415"/>
    <cellStyle name="Input 3 18 2" xfId="40416"/>
    <cellStyle name="Input 3 18 2 10" xfId="40417"/>
    <cellStyle name="Input 3 18 2 2" xfId="40418"/>
    <cellStyle name="Input 3 18 2 3" xfId="40419"/>
    <cellStyle name="Input 3 18 2 4" xfId="40420"/>
    <cellStyle name="Input 3 18 2 5" xfId="40421"/>
    <cellStyle name="Input 3 18 2 6" xfId="40422"/>
    <cellStyle name="Input 3 18 2 7" xfId="40423"/>
    <cellStyle name="Input 3 18 2 8" xfId="40424"/>
    <cellStyle name="Input 3 18 2 9" xfId="40425"/>
    <cellStyle name="Input 3 18 3" xfId="40426"/>
    <cellStyle name="Input 3 18 4" xfId="40427"/>
    <cellStyle name="Input 3 18 5" xfId="40428"/>
    <cellStyle name="Input 3 18 6" xfId="40429"/>
    <cellStyle name="Input 3 18 7" xfId="40430"/>
    <cellStyle name="Input 3 18 8" xfId="40431"/>
    <cellStyle name="Input 3 18 9" xfId="40432"/>
    <cellStyle name="Input 3 19" xfId="40433"/>
    <cellStyle name="Input 3 19 10" xfId="40434"/>
    <cellStyle name="Input 3 19 2" xfId="40435"/>
    <cellStyle name="Input 3 19 2 10" xfId="40436"/>
    <cellStyle name="Input 3 19 2 2" xfId="40437"/>
    <cellStyle name="Input 3 19 2 3" xfId="40438"/>
    <cellStyle name="Input 3 19 2 4" xfId="40439"/>
    <cellStyle name="Input 3 19 2 5" xfId="40440"/>
    <cellStyle name="Input 3 19 2 6" xfId="40441"/>
    <cellStyle name="Input 3 19 2 7" xfId="40442"/>
    <cellStyle name="Input 3 19 2 8" xfId="40443"/>
    <cellStyle name="Input 3 19 2 9" xfId="40444"/>
    <cellStyle name="Input 3 19 3" xfId="40445"/>
    <cellStyle name="Input 3 19 4" xfId="40446"/>
    <cellStyle name="Input 3 19 5" xfId="40447"/>
    <cellStyle name="Input 3 19 6" xfId="40448"/>
    <cellStyle name="Input 3 19 7" xfId="40449"/>
    <cellStyle name="Input 3 19 8" xfId="40450"/>
    <cellStyle name="Input 3 19 9" xfId="40451"/>
    <cellStyle name="Input 3 2" xfId="40452"/>
    <cellStyle name="Input 3 2 10" xfId="40453"/>
    <cellStyle name="Input 3 2 2" xfId="40454"/>
    <cellStyle name="Input 3 2 2 10" xfId="40455"/>
    <cellStyle name="Input 3 2 2 2" xfId="40456"/>
    <cellStyle name="Input 3 2 2 3" xfId="40457"/>
    <cellStyle name="Input 3 2 2 4" xfId="40458"/>
    <cellStyle name="Input 3 2 2 5" xfId="40459"/>
    <cellStyle name="Input 3 2 2 6" xfId="40460"/>
    <cellStyle name="Input 3 2 2 7" xfId="40461"/>
    <cellStyle name="Input 3 2 2 8" xfId="40462"/>
    <cellStyle name="Input 3 2 2 9" xfId="40463"/>
    <cellStyle name="Input 3 2 3" xfId="40464"/>
    <cellStyle name="Input 3 2 4" xfId="40465"/>
    <cellStyle name="Input 3 2 5" xfId="40466"/>
    <cellStyle name="Input 3 2 6" xfId="40467"/>
    <cellStyle name="Input 3 2 7" xfId="40468"/>
    <cellStyle name="Input 3 2 8" xfId="40469"/>
    <cellStyle name="Input 3 2 9" xfId="40470"/>
    <cellStyle name="Input 3 20" xfId="40471"/>
    <cellStyle name="Input 3 20 10" xfId="40472"/>
    <cellStyle name="Input 3 20 2" xfId="40473"/>
    <cellStyle name="Input 3 20 2 10" xfId="40474"/>
    <cellStyle name="Input 3 20 2 2" xfId="40475"/>
    <cellStyle name="Input 3 20 2 3" xfId="40476"/>
    <cellStyle name="Input 3 20 2 4" xfId="40477"/>
    <cellStyle name="Input 3 20 2 5" xfId="40478"/>
    <cellStyle name="Input 3 20 2 6" xfId="40479"/>
    <cellStyle name="Input 3 20 2 7" xfId="40480"/>
    <cellStyle name="Input 3 20 2 8" xfId="40481"/>
    <cellStyle name="Input 3 20 2 9" xfId="40482"/>
    <cellStyle name="Input 3 20 3" xfId="40483"/>
    <cellStyle name="Input 3 20 4" xfId="40484"/>
    <cellStyle name="Input 3 20 5" xfId="40485"/>
    <cellStyle name="Input 3 20 6" xfId="40486"/>
    <cellStyle name="Input 3 20 7" xfId="40487"/>
    <cellStyle name="Input 3 20 8" xfId="40488"/>
    <cellStyle name="Input 3 20 9" xfId="40489"/>
    <cellStyle name="Input 3 21" xfId="40490"/>
    <cellStyle name="Input 3 21 10" xfId="40491"/>
    <cellStyle name="Input 3 21 2" xfId="40492"/>
    <cellStyle name="Input 3 21 2 10" xfId="40493"/>
    <cellStyle name="Input 3 21 2 2" xfId="40494"/>
    <cellStyle name="Input 3 21 2 3" xfId="40495"/>
    <cellStyle name="Input 3 21 2 4" xfId="40496"/>
    <cellStyle name="Input 3 21 2 5" xfId="40497"/>
    <cellStyle name="Input 3 21 2 6" xfId="40498"/>
    <cellStyle name="Input 3 21 2 7" xfId="40499"/>
    <cellStyle name="Input 3 21 2 8" xfId="40500"/>
    <cellStyle name="Input 3 21 2 9" xfId="40501"/>
    <cellStyle name="Input 3 21 3" xfId="40502"/>
    <cellStyle name="Input 3 21 4" xfId="40503"/>
    <cellStyle name="Input 3 21 5" xfId="40504"/>
    <cellStyle name="Input 3 21 6" xfId="40505"/>
    <cellStyle name="Input 3 21 7" xfId="40506"/>
    <cellStyle name="Input 3 21 8" xfId="40507"/>
    <cellStyle name="Input 3 21 9" xfId="40508"/>
    <cellStyle name="Input 3 22" xfId="40509"/>
    <cellStyle name="Input 3 22 10" xfId="40510"/>
    <cellStyle name="Input 3 22 2" xfId="40511"/>
    <cellStyle name="Input 3 22 2 10" xfId="40512"/>
    <cellStyle name="Input 3 22 2 2" xfId="40513"/>
    <cellStyle name="Input 3 22 2 3" xfId="40514"/>
    <cellStyle name="Input 3 22 2 4" xfId="40515"/>
    <cellStyle name="Input 3 22 2 5" xfId="40516"/>
    <cellStyle name="Input 3 22 2 6" xfId="40517"/>
    <cellStyle name="Input 3 22 2 7" xfId="40518"/>
    <cellStyle name="Input 3 22 2 8" xfId="40519"/>
    <cellStyle name="Input 3 22 2 9" xfId="40520"/>
    <cellStyle name="Input 3 22 3" xfId="40521"/>
    <cellStyle name="Input 3 22 4" xfId="40522"/>
    <cellStyle name="Input 3 22 5" xfId="40523"/>
    <cellStyle name="Input 3 22 6" xfId="40524"/>
    <cellStyle name="Input 3 22 7" xfId="40525"/>
    <cellStyle name="Input 3 22 8" xfId="40526"/>
    <cellStyle name="Input 3 22 9" xfId="40527"/>
    <cellStyle name="Input 3 23" xfId="40528"/>
    <cellStyle name="Input 3 23 10" xfId="40529"/>
    <cellStyle name="Input 3 23 2" xfId="40530"/>
    <cellStyle name="Input 3 23 3" xfId="40531"/>
    <cellStyle name="Input 3 23 4" xfId="40532"/>
    <cellStyle name="Input 3 23 5" xfId="40533"/>
    <cellStyle name="Input 3 23 6" xfId="40534"/>
    <cellStyle name="Input 3 23 7" xfId="40535"/>
    <cellStyle name="Input 3 23 8" xfId="40536"/>
    <cellStyle name="Input 3 23 9" xfId="40537"/>
    <cellStyle name="Input 3 24" xfId="40538"/>
    <cellStyle name="Input 3 25" xfId="40539"/>
    <cellStyle name="Input 3 26" xfId="40540"/>
    <cellStyle name="Input 3 27" xfId="40541"/>
    <cellStyle name="Input 3 28" xfId="40542"/>
    <cellStyle name="Input 3 29" xfId="40543"/>
    <cellStyle name="Input 3 3" xfId="40544"/>
    <cellStyle name="Input 3 3 10" xfId="40545"/>
    <cellStyle name="Input 3 3 2" xfId="40546"/>
    <cellStyle name="Input 3 3 2 10" xfId="40547"/>
    <cellStyle name="Input 3 3 2 2" xfId="40548"/>
    <cellStyle name="Input 3 3 2 3" xfId="40549"/>
    <cellStyle name="Input 3 3 2 4" xfId="40550"/>
    <cellStyle name="Input 3 3 2 5" xfId="40551"/>
    <cellStyle name="Input 3 3 2 6" xfId="40552"/>
    <cellStyle name="Input 3 3 2 7" xfId="40553"/>
    <cellStyle name="Input 3 3 2 8" xfId="40554"/>
    <cellStyle name="Input 3 3 2 9" xfId="40555"/>
    <cellStyle name="Input 3 3 3" xfId="40556"/>
    <cellStyle name="Input 3 3 4" xfId="40557"/>
    <cellStyle name="Input 3 3 5" xfId="40558"/>
    <cellStyle name="Input 3 3 6" xfId="40559"/>
    <cellStyle name="Input 3 3 7" xfId="40560"/>
    <cellStyle name="Input 3 3 8" xfId="40561"/>
    <cellStyle name="Input 3 3 9" xfId="40562"/>
    <cellStyle name="Input 3 30" xfId="40563"/>
    <cellStyle name="Input 3 31" xfId="40564"/>
    <cellStyle name="Input 3 32" xfId="40565"/>
    <cellStyle name="Input 3 33" xfId="40566"/>
    <cellStyle name="Input 3 34" xfId="40567"/>
    <cellStyle name="Input 3 35" xfId="40568"/>
    <cellStyle name="Input 3 36" xfId="40569"/>
    <cellStyle name="Input 3 4" xfId="40570"/>
    <cellStyle name="Input 3 4 10" xfId="40571"/>
    <cellStyle name="Input 3 4 2" xfId="40572"/>
    <cellStyle name="Input 3 4 2 10" xfId="40573"/>
    <cellStyle name="Input 3 4 2 2" xfId="40574"/>
    <cellStyle name="Input 3 4 2 3" xfId="40575"/>
    <cellStyle name="Input 3 4 2 4" xfId="40576"/>
    <cellStyle name="Input 3 4 2 5" xfId="40577"/>
    <cellStyle name="Input 3 4 2 6" xfId="40578"/>
    <cellStyle name="Input 3 4 2 7" xfId="40579"/>
    <cellStyle name="Input 3 4 2 8" xfId="40580"/>
    <cellStyle name="Input 3 4 2 9" xfId="40581"/>
    <cellStyle name="Input 3 4 3" xfId="40582"/>
    <cellStyle name="Input 3 4 4" xfId="40583"/>
    <cellStyle name="Input 3 4 5" xfId="40584"/>
    <cellStyle name="Input 3 4 6" xfId="40585"/>
    <cellStyle name="Input 3 4 7" xfId="40586"/>
    <cellStyle name="Input 3 4 8" xfId="40587"/>
    <cellStyle name="Input 3 4 9" xfId="40588"/>
    <cellStyle name="Input 3 5" xfId="40589"/>
    <cellStyle name="Input 3 5 10" xfId="40590"/>
    <cellStyle name="Input 3 5 2" xfId="40591"/>
    <cellStyle name="Input 3 5 2 10" xfId="40592"/>
    <cellStyle name="Input 3 5 2 2" xfId="40593"/>
    <cellStyle name="Input 3 5 2 3" xfId="40594"/>
    <cellStyle name="Input 3 5 2 4" xfId="40595"/>
    <cellStyle name="Input 3 5 2 5" xfId="40596"/>
    <cellStyle name="Input 3 5 2 6" xfId="40597"/>
    <cellStyle name="Input 3 5 2 7" xfId="40598"/>
    <cellStyle name="Input 3 5 2 8" xfId="40599"/>
    <cellStyle name="Input 3 5 2 9" xfId="40600"/>
    <cellStyle name="Input 3 5 3" xfId="40601"/>
    <cellStyle name="Input 3 5 4" xfId="40602"/>
    <cellStyle name="Input 3 5 5" xfId="40603"/>
    <cellStyle name="Input 3 5 6" xfId="40604"/>
    <cellStyle name="Input 3 5 7" xfId="40605"/>
    <cellStyle name="Input 3 5 8" xfId="40606"/>
    <cellStyle name="Input 3 5 9" xfId="40607"/>
    <cellStyle name="Input 3 6" xfId="40608"/>
    <cellStyle name="Input 3 6 10" xfId="40609"/>
    <cellStyle name="Input 3 6 2" xfId="40610"/>
    <cellStyle name="Input 3 6 2 10" xfId="40611"/>
    <cellStyle name="Input 3 6 2 2" xfId="40612"/>
    <cellStyle name="Input 3 6 2 3" xfId="40613"/>
    <cellStyle name="Input 3 6 2 4" xfId="40614"/>
    <cellStyle name="Input 3 6 2 5" xfId="40615"/>
    <cellStyle name="Input 3 6 2 6" xfId="40616"/>
    <cellStyle name="Input 3 6 2 7" xfId="40617"/>
    <cellStyle name="Input 3 6 2 8" xfId="40618"/>
    <cellStyle name="Input 3 6 2 9" xfId="40619"/>
    <cellStyle name="Input 3 6 3" xfId="40620"/>
    <cellStyle name="Input 3 6 4" xfId="40621"/>
    <cellStyle name="Input 3 6 5" xfId="40622"/>
    <cellStyle name="Input 3 6 6" xfId="40623"/>
    <cellStyle name="Input 3 6 7" xfId="40624"/>
    <cellStyle name="Input 3 6 8" xfId="40625"/>
    <cellStyle name="Input 3 6 9" xfId="40626"/>
    <cellStyle name="Input 3 7" xfId="40627"/>
    <cellStyle name="Input 3 7 10" xfId="40628"/>
    <cellStyle name="Input 3 7 2" xfId="40629"/>
    <cellStyle name="Input 3 7 2 10" xfId="40630"/>
    <cellStyle name="Input 3 7 2 2" xfId="40631"/>
    <cellStyle name="Input 3 7 2 3" xfId="40632"/>
    <cellStyle name="Input 3 7 2 4" xfId="40633"/>
    <cellStyle name="Input 3 7 2 5" xfId="40634"/>
    <cellStyle name="Input 3 7 2 6" xfId="40635"/>
    <cellStyle name="Input 3 7 2 7" xfId="40636"/>
    <cellStyle name="Input 3 7 2 8" xfId="40637"/>
    <cellStyle name="Input 3 7 2 9" xfId="40638"/>
    <cellStyle name="Input 3 7 3" xfId="40639"/>
    <cellStyle name="Input 3 7 4" xfId="40640"/>
    <cellStyle name="Input 3 7 5" xfId="40641"/>
    <cellStyle name="Input 3 7 6" xfId="40642"/>
    <cellStyle name="Input 3 7 7" xfId="40643"/>
    <cellStyle name="Input 3 7 8" xfId="40644"/>
    <cellStyle name="Input 3 7 9" xfId="40645"/>
    <cellStyle name="Input 3 8" xfId="40646"/>
    <cellStyle name="Input 3 8 10" xfId="40647"/>
    <cellStyle name="Input 3 8 2" xfId="40648"/>
    <cellStyle name="Input 3 8 2 10" xfId="40649"/>
    <cellStyle name="Input 3 8 2 2" xfId="40650"/>
    <cellStyle name="Input 3 8 2 3" xfId="40651"/>
    <cellStyle name="Input 3 8 2 4" xfId="40652"/>
    <cellStyle name="Input 3 8 2 5" xfId="40653"/>
    <cellStyle name="Input 3 8 2 6" xfId="40654"/>
    <cellStyle name="Input 3 8 2 7" xfId="40655"/>
    <cellStyle name="Input 3 8 2 8" xfId="40656"/>
    <cellStyle name="Input 3 8 2 9" xfId="40657"/>
    <cellStyle name="Input 3 8 3" xfId="40658"/>
    <cellStyle name="Input 3 8 4" xfId="40659"/>
    <cellStyle name="Input 3 8 5" xfId="40660"/>
    <cellStyle name="Input 3 8 6" xfId="40661"/>
    <cellStyle name="Input 3 8 7" xfId="40662"/>
    <cellStyle name="Input 3 8 8" xfId="40663"/>
    <cellStyle name="Input 3 8 9" xfId="40664"/>
    <cellStyle name="Input 3 9" xfId="40665"/>
    <cellStyle name="Input 3 9 10" xfId="40666"/>
    <cellStyle name="Input 3 9 2" xfId="40667"/>
    <cellStyle name="Input 3 9 2 10" xfId="40668"/>
    <cellStyle name="Input 3 9 2 2" xfId="40669"/>
    <cellStyle name="Input 3 9 2 3" xfId="40670"/>
    <cellStyle name="Input 3 9 2 4" xfId="40671"/>
    <cellStyle name="Input 3 9 2 5" xfId="40672"/>
    <cellStyle name="Input 3 9 2 6" xfId="40673"/>
    <cellStyle name="Input 3 9 2 7" xfId="40674"/>
    <cellStyle name="Input 3 9 2 8" xfId="40675"/>
    <cellStyle name="Input 3 9 2 9" xfId="40676"/>
    <cellStyle name="Input 3 9 3" xfId="40677"/>
    <cellStyle name="Input 3 9 4" xfId="40678"/>
    <cellStyle name="Input 3 9 5" xfId="40679"/>
    <cellStyle name="Input 3 9 6" xfId="40680"/>
    <cellStyle name="Input 3 9 7" xfId="40681"/>
    <cellStyle name="Input 3 9 8" xfId="40682"/>
    <cellStyle name="Input 3 9 9" xfId="40683"/>
    <cellStyle name="Input 30" xfId="40684"/>
    <cellStyle name="Input 31" xfId="40685"/>
    <cellStyle name="Input 32" xfId="40686"/>
    <cellStyle name="Input 33" xfId="40687"/>
    <cellStyle name="Input 34" xfId="40688"/>
    <cellStyle name="Input 35" xfId="40689"/>
    <cellStyle name="Input 36" xfId="40690"/>
    <cellStyle name="Input 37" xfId="40691"/>
    <cellStyle name="Input 38" xfId="40692"/>
    <cellStyle name="Input 39" xfId="40693"/>
    <cellStyle name="Input 4" xfId="40694"/>
    <cellStyle name="Input 4 10" xfId="40695"/>
    <cellStyle name="Input 4 10 10" xfId="40696"/>
    <cellStyle name="Input 4 10 2" xfId="40697"/>
    <cellStyle name="Input 4 10 2 10" xfId="40698"/>
    <cellStyle name="Input 4 10 2 2" xfId="40699"/>
    <cellStyle name="Input 4 10 2 3" xfId="40700"/>
    <cellStyle name="Input 4 10 2 4" xfId="40701"/>
    <cellStyle name="Input 4 10 2 5" xfId="40702"/>
    <cellStyle name="Input 4 10 2 6" xfId="40703"/>
    <cellStyle name="Input 4 10 2 7" xfId="40704"/>
    <cellStyle name="Input 4 10 2 8" xfId="40705"/>
    <cellStyle name="Input 4 10 2 9" xfId="40706"/>
    <cellStyle name="Input 4 10 3" xfId="40707"/>
    <cellStyle name="Input 4 10 4" xfId="40708"/>
    <cellStyle name="Input 4 10 5" xfId="40709"/>
    <cellStyle name="Input 4 10 6" xfId="40710"/>
    <cellStyle name="Input 4 10 7" xfId="40711"/>
    <cellStyle name="Input 4 10 8" xfId="40712"/>
    <cellStyle name="Input 4 10 9" xfId="40713"/>
    <cellStyle name="Input 4 11" xfId="40714"/>
    <cellStyle name="Input 4 11 10" xfId="40715"/>
    <cellStyle name="Input 4 11 2" xfId="40716"/>
    <cellStyle name="Input 4 11 2 10" xfId="40717"/>
    <cellStyle name="Input 4 11 2 2" xfId="40718"/>
    <cellStyle name="Input 4 11 2 3" xfId="40719"/>
    <cellStyle name="Input 4 11 2 4" xfId="40720"/>
    <cellStyle name="Input 4 11 2 5" xfId="40721"/>
    <cellStyle name="Input 4 11 2 6" xfId="40722"/>
    <cellStyle name="Input 4 11 2 7" xfId="40723"/>
    <cellStyle name="Input 4 11 2 8" xfId="40724"/>
    <cellStyle name="Input 4 11 2 9" xfId="40725"/>
    <cellStyle name="Input 4 11 3" xfId="40726"/>
    <cellStyle name="Input 4 11 4" xfId="40727"/>
    <cellStyle name="Input 4 11 5" xfId="40728"/>
    <cellStyle name="Input 4 11 6" xfId="40729"/>
    <cellStyle name="Input 4 11 7" xfId="40730"/>
    <cellStyle name="Input 4 11 8" xfId="40731"/>
    <cellStyle name="Input 4 11 9" xfId="40732"/>
    <cellStyle name="Input 4 12" xfId="40733"/>
    <cellStyle name="Input 4 12 10" xfId="40734"/>
    <cellStyle name="Input 4 12 2" xfId="40735"/>
    <cellStyle name="Input 4 12 2 10" xfId="40736"/>
    <cellStyle name="Input 4 12 2 2" xfId="40737"/>
    <cellStyle name="Input 4 12 2 3" xfId="40738"/>
    <cellStyle name="Input 4 12 2 4" xfId="40739"/>
    <cellStyle name="Input 4 12 2 5" xfId="40740"/>
    <cellStyle name="Input 4 12 2 6" xfId="40741"/>
    <cellStyle name="Input 4 12 2 7" xfId="40742"/>
    <cellStyle name="Input 4 12 2 8" xfId="40743"/>
    <cellStyle name="Input 4 12 2 9" xfId="40744"/>
    <cellStyle name="Input 4 12 3" xfId="40745"/>
    <cellStyle name="Input 4 12 4" xfId="40746"/>
    <cellStyle name="Input 4 12 5" xfId="40747"/>
    <cellStyle name="Input 4 12 6" xfId="40748"/>
    <cellStyle name="Input 4 12 7" xfId="40749"/>
    <cellStyle name="Input 4 12 8" xfId="40750"/>
    <cellStyle name="Input 4 12 9" xfId="40751"/>
    <cellStyle name="Input 4 13" xfId="40752"/>
    <cellStyle name="Input 4 13 10" xfId="40753"/>
    <cellStyle name="Input 4 13 2" xfId="40754"/>
    <cellStyle name="Input 4 13 2 10" xfId="40755"/>
    <cellStyle name="Input 4 13 2 2" xfId="40756"/>
    <cellStyle name="Input 4 13 2 3" xfId="40757"/>
    <cellStyle name="Input 4 13 2 4" xfId="40758"/>
    <cellStyle name="Input 4 13 2 5" xfId="40759"/>
    <cellStyle name="Input 4 13 2 6" xfId="40760"/>
    <cellStyle name="Input 4 13 2 7" xfId="40761"/>
    <cellStyle name="Input 4 13 2 8" xfId="40762"/>
    <cellStyle name="Input 4 13 2 9" xfId="40763"/>
    <cellStyle name="Input 4 13 3" xfId="40764"/>
    <cellStyle name="Input 4 13 4" xfId="40765"/>
    <cellStyle name="Input 4 13 5" xfId="40766"/>
    <cellStyle name="Input 4 13 6" xfId="40767"/>
    <cellStyle name="Input 4 13 7" xfId="40768"/>
    <cellStyle name="Input 4 13 8" xfId="40769"/>
    <cellStyle name="Input 4 13 9" xfId="40770"/>
    <cellStyle name="Input 4 14" xfId="40771"/>
    <cellStyle name="Input 4 14 10" xfId="40772"/>
    <cellStyle name="Input 4 14 2" xfId="40773"/>
    <cellStyle name="Input 4 14 2 10" xfId="40774"/>
    <cellStyle name="Input 4 14 2 2" xfId="40775"/>
    <cellStyle name="Input 4 14 2 3" xfId="40776"/>
    <cellStyle name="Input 4 14 2 4" xfId="40777"/>
    <cellStyle name="Input 4 14 2 5" xfId="40778"/>
    <cellStyle name="Input 4 14 2 6" xfId="40779"/>
    <cellStyle name="Input 4 14 2 7" xfId="40780"/>
    <cellStyle name="Input 4 14 2 8" xfId="40781"/>
    <cellStyle name="Input 4 14 2 9" xfId="40782"/>
    <cellStyle name="Input 4 14 3" xfId="40783"/>
    <cellStyle name="Input 4 14 4" xfId="40784"/>
    <cellStyle name="Input 4 14 5" xfId="40785"/>
    <cellStyle name="Input 4 14 6" xfId="40786"/>
    <cellStyle name="Input 4 14 7" xfId="40787"/>
    <cellStyle name="Input 4 14 8" xfId="40788"/>
    <cellStyle name="Input 4 14 9" xfId="40789"/>
    <cellStyle name="Input 4 15" xfId="40790"/>
    <cellStyle name="Input 4 15 10" xfId="40791"/>
    <cellStyle name="Input 4 15 2" xfId="40792"/>
    <cellStyle name="Input 4 15 2 10" xfId="40793"/>
    <cellStyle name="Input 4 15 2 2" xfId="40794"/>
    <cellStyle name="Input 4 15 2 3" xfId="40795"/>
    <cellStyle name="Input 4 15 2 4" xfId="40796"/>
    <cellStyle name="Input 4 15 2 5" xfId="40797"/>
    <cellStyle name="Input 4 15 2 6" xfId="40798"/>
    <cellStyle name="Input 4 15 2 7" xfId="40799"/>
    <cellStyle name="Input 4 15 2 8" xfId="40800"/>
    <cellStyle name="Input 4 15 2 9" xfId="40801"/>
    <cellStyle name="Input 4 15 3" xfId="40802"/>
    <cellStyle name="Input 4 15 4" xfId="40803"/>
    <cellStyle name="Input 4 15 5" xfId="40804"/>
    <cellStyle name="Input 4 15 6" xfId="40805"/>
    <cellStyle name="Input 4 15 7" xfId="40806"/>
    <cellStyle name="Input 4 15 8" xfId="40807"/>
    <cellStyle name="Input 4 15 9" xfId="40808"/>
    <cellStyle name="Input 4 16" xfId="40809"/>
    <cellStyle name="Input 4 16 10" xfId="40810"/>
    <cellStyle name="Input 4 16 2" xfId="40811"/>
    <cellStyle name="Input 4 16 2 10" xfId="40812"/>
    <cellStyle name="Input 4 16 2 2" xfId="40813"/>
    <cellStyle name="Input 4 16 2 3" xfId="40814"/>
    <cellStyle name="Input 4 16 2 4" xfId="40815"/>
    <cellStyle name="Input 4 16 2 5" xfId="40816"/>
    <cellStyle name="Input 4 16 2 6" xfId="40817"/>
    <cellStyle name="Input 4 16 2 7" xfId="40818"/>
    <cellStyle name="Input 4 16 2 8" xfId="40819"/>
    <cellStyle name="Input 4 16 2 9" xfId="40820"/>
    <cellStyle name="Input 4 16 3" xfId="40821"/>
    <cellStyle name="Input 4 16 4" xfId="40822"/>
    <cellStyle name="Input 4 16 5" xfId="40823"/>
    <cellStyle name="Input 4 16 6" xfId="40824"/>
    <cellStyle name="Input 4 16 7" xfId="40825"/>
    <cellStyle name="Input 4 16 8" xfId="40826"/>
    <cellStyle name="Input 4 16 9" xfId="40827"/>
    <cellStyle name="Input 4 17" xfId="40828"/>
    <cellStyle name="Input 4 17 10" xfId="40829"/>
    <cellStyle name="Input 4 17 2" xfId="40830"/>
    <cellStyle name="Input 4 17 2 10" xfId="40831"/>
    <cellStyle name="Input 4 17 2 2" xfId="40832"/>
    <cellStyle name="Input 4 17 2 3" xfId="40833"/>
    <cellStyle name="Input 4 17 2 4" xfId="40834"/>
    <cellStyle name="Input 4 17 2 5" xfId="40835"/>
    <cellStyle name="Input 4 17 2 6" xfId="40836"/>
    <cellStyle name="Input 4 17 2 7" xfId="40837"/>
    <cellStyle name="Input 4 17 2 8" xfId="40838"/>
    <cellStyle name="Input 4 17 2 9" xfId="40839"/>
    <cellStyle name="Input 4 17 3" xfId="40840"/>
    <cellStyle name="Input 4 17 4" xfId="40841"/>
    <cellStyle name="Input 4 17 5" xfId="40842"/>
    <cellStyle name="Input 4 17 6" xfId="40843"/>
    <cellStyle name="Input 4 17 7" xfId="40844"/>
    <cellStyle name="Input 4 17 8" xfId="40845"/>
    <cellStyle name="Input 4 17 9" xfId="40846"/>
    <cellStyle name="Input 4 18" xfId="40847"/>
    <cellStyle name="Input 4 18 10" xfId="40848"/>
    <cellStyle name="Input 4 18 2" xfId="40849"/>
    <cellStyle name="Input 4 18 2 10" xfId="40850"/>
    <cellStyle name="Input 4 18 2 2" xfId="40851"/>
    <cellStyle name="Input 4 18 2 3" xfId="40852"/>
    <cellStyle name="Input 4 18 2 4" xfId="40853"/>
    <cellStyle name="Input 4 18 2 5" xfId="40854"/>
    <cellStyle name="Input 4 18 2 6" xfId="40855"/>
    <cellStyle name="Input 4 18 2 7" xfId="40856"/>
    <cellStyle name="Input 4 18 2 8" xfId="40857"/>
    <cellStyle name="Input 4 18 2 9" xfId="40858"/>
    <cellStyle name="Input 4 18 3" xfId="40859"/>
    <cellStyle name="Input 4 18 4" xfId="40860"/>
    <cellStyle name="Input 4 18 5" xfId="40861"/>
    <cellStyle name="Input 4 18 6" xfId="40862"/>
    <cellStyle name="Input 4 18 7" xfId="40863"/>
    <cellStyle name="Input 4 18 8" xfId="40864"/>
    <cellStyle name="Input 4 18 9" xfId="40865"/>
    <cellStyle name="Input 4 19" xfId="40866"/>
    <cellStyle name="Input 4 19 10" xfId="40867"/>
    <cellStyle name="Input 4 19 2" xfId="40868"/>
    <cellStyle name="Input 4 19 2 10" xfId="40869"/>
    <cellStyle name="Input 4 19 2 2" xfId="40870"/>
    <cellStyle name="Input 4 19 2 3" xfId="40871"/>
    <cellStyle name="Input 4 19 2 4" xfId="40872"/>
    <cellStyle name="Input 4 19 2 5" xfId="40873"/>
    <cellStyle name="Input 4 19 2 6" xfId="40874"/>
    <cellStyle name="Input 4 19 2 7" xfId="40875"/>
    <cellStyle name="Input 4 19 2 8" xfId="40876"/>
    <cellStyle name="Input 4 19 2 9" xfId="40877"/>
    <cellStyle name="Input 4 19 3" xfId="40878"/>
    <cellStyle name="Input 4 19 4" xfId="40879"/>
    <cellStyle name="Input 4 19 5" xfId="40880"/>
    <cellStyle name="Input 4 19 6" xfId="40881"/>
    <cellStyle name="Input 4 19 7" xfId="40882"/>
    <cellStyle name="Input 4 19 8" xfId="40883"/>
    <cellStyle name="Input 4 19 9" xfId="40884"/>
    <cellStyle name="Input 4 2" xfId="40885"/>
    <cellStyle name="Input 4 2 10" xfId="40886"/>
    <cellStyle name="Input 4 2 2" xfId="40887"/>
    <cellStyle name="Input 4 2 2 10" xfId="40888"/>
    <cellStyle name="Input 4 2 2 2" xfId="40889"/>
    <cellStyle name="Input 4 2 2 3" xfId="40890"/>
    <cellStyle name="Input 4 2 2 4" xfId="40891"/>
    <cellStyle name="Input 4 2 2 5" xfId="40892"/>
    <cellStyle name="Input 4 2 2 6" xfId="40893"/>
    <cellStyle name="Input 4 2 2 7" xfId="40894"/>
    <cellStyle name="Input 4 2 2 8" xfId="40895"/>
    <cellStyle name="Input 4 2 2 9" xfId="40896"/>
    <cellStyle name="Input 4 2 3" xfId="40897"/>
    <cellStyle name="Input 4 2 4" xfId="40898"/>
    <cellStyle name="Input 4 2 5" xfId="40899"/>
    <cellStyle name="Input 4 2 6" xfId="40900"/>
    <cellStyle name="Input 4 2 7" xfId="40901"/>
    <cellStyle name="Input 4 2 8" xfId="40902"/>
    <cellStyle name="Input 4 2 9" xfId="40903"/>
    <cellStyle name="Input 4 20" xfId="40904"/>
    <cellStyle name="Input 4 20 10" xfId="40905"/>
    <cellStyle name="Input 4 20 2" xfId="40906"/>
    <cellStyle name="Input 4 20 2 10" xfId="40907"/>
    <cellStyle name="Input 4 20 2 2" xfId="40908"/>
    <cellStyle name="Input 4 20 2 3" xfId="40909"/>
    <cellStyle name="Input 4 20 2 4" xfId="40910"/>
    <cellStyle name="Input 4 20 2 5" xfId="40911"/>
    <cellStyle name="Input 4 20 2 6" xfId="40912"/>
    <cellStyle name="Input 4 20 2 7" xfId="40913"/>
    <cellStyle name="Input 4 20 2 8" xfId="40914"/>
    <cellStyle name="Input 4 20 2 9" xfId="40915"/>
    <cellStyle name="Input 4 20 3" xfId="40916"/>
    <cellStyle name="Input 4 20 4" xfId="40917"/>
    <cellStyle name="Input 4 20 5" xfId="40918"/>
    <cellStyle name="Input 4 20 6" xfId="40919"/>
    <cellStyle name="Input 4 20 7" xfId="40920"/>
    <cellStyle name="Input 4 20 8" xfId="40921"/>
    <cellStyle name="Input 4 20 9" xfId="40922"/>
    <cellStyle name="Input 4 21" xfId="40923"/>
    <cellStyle name="Input 4 21 10" xfId="40924"/>
    <cellStyle name="Input 4 21 2" xfId="40925"/>
    <cellStyle name="Input 4 21 2 10" xfId="40926"/>
    <cellStyle name="Input 4 21 2 2" xfId="40927"/>
    <cellStyle name="Input 4 21 2 3" xfId="40928"/>
    <cellStyle name="Input 4 21 2 4" xfId="40929"/>
    <cellStyle name="Input 4 21 2 5" xfId="40930"/>
    <cellStyle name="Input 4 21 2 6" xfId="40931"/>
    <cellStyle name="Input 4 21 2 7" xfId="40932"/>
    <cellStyle name="Input 4 21 2 8" xfId="40933"/>
    <cellStyle name="Input 4 21 2 9" xfId="40934"/>
    <cellStyle name="Input 4 21 3" xfId="40935"/>
    <cellStyle name="Input 4 21 4" xfId="40936"/>
    <cellStyle name="Input 4 21 5" xfId="40937"/>
    <cellStyle name="Input 4 21 6" xfId="40938"/>
    <cellStyle name="Input 4 21 7" xfId="40939"/>
    <cellStyle name="Input 4 21 8" xfId="40940"/>
    <cellStyle name="Input 4 21 9" xfId="40941"/>
    <cellStyle name="Input 4 22" xfId="40942"/>
    <cellStyle name="Input 4 22 10" xfId="40943"/>
    <cellStyle name="Input 4 22 2" xfId="40944"/>
    <cellStyle name="Input 4 22 2 10" xfId="40945"/>
    <cellStyle name="Input 4 22 2 2" xfId="40946"/>
    <cellStyle name="Input 4 22 2 3" xfId="40947"/>
    <cellStyle name="Input 4 22 2 4" xfId="40948"/>
    <cellStyle name="Input 4 22 2 5" xfId="40949"/>
    <cellStyle name="Input 4 22 2 6" xfId="40950"/>
    <cellStyle name="Input 4 22 2 7" xfId="40951"/>
    <cellStyle name="Input 4 22 2 8" xfId="40952"/>
    <cellStyle name="Input 4 22 2 9" xfId="40953"/>
    <cellStyle name="Input 4 22 3" xfId="40954"/>
    <cellStyle name="Input 4 22 4" xfId="40955"/>
    <cellStyle name="Input 4 22 5" xfId="40956"/>
    <cellStyle name="Input 4 22 6" xfId="40957"/>
    <cellStyle name="Input 4 22 7" xfId="40958"/>
    <cellStyle name="Input 4 22 8" xfId="40959"/>
    <cellStyle name="Input 4 22 9" xfId="40960"/>
    <cellStyle name="Input 4 23" xfId="40961"/>
    <cellStyle name="Input 4 23 10" xfId="40962"/>
    <cellStyle name="Input 4 23 2" xfId="40963"/>
    <cellStyle name="Input 4 23 3" xfId="40964"/>
    <cellStyle name="Input 4 23 4" xfId="40965"/>
    <cellStyle name="Input 4 23 5" xfId="40966"/>
    <cellStyle name="Input 4 23 6" xfId="40967"/>
    <cellStyle name="Input 4 23 7" xfId="40968"/>
    <cellStyle name="Input 4 23 8" xfId="40969"/>
    <cellStyle name="Input 4 23 9" xfId="40970"/>
    <cellStyle name="Input 4 24" xfId="40971"/>
    <cellStyle name="Input 4 25" xfId="40972"/>
    <cellStyle name="Input 4 26" xfId="40973"/>
    <cellStyle name="Input 4 27" xfId="40974"/>
    <cellStyle name="Input 4 28" xfId="40975"/>
    <cellStyle name="Input 4 29" xfId="40976"/>
    <cellStyle name="Input 4 3" xfId="40977"/>
    <cellStyle name="Input 4 3 10" xfId="40978"/>
    <cellStyle name="Input 4 3 2" xfId="40979"/>
    <cellStyle name="Input 4 3 2 10" xfId="40980"/>
    <cellStyle name="Input 4 3 2 2" xfId="40981"/>
    <cellStyle name="Input 4 3 2 3" xfId="40982"/>
    <cellStyle name="Input 4 3 2 4" xfId="40983"/>
    <cellStyle name="Input 4 3 2 5" xfId="40984"/>
    <cellStyle name="Input 4 3 2 6" xfId="40985"/>
    <cellStyle name="Input 4 3 2 7" xfId="40986"/>
    <cellStyle name="Input 4 3 2 8" xfId="40987"/>
    <cellStyle name="Input 4 3 2 9" xfId="40988"/>
    <cellStyle name="Input 4 3 3" xfId="40989"/>
    <cellStyle name="Input 4 3 4" xfId="40990"/>
    <cellStyle name="Input 4 3 5" xfId="40991"/>
    <cellStyle name="Input 4 3 6" xfId="40992"/>
    <cellStyle name="Input 4 3 7" xfId="40993"/>
    <cellStyle name="Input 4 3 8" xfId="40994"/>
    <cellStyle name="Input 4 3 9" xfId="40995"/>
    <cellStyle name="Input 4 30" xfId="40996"/>
    <cellStyle name="Input 4 31" xfId="40997"/>
    <cellStyle name="Input 4 32" xfId="40998"/>
    <cellStyle name="Input 4 33" xfId="40999"/>
    <cellStyle name="Input 4 34" xfId="41000"/>
    <cellStyle name="Input 4 35" xfId="41001"/>
    <cellStyle name="Input 4 36" xfId="41002"/>
    <cellStyle name="Input 4 4" xfId="41003"/>
    <cellStyle name="Input 4 4 10" xfId="41004"/>
    <cellStyle name="Input 4 4 2" xfId="41005"/>
    <cellStyle name="Input 4 4 2 10" xfId="41006"/>
    <cellStyle name="Input 4 4 2 2" xfId="41007"/>
    <cellStyle name="Input 4 4 2 3" xfId="41008"/>
    <cellStyle name="Input 4 4 2 4" xfId="41009"/>
    <cellStyle name="Input 4 4 2 5" xfId="41010"/>
    <cellStyle name="Input 4 4 2 6" xfId="41011"/>
    <cellStyle name="Input 4 4 2 7" xfId="41012"/>
    <cellStyle name="Input 4 4 2 8" xfId="41013"/>
    <cellStyle name="Input 4 4 2 9" xfId="41014"/>
    <cellStyle name="Input 4 4 3" xfId="41015"/>
    <cellStyle name="Input 4 4 4" xfId="41016"/>
    <cellStyle name="Input 4 4 5" xfId="41017"/>
    <cellStyle name="Input 4 4 6" xfId="41018"/>
    <cellStyle name="Input 4 4 7" xfId="41019"/>
    <cellStyle name="Input 4 4 8" xfId="41020"/>
    <cellStyle name="Input 4 4 9" xfId="41021"/>
    <cellStyle name="Input 4 5" xfId="41022"/>
    <cellStyle name="Input 4 5 10" xfId="41023"/>
    <cellStyle name="Input 4 5 2" xfId="41024"/>
    <cellStyle name="Input 4 5 2 10" xfId="41025"/>
    <cellStyle name="Input 4 5 2 2" xfId="41026"/>
    <cellStyle name="Input 4 5 2 3" xfId="41027"/>
    <cellStyle name="Input 4 5 2 4" xfId="41028"/>
    <cellStyle name="Input 4 5 2 5" xfId="41029"/>
    <cellStyle name="Input 4 5 2 6" xfId="41030"/>
    <cellStyle name="Input 4 5 2 7" xfId="41031"/>
    <cellStyle name="Input 4 5 2 8" xfId="41032"/>
    <cellStyle name="Input 4 5 2 9" xfId="41033"/>
    <cellStyle name="Input 4 5 3" xfId="41034"/>
    <cellStyle name="Input 4 5 4" xfId="41035"/>
    <cellStyle name="Input 4 5 5" xfId="41036"/>
    <cellStyle name="Input 4 5 6" xfId="41037"/>
    <cellStyle name="Input 4 5 7" xfId="41038"/>
    <cellStyle name="Input 4 5 8" xfId="41039"/>
    <cellStyle name="Input 4 5 9" xfId="41040"/>
    <cellStyle name="Input 4 6" xfId="41041"/>
    <cellStyle name="Input 4 6 10" xfId="41042"/>
    <cellStyle name="Input 4 6 2" xfId="41043"/>
    <cellStyle name="Input 4 6 2 10" xfId="41044"/>
    <cellStyle name="Input 4 6 2 2" xfId="41045"/>
    <cellStyle name="Input 4 6 2 3" xfId="41046"/>
    <cellStyle name="Input 4 6 2 4" xfId="41047"/>
    <cellStyle name="Input 4 6 2 5" xfId="41048"/>
    <cellStyle name="Input 4 6 2 6" xfId="41049"/>
    <cellStyle name="Input 4 6 2 7" xfId="41050"/>
    <cellStyle name="Input 4 6 2 8" xfId="41051"/>
    <cellStyle name="Input 4 6 2 9" xfId="41052"/>
    <cellStyle name="Input 4 6 3" xfId="41053"/>
    <cellStyle name="Input 4 6 4" xfId="41054"/>
    <cellStyle name="Input 4 6 5" xfId="41055"/>
    <cellStyle name="Input 4 6 6" xfId="41056"/>
    <cellStyle name="Input 4 6 7" xfId="41057"/>
    <cellStyle name="Input 4 6 8" xfId="41058"/>
    <cellStyle name="Input 4 6 9" xfId="41059"/>
    <cellStyle name="Input 4 7" xfId="41060"/>
    <cellStyle name="Input 4 7 10" xfId="41061"/>
    <cellStyle name="Input 4 7 2" xfId="41062"/>
    <cellStyle name="Input 4 7 2 10" xfId="41063"/>
    <cellStyle name="Input 4 7 2 2" xfId="41064"/>
    <cellStyle name="Input 4 7 2 3" xfId="41065"/>
    <cellStyle name="Input 4 7 2 4" xfId="41066"/>
    <cellStyle name="Input 4 7 2 5" xfId="41067"/>
    <cellStyle name="Input 4 7 2 6" xfId="41068"/>
    <cellStyle name="Input 4 7 2 7" xfId="41069"/>
    <cellStyle name="Input 4 7 2 8" xfId="41070"/>
    <cellStyle name="Input 4 7 2 9" xfId="41071"/>
    <cellStyle name="Input 4 7 3" xfId="41072"/>
    <cellStyle name="Input 4 7 4" xfId="41073"/>
    <cellStyle name="Input 4 7 5" xfId="41074"/>
    <cellStyle name="Input 4 7 6" xfId="41075"/>
    <cellStyle name="Input 4 7 7" xfId="41076"/>
    <cellStyle name="Input 4 7 8" xfId="41077"/>
    <cellStyle name="Input 4 7 9" xfId="41078"/>
    <cellStyle name="Input 4 8" xfId="41079"/>
    <cellStyle name="Input 4 8 10" xfId="41080"/>
    <cellStyle name="Input 4 8 2" xfId="41081"/>
    <cellStyle name="Input 4 8 2 10" xfId="41082"/>
    <cellStyle name="Input 4 8 2 2" xfId="41083"/>
    <cellStyle name="Input 4 8 2 3" xfId="41084"/>
    <cellStyle name="Input 4 8 2 4" xfId="41085"/>
    <cellStyle name="Input 4 8 2 5" xfId="41086"/>
    <cellStyle name="Input 4 8 2 6" xfId="41087"/>
    <cellStyle name="Input 4 8 2 7" xfId="41088"/>
    <cellStyle name="Input 4 8 2 8" xfId="41089"/>
    <cellStyle name="Input 4 8 2 9" xfId="41090"/>
    <cellStyle name="Input 4 8 3" xfId="41091"/>
    <cellStyle name="Input 4 8 4" xfId="41092"/>
    <cellStyle name="Input 4 8 5" xfId="41093"/>
    <cellStyle name="Input 4 8 6" xfId="41094"/>
    <cellStyle name="Input 4 8 7" xfId="41095"/>
    <cellStyle name="Input 4 8 8" xfId="41096"/>
    <cellStyle name="Input 4 8 9" xfId="41097"/>
    <cellStyle name="Input 4 9" xfId="41098"/>
    <cellStyle name="Input 4 9 10" xfId="41099"/>
    <cellStyle name="Input 4 9 2" xfId="41100"/>
    <cellStyle name="Input 4 9 2 10" xfId="41101"/>
    <cellStyle name="Input 4 9 2 2" xfId="41102"/>
    <cellStyle name="Input 4 9 2 3" xfId="41103"/>
    <cellStyle name="Input 4 9 2 4" xfId="41104"/>
    <cellStyle name="Input 4 9 2 5" xfId="41105"/>
    <cellStyle name="Input 4 9 2 6" xfId="41106"/>
    <cellStyle name="Input 4 9 2 7" xfId="41107"/>
    <cellStyle name="Input 4 9 2 8" xfId="41108"/>
    <cellStyle name="Input 4 9 2 9" xfId="41109"/>
    <cellStyle name="Input 4 9 3" xfId="41110"/>
    <cellStyle name="Input 4 9 4" xfId="41111"/>
    <cellStyle name="Input 4 9 5" xfId="41112"/>
    <cellStyle name="Input 4 9 6" xfId="41113"/>
    <cellStyle name="Input 4 9 7" xfId="41114"/>
    <cellStyle name="Input 4 9 8" xfId="41115"/>
    <cellStyle name="Input 4 9 9" xfId="41116"/>
    <cellStyle name="Input 40" xfId="41117"/>
    <cellStyle name="Input 41" xfId="41118"/>
    <cellStyle name="Input 42" xfId="41119"/>
    <cellStyle name="Input 43" xfId="41120"/>
    <cellStyle name="Input 44" xfId="41121"/>
    <cellStyle name="Input 45" xfId="41122"/>
    <cellStyle name="Input 46" xfId="41123"/>
    <cellStyle name="Input 47" xfId="41124"/>
    <cellStyle name="Input 48" xfId="41125"/>
    <cellStyle name="Input 49" xfId="41126"/>
    <cellStyle name="Input 5" xfId="41127"/>
    <cellStyle name="Input 5 10" xfId="41128"/>
    <cellStyle name="Input 5 10 10" xfId="41129"/>
    <cellStyle name="Input 5 10 2" xfId="41130"/>
    <cellStyle name="Input 5 10 2 10" xfId="41131"/>
    <cellStyle name="Input 5 10 2 2" xfId="41132"/>
    <cellStyle name="Input 5 10 2 3" xfId="41133"/>
    <cellStyle name="Input 5 10 2 4" xfId="41134"/>
    <cellStyle name="Input 5 10 2 5" xfId="41135"/>
    <cellStyle name="Input 5 10 2 6" xfId="41136"/>
    <cellStyle name="Input 5 10 2 7" xfId="41137"/>
    <cellStyle name="Input 5 10 2 8" xfId="41138"/>
    <cellStyle name="Input 5 10 2 9" xfId="41139"/>
    <cellStyle name="Input 5 10 3" xfId="41140"/>
    <cellStyle name="Input 5 10 4" xfId="41141"/>
    <cellStyle name="Input 5 10 5" xfId="41142"/>
    <cellStyle name="Input 5 10 6" xfId="41143"/>
    <cellStyle name="Input 5 10 7" xfId="41144"/>
    <cellStyle name="Input 5 10 8" xfId="41145"/>
    <cellStyle name="Input 5 10 9" xfId="41146"/>
    <cellStyle name="Input 5 11" xfId="41147"/>
    <cellStyle name="Input 5 11 10" xfId="41148"/>
    <cellStyle name="Input 5 11 2" xfId="41149"/>
    <cellStyle name="Input 5 11 2 10" xfId="41150"/>
    <cellStyle name="Input 5 11 2 2" xfId="41151"/>
    <cellStyle name="Input 5 11 2 3" xfId="41152"/>
    <cellStyle name="Input 5 11 2 4" xfId="41153"/>
    <cellStyle name="Input 5 11 2 5" xfId="41154"/>
    <cellStyle name="Input 5 11 2 6" xfId="41155"/>
    <cellStyle name="Input 5 11 2 7" xfId="41156"/>
    <cellStyle name="Input 5 11 2 8" xfId="41157"/>
    <cellStyle name="Input 5 11 2 9" xfId="41158"/>
    <cellStyle name="Input 5 11 3" xfId="41159"/>
    <cellStyle name="Input 5 11 4" xfId="41160"/>
    <cellStyle name="Input 5 11 5" xfId="41161"/>
    <cellStyle name="Input 5 11 6" xfId="41162"/>
    <cellStyle name="Input 5 11 7" xfId="41163"/>
    <cellStyle name="Input 5 11 8" xfId="41164"/>
    <cellStyle name="Input 5 11 9" xfId="41165"/>
    <cellStyle name="Input 5 12" xfId="41166"/>
    <cellStyle name="Input 5 12 10" xfId="41167"/>
    <cellStyle name="Input 5 12 2" xfId="41168"/>
    <cellStyle name="Input 5 12 2 10" xfId="41169"/>
    <cellStyle name="Input 5 12 2 2" xfId="41170"/>
    <cellStyle name="Input 5 12 2 3" xfId="41171"/>
    <cellStyle name="Input 5 12 2 4" xfId="41172"/>
    <cellStyle name="Input 5 12 2 5" xfId="41173"/>
    <cellStyle name="Input 5 12 2 6" xfId="41174"/>
    <cellStyle name="Input 5 12 2 7" xfId="41175"/>
    <cellStyle name="Input 5 12 2 8" xfId="41176"/>
    <cellStyle name="Input 5 12 2 9" xfId="41177"/>
    <cellStyle name="Input 5 12 3" xfId="41178"/>
    <cellStyle name="Input 5 12 4" xfId="41179"/>
    <cellStyle name="Input 5 12 5" xfId="41180"/>
    <cellStyle name="Input 5 12 6" xfId="41181"/>
    <cellStyle name="Input 5 12 7" xfId="41182"/>
    <cellStyle name="Input 5 12 8" xfId="41183"/>
    <cellStyle name="Input 5 12 9" xfId="41184"/>
    <cellStyle name="Input 5 13" xfId="41185"/>
    <cellStyle name="Input 5 13 10" xfId="41186"/>
    <cellStyle name="Input 5 13 2" xfId="41187"/>
    <cellStyle name="Input 5 13 2 10" xfId="41188"/>
    <cellStyle name="Input 5 13 2 2" xfId="41189"/>
    <cellStyle name="Input 5 13 2 3" xfId="41190"/>
    <cellStyle name="Input 5 13 2 4" xfId="41191"/>
    <cellStyle name="Input 5 13 2 5" xfId="41192"/>
    <cellStyle name="Input 5 13 2 6" xfId="41193"/>
    <cellStyle name="Input 5 13 2 7" xfId="41194"/>
    <cellStyle name="Input 5 13 2 8" xfId="41195"/>
    <cellStyle name="Input 5 13 2 9" xfId="41196"/>
    <cellStyle name="Input 5 13 3" xfId="41197"/>
    <cellStyle name="Input 5 13 4" xfId="41198"/>
    <cellStyle name="Input 5 13 5" xfId="41199"/>
    <cellStyle name="Input 5 13 6" xfId="41200"/>
    <cellStyle name="Input 5 13 7" xfId="41201"/>
    <cellStyle name="Input 5 13 8" xfId="41202"/>
    <cellStyle name="Input 5 13 9" xfId="41203"/>
    <cellStyle name="Input 5 14" xfId="41204"/>
    <cellStyle name="Input 5 14 10" xfId="41205"/>
    <cellStyle name="Input 5 14 2" xfId="41206"/>
    <cellStyle name="Input 5 14 2 10" xfId="41207"/>
    <cellStyle name="Input 5 14 2 2" xfId="41208"/>
    <cellStyle name="Input 5 14 2 3" xfId="41209"/>
    <cellStyle name="Input 5 14 2 4" xfId="41210"/>
    <cellStyle name="Input 5 14 2 5" xfId="41211"/>
    <cellStyle name="Input 5 14 2 6" xfId="41212"/>
    <cellStyle name="Input 5 14 2 7" xfId="41213"/>
    <cellStyle name="Input 5 14 2 8" xfId="41214"/>
    <cellStyle name="Input 5 14 2 9" xfId="41215"/>
    <cellStyle name="Input 5 14 3" xfId="41216"/>
    <cellStyle name="Input 5 14 4" xfId="41217"/>
    <cellStyle name="Input 5 14 5" xfId="41218"/>
    <cellStyle name="Input 5 14 6" xfId="41219"/>
    <cellStyle name="Input 5 14 7" xfId="41220"/>
    <cellStyle name="Input 5 14 8" xfId="41221"/>
    <cellStyle name="Input 5 14 9" xfId="41222"/>
    <cellStyle name="Input 5 15" xfId="41223"/>
    <cellStyle name="Input 5 15 10" xfId="41224"/>
    <cellStyle name="Input 5 15 2" xfId="41225"/>
    <cellStyle name="Input 5 15 2 10" xfId="41226"/>
    <cellStyle name="Input 5 15 2 2" xfId="41227"/>
    <cellStyle name="Input 5 15 2 3" xfId="41228"/>
    <cellStyle name="Input 5 15 2 4" xfId="41229"/>
    <cellStyle name="Input 5 15 2 5" xfId="41230"/>
    <cellStyle name="Input 5 15 2 6" xfId="41231"/>
    <cellStyle name="Input 5 15 2 7" xfId="41232"/>
    <cellStyle name="Input 5 15 2 8" xfId="41233"/>
    <cellStyle name="Input 5 15 2 9" xfId="41234"/>
    <cellStyle name="Input 5 15 3" xfId="41235"/>
    <cellStyle name="Input 5 15 4" xfId="41236"/>
    <cellStyle name="Input 5 15 5" xfId="41237"/>
    <cellStyle name="Input 5 15 6" xfId="41238"/>
    <cellStyle name="Input 5 15 7" xfId="41239"/>
    <cellStyle name="Input 5 15 8" xfId="41240"/>
    <cellStyle name="Input 5 15 9" xfId="41241"/>
    <cellStyle name="Input 5 16" xfId="41242"/>
    <cellStyle name="Input 5 16 10" xfId="41243"/>
    <cellStyle name="Input 5 16 2" xfId="41244"/>
    <cellStyle name="Input 5 16 2 10" xfId="41245"/>
    <cellStyle name="Input 5 16 2 2" xfId="41246"/>
    <cellStyle name="Input 5 16 2 3" xfId="41247"/>
    <cellStyle name="Input 5 16 2 4" xfId="41248"/>
    <cellStyle name="Input 5 16 2 5" xfId="41249"/>
    <cellStyle name="Input 5 16 2 6" xfId="41250"/>
    <cellStyle name="Input 5 16 2 7" xfId="41251"/>
    <cellStyle name="Input 5 16 2 8" xfId="41252"/>
    <cellStyle name="Input 5 16 2 9" xfId="41253"/>
    <cellStyle name="Input 5 16 3" xfId="41254"/>
    <cellStyle name="Input 5 16 4" xfId="41255"/>
    <cellStyle name="Input 5 16 5" xfId="41256"/>
    <cellStyle name="Input 5 16 6" xfId="41257"/>
    <cellStyle name="Input 5 16 7" xfId="41258"/>
    <cellStyle name="Input 5 16 8" xfId="41259"/>
    <cellStyle name="Input 5 16 9" xfId="41260"/>
    <cellStyle name="Input 5 17" xfId="41261"/>
    <cellStyle name="Input 5 17 10" xfId="41262"/>
    <cellStyle name="Input 5 17 2" xfId="41263"/>
    <cellStyle name="Input 5 17 2 10" xfId="41264"/>
    <cellStyle name="Input 5 17 2 2" xfId="41265"/>
    <cellStyle name="Input 5 17 2 3" xfId="41266"/>
    <cellStyle name="Input 5 17 2 4" xfId="41267"/>
    <cellStyle name="Input 5 17 2 5" xfId="41268"/>
    <cellStyle name="Input 5 17 2 6" xfId="41269"/>
    <cellStyle name="Input 5 17 2 7" xfId="41270"/>
    <cellStyle name="Input 5 17 2 8" xfId="41271"/>
    <cellStyle name="Input 5 17 2 9" xfId="41272"/>
    <cellStyle name="Input 5 17 3" xfId="41273"/>
    <cellStyle name="Input 5 17 4" xfId="41274"/>
    <cellStyle name="Input 5 17 5" xfId="41275"/>
    <cellStyle name="Input 5 17 6" xfId="41276"/>
    <cellStyle name="Input 5 17 7" xfId="41277"/>
    <cellStyle name="Input 5 17 8" xfId="41278"/>
    <cellStyle name="Input 5 17 9" xfId="41279"/>
    <cellStyle name="Input 5 18" xfId="41280"/>
    <cellStyle name="Input 5 18 10" xfId="41281"/>
    <cellStyle name="Input 5 18 2" xfId="41282"/>
    <cellStyle name="Input 5 18 2 10" xfId="41283"/>
    <cellStyle name="Input 5 18 2 2" xfId="41284"/>
    <cellStyle name="Input 5 18 2 3" xfId="41285"/>
    <cellStyle name="Input 5 18 2 4" xfId="41286"/>
    <cellStyle name="Input 5 18 2 5" xfId="41287"/>
    <cellStyle name="Input 5 18 2 6" xfId="41288"/>
    <cellStyle name="Input 5 18 2 7" xfId="41289"/>
    <cellStyle name="Input 5 18 2 8" xfId="41290"/>
    <cellStyle name="Input 5 18 2 9" xfId="41291"/>
    <cellStyle name="Input 5 18 3" xfId="41292"/>
    <cellStyle name="Input 5 18 4" xfId="41293"/>
    <cellStyle name="Input 5 18 5" xfId="41294"/>
    <cellStyle name="Input 5 18 6" xfId="41295"/>
    <cellStyle name="Input 5 18 7" xfId="41296"/>
    <cellStyle name="Input 5 18 8" xfId="41297"/>
    <cellStyle name="Input 5 18 9" xfId="41298"/>
    <cellStyle name="Input 5 19" xfId="41299"/>
    <cellStyle name="Input 5 19 10" xfId="41300"/>
    <cellStyle name="Input 5 19 2" xfId="41301"/>
    <cellStyle name="Input 5 19 2 10" xfId="41302"/>
    <cellStyle name="Input 5 19 2 2" xfId="41303"/>
    <cellStyle name="Input 5 19 2 3" xfId="41304"/>
    <cellStyle name="Input 5 19 2 4" xfId="41305"/>
    <cellStyle name="Input 5 19 2 5" xfId="41306"/>
    <cellStyle name="Input 5 19 2 6" xfId="41307"/>
    <cellStyle name="Input 5 19 2 7" xfId="41308"/>
    <cellStyle name="Input 5 19 2 8" xfId="41309"/>
    <cellStyle name="Input 5 19 2 9" xfId="41310"/>
    <cellStyle name="Input 5 19 3" xfId="41311"/>
    <cellStyle name="Input 5 19 4" xfId="41312"/>
    <cellStyle name="Input 5 19 5" xfId="41313"/>
    <cellStyle name="Input 5 19 6" xfId="41314"/>
    <cellStyle name="Input 5 19 7" xfId="41315"/>
    <cellStyle name="Input 5 19 8" xfId="41316"/>
    <cellStyle name="Input 5 19 9" xfId="41317"/>
    <cellStyle name="Input 5 2" xfId="41318"/>
    <cellStyle name="Input 5 2 10" xfId="41319"/>
    <cellStyle name="Input 5 2 2" xfId="41320"/>
    <cellStyle name="Input 5 2 2 10" xfId="41321"/>
    <cellStyle name="Input 5 2 2 2" xfId="41322"/>
    <cellStyle name="Input 5 2 2 3" xfId="41323"/>
    <cellStyle name="Input 5 2 2 4" xfId="41324"/>
    <cellStyle name="Input 5 2 2 5" xfId="41325"/>
    <cellStyle name="Input 5 2 2 6" xfId="41326"/>
    <cellStyle name="Input 5 2 2 7" xfId="41327"/>
    <cellStyle name="Input 5 2 2 8" xfId="41328"/>
    <cellStyle name="Input 5 2 2 9" xfId="41329"/>
    <cellStyle name="Input 5 2 3" xfId="41330"/>
    <cellStyle name="Input 5 2 4" xfId="41331"/>
    <cellStyle name="Input 5 2 5" xfId="41332"/>
    <cellStyle name="Input 5 2 6" xfId="41333"/>
    <cellStyle name="Input 5 2 7" xfId="41334"/>
    <cellStyle name="Input 5 2 8" xfId="41335"/>
    <cellStyle name="Input 5 2 9" xfId="41336"/>
    <cellStyle name="Input 5 20" xfId="41337"/>
    <cellStyle name="Input 5 20 10" xfId="41338"/>
    <cellStyle name="Input 5 20 2" xfId="41339"/>
    <cellStyle name="Input 5 20 2 10" xfId="41340"/>
    <cellStyle name="Input 5 20 2 2" xfId="41341"/>
    <cellStyle name="Input 5 20 2 3" xfId="41342"/>
    <cellStyle name="Input 5 20 2 4" xfId="41343"/>
    <cellStyle name="Input 5 20 2 5" xfId="41344"/>
    <cellStyle name="Input 5 20 2 6" xfId="41345"/>
    <cellStyle name="Input 5 20 2 7" xfId="41346"/>
    <cellStyle name="Input 5 20 2 8" xfId="41347"/>
    <cellStyle name="Input 5 20 2 9" xfId="41348"/>
    <cellStyle name="Input 5 20 3" xfId="41349"/>
    <cellStyle name="Input 5 20 4" xfId="41350"/>
    <cellStyle name="Input 5 20 5" xfId="41351"/>
    <cellStyle name="Input 5 20 6" xfId="41352"/>
    <cellStyle name="Input 5 20 7" xfId="41353"/>
    <cellStyle name="Input 5 20 8" xfId="41354"/>
    <cellStyle name="Input 5 20 9" xfId="41355"/>
    <cellStyle name="Input 5 21" xfId="41356"/>
    <cellStyle name="Input 5 21 10" xfId="41357"/>
    <cellStyle name="Input 5 21 2" xfId="41358"/>
    <cellStyle name="Input 5 21 2 10" xfId="41359"/>
    <cellStyle name="Input 5 21 2 2" xfId="41360"/>
    <cellStyle name="Input 5 21 2 3" xfId="41361"/>
    <cellStyle name="Input 5 21 2 4" xfId="41362"/>
    <cellStyle name="Input 5 21 2 5" xfId="41363"/>
    <cellStyle name="Input 5 21 2 6" xfId="41364"/>
    <cellStyle name="Input 5 21 2 7" xfId="41365"/>
    <cellStyle name="Input 5 21 2 8" xfId="41366"/>
    <cellStyle name="Input 5 21 2 9" xfId="41367"/>
    <cellStyle name="Input 5 21 3" xfId="41368"/>
    <cellStyle name="Input 5 21 4" xfId="41369"/>
    <cellStyle name="Input 5 21 5" xfId="41370"/>
    <cellStyle name="Input 5 21 6" xfId="41371"/>
    <cellStyle name="Input 5 21 7" xfId="41372"/>
    <cellStyle name="Input 5 21 8" xfId="41373"/>
    <cellStyle name="Input 5 21 9" xfId="41374"/>
    <cellStyle name="Input 5 22" xfId="41375"/>
    <cellStyle name="Input 5 22 10" xfId="41376"/>
    <cellStyle name="Input 5 22 2" xfId="41377"/>
    <cellStyle name="Input 5 22 2 10" xfId="41378"/>
    <cellStyle name="Input 5 22 2 2" xfId="41379"/>
    <cellStyle name="Input 5 22 2 3" xfId="41380"/>
    <cellStyle name="Input 5 22 2 4" xfId="41381"/>
    <cellStyle name="Input 5 22 2 5" xfId="41382"/>
    <cellStyle name="Input 5 22 2 6" xfId="41383"/>
    <cellStyle name="Input 5 22 2 7" xfId="41384"/>
    <cellStyle name="Input 5 22 2 8" xfId="41385"/>
    <cellStyle name="Input 5 22 2 9" xfId="41386"/>
    <cellStyle name="Input 5 22 3" xfId="41387"/>
    <cellStyle name="Input 5 22 4" xfId="41388"/>
    <cellStyle name="Input 5 22 5" xfId="41389"/>
    <cellStyle name="Input 5 22 6" xfId="41390"/>
    <cellStyle name="Input 5 22 7" xfId="41391"/>
    <cellStyle name="Input 5 22 8" xfId="41392"/>
    <cellStyle name="Input 5 22 9" xfId="41393"/>
    <cellStyle name="Input 5 23" xfId="41394"/>
    <cellStyle name="Input 5 23 10" xfId="41395"/>
    <cellStyle name="Input 5 23 2" xfId="41396"/>
    <cellStyle name="Input 5 23 3" xfId="41397"/>
    <cellStyle name="Input 5 23 4" xfId="41398"/>
    <cellStyle name="Input 5 23 5" xfId="41399"/>
    <cellStyle name="Input 5 23 6" xfId="41400"/>
    <cellStyle name="Input 5 23 7" xfId="41401"/>
    <cellStyle name="Input 5 23 8" xfId="41402"/>
    <cellStyle name="Input 5 23 9" xfId="41403"/>
    <cellStyle name="Input 5 24" xfId="41404"/>
    <cellStyle name="Input 5 25" xfId="41405"/>
    <cellStyle name="Input 5 26" xfId="41406"/>
    <cellStyle name="Input 5 27" xfId="41407"/>
    <cellStyle name="Input 5 28" xfId="41408"/>
    <cellStyle name="Input 5 29" xfId="41409"/>
    <cellStyle name="Input 5 3" xfId="41410"/>
    <cellStyle name="Input 5 3 10" xfId="41411"/>
    <cellStyle name="Input 5 3 2" xfId="41412"/>
    <cellStyle name="Input 5 3 2 10" xfId="41413"/>
    <cellStyle name="Input 5 3 2 2" xfId="41414"/>
    <cellStyle name="Input 5 3 2 3" xfId="41415"/>
    <cellStyle name="Input 5 3 2 4" xfId="41416"/>
    <cellStyle name="Input 5 3 2 5" xfId="41417"/>
    <cellStyle name="Input 5 3 2 6" xfId="41418"/>
    <cellStyle name="Input 5 3 2 7" xfId="41419"/>
    <cellStyle name="Input 5 3 2 8" xfId="41420"/>
    <cellStyle name="Input 5 3 2 9" xfId="41421"/>
    <cellStyle name="Input 5 3 3" xfId="41422"/>
    <cellStyle name="Input 5 3 4" xfId="41423"/>
    <cellStyle name="Input 5 3 5" xfId="41424"/>
    <cellStyle name="Input 5 3 6" xfId="41425"/>
    <cellStyle name="Input 5 3 7" xfId="41426"/>
    <cellStyle name="Input 5 3 8" xfId="41427"/>
    <cellStyle name="Input 5 3 9" xfId="41428"/>
    <cellStyle name="Input 5 30" xfId="41429"/>
    <cellStyle name="Input 5 31" xfId="41430"/>
    <cellStyle name="Input 5 32" xfId="41431"/>
    <cellStyle name="Input 5 33" xfId="41432"/>
    <cellStyle name="Input 5 34" xfId="41433"/>
    <cellStyle name="Input 5 35" xfId="41434"/>
    <cellStyle name="Input 5 36" xfId="41435"/>
    <cellStyle name="Input 5 4" xfId="41436"/>
    <cellStyle name="Input 5 4 10" xfId="41437"/>
    <cellStyle name="Input 5 4 2" xfId="41438"/>
    <cellStyle name="Input 5 4 2 10" xfId="41439"/>
    <cellStyle name="Input 5 4 2 2" xfId="41440"/>
    <cellStyle name="Input 5 4 2 3" xfId="41441"/>
    <cellStyle name="Input 5 4 2 4" xfId="41442"/>
    <cellStyle name="Input 5 4 2 5" xfId="41443"/>
    <cellStyle name="Input 5 4 2 6" xfId="41444"/>
    <cellStyle name="Input 5 4 2 7" xfId="41445"/>
    <cellStyle name="Input 5 4 2 8" xfId="41446"/>
    <cellStyle name="Input 5 4 2 9" xfId="41447"/>
    <cellStyle name="Input 5 4 3" xfId="41448"/>
    <cellStyle name="Input 5 4 4" xfId="41449"/>
    <cellStyle name="Input 5 4 5" xfId="41450"/>
    <cellStyle name="Input 5 4 6" xfId="41451"/>
    <cellStyle name="Input 5 4 7" xfId="41452"/>
    <cellStyle name="Input 5 4 8" xfId="41453"/>
    <cellStyle name="Input 5 4 9" xfId="41454"/>
    <cellStyle name="Input 5 5" xfId="41455"/>
    <cellStyle name="Input 5 5 10" xfId="41456"/>
    <cellStyle name="Input 5 5 2" xfId="41457"/>
    <cellStyle name="Input 5 5 2 10" xfId="41458"/>
    <cellStyle name="Input 5 5 2 2" xfId="41459"/>
    <cellStyle name="Input 5 5 2 3" xfId="41460"/>
    <cellStyle name="Input 5 5 2 4" xfId="41461"/>
    <cellStyle name="Input 5 5 2 5" xfId="41462"/>
    <cellStyle name="Input 5 5 2 6" xfId="41463"/>
    <cellStyle name="Input 5 5 2 7" xfId="41464"/>
    <cellStyle name="Input 5 5 2 8" xfId="41465"/>
    <cellStyle name="Input 5 5 2 9" xfId="41466"/>
    <cellStyle name="Input 5 5 3" xfId="41467"/>
    <cellStyle name="Input 5 5 4" xfId="41468"/>
    <cellStyle name="Input 5 5 5" xfId="41469"/>
    <cellStyle name="Input 5 5 6" xfId="41470"/>
    <cellStyle name="Input 5 5 7" xfId="41471"/>
    <cellStyle name="Input 5 5 8" xfId="41472"/>
    <cellStyle name="Input 5 5 9" xfId="41473"/>
    <cellStyle name="Input 5 6" xfId="41474"/>
    <cellStyle name="Input 5 6 10" xfId="41475"/>
    <cellStyle name="Input 5 6 2" xfId="41476"/>
    <cellStyle name="Input 5 6 2 10" xfId="41477"/>
    <cellStyle name="Input 5 6 2 2" xfId="41478"/>
    <cellStyle name="Input 5 6 2 3" xfId="41479"/>
    <cellStyle name="Input 5 6 2 4" xfId="41480"/>
    <cellStyle name="Input 5 6 2 5" xfId="41481"/>
    <cellStyle name="Input 5 6 2 6" xfId="41482"/>
    <cellStyle name="Input 5 6 2 7" xfId="41483"/>
    <cellStyle name="Input 5 6 2 8" xfId="41484"/>
    <cellStyle name="Input 5 6 2 9" xfId="41485"/>
    <cellStyle name="Input 5 6 3" xfId="41486"/>
    <cellStyle name="Input 5 6 4" xfId="41487"/>
    <cellStyle name="Input 5 6 5" xfId="41488"/>
    <cellStyle name="Input 5 6 6" xfId="41489"/>
    <cellStyle name="Input 5 6 7" xfId="41490"/>
    <cellStyle name="Input 5 6 8" xfId="41491"/>
    <cellStyle name="Input 5 6 9" xfId="41492"/>
    <cellStyle name="Input 5 7" xfId="41493"/>
    <cellStyle name="Input 5 7 10" xfId="41494"/>
    <cellStyle name="Input 5 7 2" xfId="41495"/>
    <cellStyle name="Input 5 7 2 10" xfId="41496"/>
    <cellStyle name="Input 5 7 2 2" xfId="41497"/>
    <cellStyle name="Input 5 7 2 3" xfId="41498"/>
    <cellStyle name="Input 5 7 2 4" xfId="41499"/>
    <cellStyle name="Input 5 7 2 5" xfId="41500"/>
    <cellStyle name="Input 5 7 2 6" xfId="41501"/>
    <cellStyle name="Input 5 7 2 7" xfId="41502"/>
    <cellStyle name="Input 5 7 2 8" xfId="41503"/>
    <cellStyle name="Input 5 7 2 9" xfId="41504"/>
    <cellStyle name="Input 5 7 3" xfId="41505"/>
    <cellStyle name="Input 5 7 4" xfId="41506"/>
    <cellStyle name="Input 5 7 5" xfId="41507"/>
    <cellStyle name="Input 5 7 6" xfId="41508"/>
    <cellStyle name="Input 5 7 7" xfId="41509"/>
    <cellStyle name="Input 5 7 8" xfId="41510"/>
    <cellStyle name="Input 5 7 9" xfId="41511"/>
    <cellStyle name="Input 5 8" xfId="41512"/>
    <cellStyle name="Input 5 8 10" xfId="41513"/>
    <cellStyle name="Input 5 8 2" xfId="41514"/>
    <cellStyle name="Input 5 8 2 10" xfId="41515"/>
    <cellStyle name="Input 5 8 2 2" xfId="41516"/>
    <cellStyle name="Input 5 8 2 3" xfId="41517"/>
    <cellStyle name="Input 5 8 2 4" xfId="41518"/>
    <cellStyle name="Input 5 8 2 5" xfId="41519"/>
    <cellStyle name="Input 5 8 2 6" xfId="41520"/>
    <cellStyle name="Input 5 8 2 7" xfId="41521"/>
    <cellStyle name="Input 5 8 2 8" xfId="41522"/>
    <cellStyle name="Input 5 8 2 9" xfId="41523"/>
    <cellStyle name="Input 5 8 3" xfId="41524"/>
    <cellStyle name="Input 5 8 4" xfId="41525"/>
    <cellStyle name="Input 5 8 5" xfId="41526"/>
    <cellStyle name="Input 5 8 6" xfId="41527"/>
    <cellStyle name="Input 5 8 7" xfId="41528"/>
    <cellStyle name="Input 5 8 8" xfId="41529"/>
    <cellStyle name="Input 5 8 9" xfId="41530"/>
    <cellStyle name="Input 5 9" xfId="41531"/>
    <cellStyle name="Input 5 9 10" xfId="41532"/>
    <cellStyle name="Input 5 9 2" xfId="41533"/>
    <cellStyle name="Input 5 9 2 10" xfId="41534"/>
    <cellStyle name="Input 5 9 2 2" xfId="41535"/>
    <cellStyle name="Input 5 9 2 3" xfId="41536"/>
    <cellStyle name="Input 5 9 2 4" xfId="41537"/>
    <cellStyle name="Input 5 9 2 5" xfId="41538"/>
    <cellStyle name="Input 5 9 2 6" xfId="41539"/>
    <cellStyle name="Input 5 9 2 7" xfId="41540"/>
    <cellStyle name="Input 5 9 2 8" xfId="41541"/>
    <cellStyle name="Input 5 9 2 9" xfId="41542"/>
    <cellStyle name="Input 5 9 3" xfId="41543"/>
    <cellStyle name="Input 5 9 4" xfId="41544"/>
    <cellStyle name="Input 5 9 5" xfId="41545"/>
    <cellStyle name="Input 5 9 6" xfId="41546"/>
    <cellStyle name="Input 5 9 7" xfId="41547"/>
    <cellStyle name="Input 5 9 8" xfId="41548"/>
    <cellStyle name="Input 5 9 9" xfId="41549"/>
    <cellStyle name="Input 50" xfId="41550"/>
    <cellStyle name="Input 51" xfId="41551"/>
    <cellStyle name="Input 52" xfId="41552"/>
    <cellStyle name="Input 53" xfId="41553"/>
    <cellStyle name="Input 54" xfId="41554"/>
    <cellStyle name="Input 55" xfId="41555"/>
    <cellStyle name="Input 56" xfId="41556"/>
    <cellStyle name="Input 57" xfId="41557"/>
    <cellStyle name="Input 58" xfId="41558"/>
    <cellStyle name="Input 59" xfId="41559"/>
    <cellStyle name="Input 6" xfId="41560"/>
    <cellStyle name="Input 6 10" xfId="41561"/>
    <cellStyle name="Input 6 10 10" xfId="41562"/>
    <cellStyle name="Input 6 10 2" xfId="41563"/>
    <cellStyle name="Input 6 10 2 10" xfId="41564"/>
    <cellStyle name="Input 6 10 2 2" xfId="41565"/>
    <cellStyle name="Input 6 10 2 3" xfId="41566"/>
    <cellStyle name="Input 6 10 2 4" xfId="41567"/>
    <cellStyle name="Input 6 10 2 5" xfId="41568"/>
    <cellStyle name="Input 6 10 2 6" xfId="41569"/>
    <cellStyle name="Input 6 10 2 7" xfId="41570"/>
    <cellStyle name="Input 6 10 2 8" xfId="41571"/>
    <cellStyle name="Input 6 10 2 9" xfId="41572"/>
    <cellStyle name="Input 6 10 3" xfId="41573"/>
    <cellStyle name="Input 6 10 4" xfId="41574"/>
    <cellStyle name="Input 6 10 5" xfId="41575"/>
    <cellStyle name="Input 6 10 6" xfId="41576"/>
    <cellStyle name="Input 6 10 7" xfId="41577"/>
    <cellStyle name="Input 6 10 8" xfId="41578"/>
    <cellStyle name="Input 6 10 9" xfId="41579"/>
    <cellStyle name="Input 6 11" xfId="41580"/>
    <cellStyle name="Input 6 11 10" xfId="41581"/>
    <cellStyle name="Input 6 11 2" xfId="41582"/>
    <cellStyle name="Input 6 11 2 10" xfId="41583"/>
    <cellStyle name="Input 6 11 2 2" xfId="41584"/>
    <cellStyle name="Input 6 11 2 3" xfId="41585"/>
    <cellStyle name="Input 6 11 2 4" xfId="41586"/>
    <cellStyle name="Input 6 11 2 5" xfId="41587"/>
    <cellStyle name="Input 6 11 2 6" xfId="41588"/>
    <cellStyle name="Input 6 11 2 7" xfId="41589"/>
    <cellStyle name="Input 6 11 2 8" xfId="41590"/>
    <cellStyle name="Input 6 11 2 9" xfId="41591"/>
    <cellStyle name="Input 6 11 3" xfId="41592"/>
    <cellStyle name="Input 6 11 4" xfId="41593"/>
    <cellStyle name="Input 6 11 5" xfId="41594"/>
    <cellStyle name="Input 6 11 6" xfId="41595"/>
    <cellStyle name="Input 6 11 7" xfId="41596"/>
    <cellStyle name="Input 6 11 8" xfId="41597"/>
    <cellStyle name="Input 6 11 9" xfId="41598"/>
    <cellStyle name="Input 6 12" xfId="41599"/>
    <cellStyle name="Input 6 12 10" xfId="41600"/>
    <cellStyle name="Input 6 12 2" xfId="41601"/>
    <cellStyle name="Input 6 12 2 10" xfId="41602"/>
    <cellStyle name="Input 6 12 2 2" xfId="41603"/>
    <cellStyle name="Input 6 12 2 3" xfId="41604"/>
    <cellStyle name="Input 6 12 2 4" xfId="41605"/>
    <cellStyle name="Input 6 12 2 5" xfId="41606"/>
    <cellStyle name="Input 6 12 2 6" xfId="41607"/>
    <cellStyle name="Input 6 12 2 7" xfId="41608"/>
    <cellStyle name="Input 6 12 2 8" xfId="41609"/>
    <cellStyle name="Input 6 12 2 9" xfId="41610"/>
    <cellStyle name="Input 6 12 3" xfId="41611"/>
    <cellStyle name="Input 6 12 4" xfId="41612"/>
    <cellStyle name="Input 6 12 5" xfId="41613"/>
    <cellStyle name="Input 6 12 6" xfId="41614"/>
    <cellStyle name="Input 6 12 7" xfId="41615"/>
    <cellStyle name="Input 6 12 8" xfId="41616"/>
    <cellStyle name="Input 6 12 9" xfId="41617"/>
    <cellStyle name="Input 6 13" xfId="41618"/>
    <cellStyle name="Input 6 13 10" xfId="41619"/>
    <cellStyle name="Input 6 13 2" xfId="41620"/>
    <cellStyle name="Input 6 13 2 10" xfId="41621"/>
    <cellStyle name="Input 6 13 2 2" xfId="41622"/>
    <cellStyle name="Input 6 13 2 3" xfId="41623"/>
    <cellStyle name="Input 6 13 2 4" xfId="41624"/>
    <cellStyle name="Input 6 13 2 5" xfId="41625"/>
    <cellStyle name="Input 6 13 2 6" xfId="41626"/>
    <cellStyle name="Input 6 13 2 7" xfId="41627"/>
    <cellStyle name="Input 6 13 2 8" xfId="41628"/>
    <cellStyle name="Input 6 13 2 9" xfId="41629"/>
    <cellStyle name="Input 6 13 3" xfId="41630"/>
    <cellStyle name="Input 6 13 4" xfId="41631"/>
    <cellStyle name="Input 6 13 5" xfId="41632"/>
    <cellStyle name="Input 6 13 6" xfId="41633"/>
    <cellStyle name="Input 6 13 7" xfId="41634"/>
    <cellStyle name="Input 6 13 8" xfId="41635"/>
    <cellStyle name="Input 6 13 9" xfId="41636"/>
    <cellStyle name="Input 6 14" xfId="41637"/>
    <cellStyle name="Input 6 14 10" xfId="41638"/>
    <cellStyle name="Input 6 14 2" xfId="41639"/>
    <cellStyle name="Input 6 14 2 10" xfId="41640"/>
    <cellStyle name="Input 6 14 2 2" xfId="41641"/>
    <cellStyle name="Input 6 14 2 3" xfId="41642"/>
    <cellStyle name="Input 6 14 2 4" xfId="41643"/>
    <cellStyle name="Input 6 14 2 5" xfId="41644"/>
    <cellStyle name="Input 6 14 2 6" xfId="41645"/>
    <cellStyle name="Input 6 14 2 7" xfId="41646"/>
    <cellStyle name="Input 6 14 2 8" xfId="41647"/>
    <cellStyle name="Input 6 14 2 9" xfId="41648"/>
    <cellStyle name="Input 6 14 3" xfId="41649"/>
    <cellStyle name="Input 6 14 4" xfId="41650"/>
    <cellStyle name="Input 6 14 5" xfId="41651"/>
    <cellStyle name="Input 6 14 6" xfId="41652"/>
    <cellStyle name="Input 6 14 7" xfId="41653"/>
    <cellStyle name="Input 6 14 8" xfId="41654"/>
    <cellStyle name="Input 6 14 9" xfId="41655"/>
    <cellStyle name="Input 6 15" xfId="41656"/>
    <cellStyle name="Input 6 15 10" xfId="41657"/>
    <cellStyle name="Input 6 15 2" xfId="41658"/>
    <cellStyle name="Input 6 15 2 10" xfId="41659"/>
    <cellStyle name="Input 6 15 2 2" xfId="41660"/>
    <cellStyle name="Input 6 15 2 3" xfId="41661"/>
    <cellStyle name="Input 6 15 2 4" xfId="41662"/>
    <cellStyle name="Input 6 15 2 5" xfId="41663"/>
    <cellStyle name="Input 6 15 2 6" xfId="41664"/>
    <cellStyle name="Input 6 15 2 7" xfId="41665"/>
    <cellStyle name="Input 6 15 2 8" xfId="41666"/>
    <cellStyle name="Input 6 15 2 9" xfId="41667"/>
    <cellStyle name="Input 6 15 3" xfId="41668"/>
    <cellStyle name="Input 6 15 4" xfId="41669"/>
    <cellStyle name="Input 6 15 5" xfId="41670"/>
    <cellStyle name="Input 6 15 6" xfId="41671"/>
    <cellStyle name="Input 6 15 7" xfId="41672"/>
    <cellStyle name="Input 6 15 8" xfId="41673"/>
    <cellStyle name="Input 6 15 9" xfId="41674"/>
    <cellStyle name="Input 6 16" xfId="41675"/>
    <cellStyle name="Input 6 16 10" xfId="41676"/>
    <cellStyle name="Input 6 16 2" xfId="41677"/>
    <cellStyle name="Input 6 16 2 10" xfId="41678"/>
    <cellStyle name="Input 6 16 2 2" xfId="41679"/>
    <cellStyle name="Input 6 16 2 3" xfId="41680"/>
    <cellStyle name="Input 6 16 2 4" xfId="41681"/>
    <cellStyle name="Input 6 16 2 5" xfId="41682"/>
    <cellStyle name="Input 6 16 2 6" xfId="41683"/>
    <cellStyle name="Input 6 16 2 7" xfId="41684"/>
    <cellStyle name="Input 6 16 2 8" xfId="41685"/>
    <cellStyle name="Input 6 16 2 9" xfId="41686"/>
    <cellStyle name="Input 6 16 3" xfId="41687"/>
    <cellStyle name="Input 6 16 4" xfId="41688"/>
    <cellStyle name="Input 6 16 5" xfId="41689"/>
    <cellStyle name="Input 6 16 6" xfId="41690"/>
    <cellStyle name="Input 6 16 7" xfId="41691"/>
    <cellStyle name="Input 6 16 8" xfId="41692"/>
    <cellStyle name="Input 6 16 9" xfId="41693"/>
    <cellStyle name="Input 6 17" xfId="41694"/>
    <cellStyle name="Input 6 17 10" xfId="41695"/>
    <cellStyle name="Input 6 17 2" xfId="41696"/>
    <cellStyle name="Input 6 17 2 10" xfId="41697"/>
    <cellStyle name="Input 6 17 2 2" xfId="41698"/>
    <cellStyle name="Input 6 17 2 3" xfId="41699"/>
    <cellStyle name="Input 6 17 2 4" xfId="41700"/>
    <cellStyle name="Input 6 17 2 5" xfId="41701"/>
    <cellStyle name="Input 6 17 2 6" xfId="41702"/>
    <cellStyle name="Input 6 17 2 7" xfId="41703"/>
    <cellStyle name="Input 6 17 2 8" xfId="41704"/>
    <cellStyle name="Input 6 17 2 9" xfId="41705"/>
    <cellStyle name="Input 6 17 3" xfId="41706"/>
    <cellStyle name="Input 6 17 4" xfId="41707"/>
    <cellStyle name="Input 6 17 5" xfId="41708"/>
    <cellStyle name="Input 6 17 6" xfId="41709"/>
    <cellStyle name="Input 6 17 7" xfId="41710"/>
    <cellStyle name="Input 6 17 8" xfId="41711"/>
    <cellStyle name="Input 6 17 9" xfId="41712"/>
    <cellStyle name="Input 6 18" xfId="41713"/>
    <cellStyle name="Input 6 18 10" xfId="41714"/>
    <cellStyle name="Input 6 18 2" xfId="41715"/>
    <cellStyle name="Input 6 18 2 10" xfId="41716"/>
    <cellStyle name="Input 6 18 2 2" xfId="41717"/>
    <cellStyle name="Input 6 18 2 3" xfId="41718"/>
    <cellStyle name="Input 6 18 2 4" xfId="41719"/>
    <cellStyle name="Input 6 18 2 5" xfId="41720"/>
    <cellStyle name="Input 6 18 2 6" xfId="41721"/>
    <cellStyle name="Input 6 18 2 7" xfId="41722"/>
    <cellStyle name="Input 6 18 2 8" xfId="41723"/>
    <cellStyle name="Input 6 18 2 9" xfId="41724"/>
    <cellStyle name="Input 6 18 3" xfId="41725"/>
    <cellStyle name="Input 6 18 4" xfId="41726"/>
    <cellStyle name="Input 6 18 5" xfId="41727"/>
    <cellStyle name="Input 6 18 6" xfId="41728"/>
    <cellStyle name="Input 6 18 7" xfId="41729"/>
    <cellStyle name="Input 6 18 8" xfId="41730"/>
    <cellStyle name="Input 6 18 9" xfId="41731"/>
    <cellStyle name="Input 6 19" xfId="41732"/>
    <cellStyle name="Input 6 19 10" xfId="41733"/>
    <cellStyle name="Input 6 19 2" xfId="41734"/>
    <cellStyle name="Input 6 19 2 10" xfId="41735"/>
    <cellStyle name="Input 6 19 2 2" xfId="41736"/>
    <cellStyle name="Input 6 19 2 3" xfId="41737"/>
    <cellStyle name="Input 6 19 2 4" xfId="41738"/>
    <cellStyle name="Input 6 19 2 5" xfId="41739"/>
    <cellStyle name="Input 6 19 2 6" xfId="41740"/>
    <cellStyle name="Input 6 19 2 7" xfId="41741"/>
    <cellStyle name="Input 6 19 2 8" xfId="41742"/>
    <cellStyle name="Input 6 19 2 9" xfId="41743"/>
    <cellStyle name="Input 6 19 3" xfId="41744"/>
    <cellStyle name="Input 6 19 4" xfId="41745"/>
    <cellStyle name="Input 6 19 5" xfId="41746"/>
    <cellStyle name="Input 6 19 6" xfId="41747"/>
    <cellStyle name="Input 6 19 7" xfId="41748"/>
    <cellStyle name="Input 6 19 8" xfId="41749"/>
    <cellStyle name="Input 6 19 9" xfId="41750"/>
    <cellStyle name="Input 6 2" xfId="41751"/>
    <cellStyle name="Input 6 2 10" xfId="41752"/>
    <cellStyle name="Input 6 2 2" xfId="41753"/>
    <cellStyle name="Input 6 2 2 10" xfId="41754"/>
    <cellStyle name="Input 6 2 2 2" xfId="41755"/>
    <cellStyle name="Input 6 2 2 3" xfId="41756"/>
    <cellStyle name="Input 6 2 2 4" xfId="41757"/>
    <cellStyle name="Input 6 2 2 5" xfId="41758"/>
    <cellStyle name="Input 6 2 2 6" xfId="41759"/>
    <cellStyle name="Input 6 2 2 7" xfId="41760"/>
    <cellStyle name="Input 6 2 2 8" xfId="41761"/>
    <cellStyle name="Input 6 2 2 9" xfId="41762"/>
    <cellStyle name="Input 6 2 3" xfId="41763"/>
    <cellStyle name="Input 6 2 4" xfId="41764"/>
    <cellStyle name="Input 6 2 5" xfId="41765"/>
    <cellStyle name="Input 6 2 6" xfId="41766"/>
    <cellStyle name="Input 6 2 7" xfId="41767"/>
    <cellStyle name="Input 6 2 8" xfId="41768"/>
    <cellStyle name="Input 6 2 9" xfId="41769"/>
    <cellStyle name="Input 6 20" xfId="41770"/>
    <cellStyle name="Input 6 20 10" xfId="41771"/>
    <cellStyle name="Input 6 20 2" xfId="41772"/>
    <cellStyle name="Input 6 20 2 10" xfId="41773"/>
    <cellStyle name="Input 6 20 2 2" xfId="41774"/>
    <cellStyle name="Input 6 20 2 3" xfId="41775"/>
    <cellStyle name="Input 6 20 2 4" xfId="41776"/>
    <cellStyle name="Input 6 20 2 5" xfId="41777"/>
    <cellStyle name="Input 6 20 2 6" xfId="41778"/>
    <cellStyle name="Input 6 20 2 7" xfId="41779"/>
    <cellStyle name="Input 6 20 2 8" xfId="41780"/>
    <cellStyle name="Input 6 20 2 9" xfId="41781"/>
    <cellStyle name="Input 6 20 3" xfId="41782"/>
    <cellStyle name="Input 6 20 4" xfId="41783"/>
    <cellStyle name="Input 6 20 5" xfId="41784"/>
    <cellStyle name="Input 6 20 6" xfId="41785"/>
    <cellStyle name="Input 6 20 7" xfId="41786"/>
    <cellStyle name="Input 6 20 8" xfId="41787"/>
    <cellStyle name="Input 6 20 9" xfId="41788"/>
    <cellStyle name="Input 6 21" xfId="41789"/>
    <cellStyle name="Input 6 21 10" xfId="41790"/>
    <cellStyle name="Input 6 21 2" xfId="41791"/>
    <cellStyle name="Input 6 21 2 10" xfId="41792"/>
    <cellStyle name="Input 6 21 2 2" xfId="41793"/>
    <cellStyle name="Input 6 21 2 3" xfId="41794"/>
    <cellStyle name="Input 6 21 2 4" xfId="41795"/>
    <cellStyle name="Input 6 21 2 5" xfId="41796"/>
    <cellStyle name="Input 6 21 2 6" xfId="41797"/>
    <cellStyle name="Input 6 21 2 7" xfId="41798"/>
    <cellStyle name="Input 6 21 2 8" xfId="41799"/>
    <cellStyle name="Input 6 21 2 9" xfId="41800"/>
    <cellStyle name="Input 6 21 3" xfId="41801"/>
    <cellStyle name="Input 6 21 4" xfId="41802"/>
    <cellStyle name="Input 6 21 5" xfId="41803"/>
    <cellStyle name="Input 6 21 6" xfId="41804"/>
    <cellStyle name="Input 6 21 7" xfId="41805"/>
    <cellStyle name="Input 6 21 8" xfId="41806"/>
    <cellStyle name="Input 6 21 9" xfId="41807"/>
    <cellStyle name="Input 6 22" xfId="41808"/>
    <cellStyle name="Input 6 22 10" xfId="41809"/>
    <cellStyle name="Input 6 22 2" xfId="41810"/>
    <cellStyle name="Input 6 22 2 10" xfId="41811"/>
    <cellStyle name="Input 6 22 2 2" xfId="41812"/>
    <cellStyle name="Input 6 22 2 3" xfId="41813"/>
    <cellStyle name="Input 6 22 2 4" xfId="41814"/>
    <cellStyle name="Input 6 22 2 5" xfId="41815"/>
    <cellStyle name="Input 6 22 2 6" xfId="41816"/>
    <cellStyle name="Input 6 22 2 7" xfId="41817"/>
    <cellStyle name="Input 6 22 2 8" xfId="41818"/>
    <cellStyle name="Input 6 22 2 9" xfId="41819"/>
    <cellStyle name="Input 6 22 3" xfId="41820"/>
    <cellStyle name="Input 6 22 4" xfId="41821"/>
    <cellStyle name="Input 6 22 5" xfId="41822"/>
    <cellStyle name="Input 6 22 6" xfId="41823"/>
    <cellStyle name="Input 6 22 7" xfId="41824"/>
    <cellStyle name="Input 6 22 8" xfId="41825"/>
    <cellStyle name="Input 6 22 9" xfId="41826"/>
    <cellStyle name="Input 6 23" xfId="41827"/>
    <cellStyle name="Input 6 23 10" xfId="41828"/>
    <cellStyle name="Input 6 23 2" xfId="41829"/>
    <cellStyle name="Input 6 23 3" xfId="41830"/>
    <cellStyle name="Input 6 23 4" xfId="41831"/>
    <cellStyle name="Input 6 23 5" xfId="41832"/>
    <cellStyle name="Input 6 23 6" xfId="41833"/>
    <cellStyle name="Input 6 23 7" xfId="41834"/>
    <cellStyle name="Input 6 23 8" xfId="41835"/>
    <cellStyle name="Input 6 23 9" xfId="41836"/>
    <cellStyle name="Input 6 24" xfId="41837"/>
    <cellStyle name="Input 6 25" xfId="41838"/>
    <cellStyle name="Input 6 26" xfId="41839"/>
    <cellStyle name="Input 6 27" xfId="41840"/>
    <cellStyle name="Input 6 28" xfId="41841"/>
    <cellStyle name="Input 6 29" xfId="41842"/>
    <cellStyle name="Input 6 3" xfId="41843"/>
    <cellStyle name="Input 6 3 10" xfId="41844"/>
    <cellStyle name="Input 6 3 2" xfId="41845"/>
    <cellStyle name="Input 6 3 2 10" xfId="41846"/>
    <cellStyle name="Input 6 3 2 2" xfId="41847"/>
    <cellStyle name="Input 6 3 2 3" xfId="41848"/>
    <cellStyle name="Input 6 3 2 4" xfId="41849"/>
    <cellStyle name="Input 6 3 2 5" xfId="41850"/>
    <cellStyle name="Input 6 3 2 6" xfId="41851"/>
    <cellStyle name="Input 6 3 2 7" xfId="41852"/>
    <cellStyle name="Input 6 3 2 8" xfId="41853"/>
    <cellStyle name="Input 6 3 2 9" xfId="41854"/>
    <cellStyle name="Input 6 3 3" xfId="41855"/>
    <cellStyle name="Input 6 3 4" xfId="41856"/>
    <cellStyle name="Input 6 3 5" xfId="41857"/>
    <cellStyle name="Input 6 3 6" xfId="41858"/>
    <cellStyle name="Input 6 3 7" xfId="41859"/>
    <cellStyle name="Input 6 3 8" xfId="41860"/>
    <cellStyle name="Input 6 3 9" xfId="41861"/>
    <cellStyle name="Input 6 30" xfId="41862"/>
    <cellStyle name="Input 6 31" xfId="41863"/>
    <cellStyle name="Input 6 32" xfId="41864"/>
    <cellStyle name="Input 6 33" xfId="41865"/>
    <cellStyle name="Input 6 34" xfId="41866"/>
    <cellStyle name="Input 6 35" xfId="41867"/>
    <cellStyle name="Input 6 36" xfId="41868"/>
    <cellStyle name="Input 6 4" xfId="41869"/>
    <cellStyle name="Input 6 4 10" xfId="41870"/>
    <cellStyle name="Input 6 4 2" xfId="41871"/>
    <cellStyle name="Input 6 4 2 10" xfId="41872"/>
    <cellStyle name="Input 6 4 2 2" xfId="41873"/>
    <cellStyle name="Input 6 4 2 3" xfId="41874"/>
    <cellStyle name="Input 6 4 2 4" xfId="41875"/>
    <cellStyle name="Input 6 4 2 5" xfId="41876"/>
    <cellStyle name="Input 6 4 2 6" xfId="41877"/>
    <cellStyle name="Input 6 4 2 7" xfId="41878"/>
    <cellStyle name="Input 6 4 2 8" xfId="41879"/>
    <cellStyle name="Input 6 4 2 9" xfId="41880"/>
    <cellStyle name="Input 6 4 3" xfId="41881"/>
    <cellStyle name="Input 6 4 4" xfId="41882"/>
    <cellStyle name="Input 6 4 5" xfId="41883"/>
    <cellStyle name="Input 6 4 6" xfId="41884"/>
    <cellStyle name="Input 6 4 7" xfId="41885"/>
    <cellStyle name="Input 6 4 8" xfId="41886"/>
    <cellStyle name="Input 6 4 9" xfId="41887"/>
    <cellStyle name="Input 6 5" xfId="41888"/>
    <cellStyle name="Input 6 5 10" xfId="41889"/>
    <cellStyle name="Input 6 5 2" xfId="41890"/>
    <cellStyle name="Input 6 5 2 10" xfId="41891"/>
    <cellStyle name="Input 6 5 2 2" xfId="41892"/>
    <cellStyle name="Input 6 5 2 3" xfId="41893"/>
    <cellStyle name="Input 6 5 2 4" xfId="41894"/>
    <cellStyle name="Input 6 5 2 5" xfId="41895"/>
    <cellStyle name="Input 6 5 2 6" xfId="41896"/>
    <cellStyle name="Input 6 5 2 7" xfId="41897"/>
    <cellStyle name="Input 6 5 2 8" xfId="41898"/>
    <cellStyle name="Input 6 5 2 9" xfId="41899"/>
    <cellStyle name="Input 6 5 3" xfId="41900"/>
    <cellStyle name="Input 6 5 4" xfId="41901"/>
    <cellStyle name="Input 6 5 5" xfId="41902"/>
    <cellStyle name="Input 6 5 6" xfId="41903"/>
    <cellStyle name="Input 6 5 7" xfId="41904"/>
    <cellStyle name="Input 6 5 8" xfId="41905"/>
    <cellStyle name="Input 6 5 9" xfId="41906"/>
    <cellStyle name="Input 6 6" xfId="41907"/>
    <cellStyle name="Input 6 6 10" xfId="41908"/>
    <cellStyle name="Input 6 6 2" xfId="41909"/>
    <cellStyle name="Input 6 6 2 10" xfId="41910"/>
    <cellStyle name="Input 6 6 2 2" xfId="41911"/>
    <cellStyle name="Input 6 6 2 3" xfId="41912"/>
    <cellStyle name="Input 6 6 2 4" xfId="41913"/>
    <cellStyle name="Input 6 6 2 5" xfId="41914"/>
    <cellStyle name="Input 6 6 2 6" xfId="41915"/>
    <cellStyle name="Input 6 6 2 7" xfId="41916"/>
    <cellStyle name="Input 6 6 2 8" xfId="41917"/>
    <cellStyle name="Input 6 6 2 9" xfId="41918"/>
    <cellStyle name="Input 6 6 3" xfId="41919"/>
    <cellStyle name="Input 6 6 4" xfId="41920"/>
    <cellStyle name="Input 6 6 5" xfId="41921"/>
    <cellStyle name="Input 6 6 6" xfId="41922"/>
    <cellStyle name="Input 6 6 7" xfId="41923"/>
    <cellStyle name="Input 6 6 8" xfId="41924"/>
    <cellStyle name="Input 6 6 9" xfId="41925"/>
    <cellStyle name="Input 6 7" xfId="41926"/>
    <cellStyle name="Input 6 7 10" xfId="41927"/>
    <cellStyle name="Input 6 7 2" xfId="41928"/>
    <cellStyle name="Input 6 7 2 10" xfId="41929"/>
    <cellStyle name="Input 6 7 2 2" xfId="41930"/>
    <cellStyle name="Input 6 7 2 3" xfId="41931"/>
    <cellStyle name="Input 6 7 2 4" xfId="41932"/>
    <cellStyle name="Input 6 7 2 5" xfId="41933"/>
    <cellStyle name="Input 6 7 2 6" xfId="41934"/>
    <cellStyle name="Input 6 7 2 7" xfId="41935"/>
    <cellStyle name="Input 6 7 2 8" xfId="41936"/>
    <cellStyle name="Input 6 7 2 9" xfId="41937"/>
    <cellStyle name="Input 6 7 3" xfId="41938"/>
    <cellStyle name="Input 6 7 4" xfId="41939"/>
    <cellStyle name="Input 6 7 5" xfId="41940"/>
    <cellStyle name="Input 6 7 6" xfId="41941"/>
    <cellStyle name="Input 6 7 7" xfId="41942"/>
    <cellStyle name="Input 6 7 8" xfId="41943"/>
    <cellStyle name="Input 6 7 9" xfId="41944"/>
    <cellStyle name="Input 6 8" xfId="41945"/>
    <cellStyle name="Input 6 8 10" xfId="41946"/>
    <cellStyle name="Input 6 8 2" xfId="41947"/>
    <cellStyle name="Input 6 8 2 10" xfId="41948"/>
    <cellStyle name="Input 6 8 2 2" xfId="41949"/>
    <cellStyle name="Input 6 8 2 3" xfId="41950"/>
    <cellStyle name="Input 6 8 2 4" xfId="41951"/>
    <cellStyle name="Input 6 8 2 5" xfId="41952"/>
    <cellStyle name="Input 6 8 2 6" xfId="41953"/>
    <cellStyle name="Input 6 8 2 7" xfId="41954"/>
    <cellStyle name="Input 6 8 2 8" xfId="41955"/>
    <cellStyle name="Input 6 8 2 9" xfId="41956"/>
    <cellStyle name="Input 6 8 3" xfId="41957"/>
    <cellStyle name="Input 6 8 4" xfId="41958"/>
    <cellStyle name="Input 6 8 5" xfId="41959"/>
    <cellStyle name="Input 6 8 6" xfId="41960"/>
    <cellStyle name="Input 6 8 7" xfId="41961"/>
    <cellStyle name="Input 6 8 8" xfId="41962"/>
    <cellStyle name="Input 6 8 9" xfId="41963"/>
    <cellStyle name="Input 6 9" xfId="41964"/>
    <cellStyle name="Input 6 9 10" xfId="41965"/>
    <cellStyle name="Input 6 9 2" xfId="41966"/>
    <cellStyle name="Input 6 9 2 10" xfId="41967"/>
    <cellStyle name="Input 6 9 2 2" xfId="41968"/>
    <cellStyle name="Input 6 9 2 3" xfId="41969"/>
    <cellStyle name="Input 6 9 2 4" xfId="41970"/>
    <cellStyle name="Input 6 9 2 5" xfId="41971"/>
    <cellStyle name="Input 6 9 2 6" xfId="41972"/>
    <cellStyle name="Input 6 9 2 7" xfId="41973"/>
    <cellStyle name="Input 6 9 2 8" xfId="41974"/>
    <cellStyle name="Input 6 9 2 9" xfId="41975"/>
    <cellStyle name="Input 6 9 3" xfId="41976"/>
    <cellStyle name="Input 6 9 4" xfId="41977"/>
    <cellStyle name="Input 6 9 5" xfId="41978"/>
    <cellStyle name="Input 6 9 6" xfId="41979"/>
    <cellStyle name="Input 6 9 7" xfId="41980"/>
    <cellStyle name="Input 6 9 8" xfId="41981"/>
    <cellStyle name="Input 6 9 9" xfId="41982"/>
    <cellStyle name="Input 60" xfId="41983"/>
    <cellStyle name="Input 61" xfId="41984"/>
    <cellStyle name="Input 62" xfId="41985"/>
    <cellStyle name="Input 63" xfId="41986"/>
    <cellStyle name="Input 64" xfId="41987"/>
    <cellStyle name="Input 65" xfId="41988"/>
    <cellStyle name="Input 66" xfId="41989"/>
    <cellStyle name="Input 67" xfId="41990"/>
    <cellStyle name="Input 68" xfId="41991"/>
    <cellStyle name="Input 69" xfId="41992"/>
    <cellStyle name="Input 7" xfId="41993"/>
    <cellStyle name="Input 7 10" xfId="41994"/>
    <cellStyle name="Input 7 11" xfId="41995"/>
    <cellStyle name="Input 7 12" xfId="41996"/>
    <cellStyle name="Input 7 13" xfId="41997"/>
    <cellStyle name="Input 7 14" xfId="41998"/>
    <cellStyle name="Input 7 15" xfId="41999"/>
    <cellStyle name="Input 7 2" xfId="42000"/>
    <cellStyle name="Input 7 2 10" xfId="42001"/>
    <cellStyle name="Input 7 2 2" xfId="42002"/>
    <cellStyle name="Input 7 2 3" xfId="42003"/>
    <cellStyle name="Input 7 2 4" xfId="42004"/>
    <cellStyle name="Input 7 2 5" xfId="42005"/>
    <cellStyle name="Input 7 2 6" xfId="42006"/>
    <cellStyle name="Input 7 2 7" xfId="42007"/>
    <cellStyle name="Input 7 2 8" xfId="42008"/>
    <cellStyle name="Input 7 2 9" xfId="42009"/>
    <cellStyle name="Input 7 3" xfId="42010"/>
    <cellStyle name="Input 7 4" xfId="42011"/>
    <cellStyle name="Input 7 5" xfId="42012"/>
    <cellStyle name="Input 7 6" xfId="42013"/>
    <cellStyle name="Input 7 7" xfId="42014"/>
    <cellStyle name="Input 7 8" xfId="42015"/>
    <cellStyle name="Input 7 9" xfId="42016"/>
    <cellStyle name="Input 70" xfId="42017"/>
    <cellStyle name="Input 71" xfId="42018"/>
    <cellStyle name="Input 72" xfId="42019"/>
    <cellStyle name="Input 73" xfId="42020"/>
    <cellStyle name="Input 74" xfId="42021"/>
    <cellStyle name="Input 75" xfId="42022"/>
    <cellStyle name="Input 76" xfId="42023"/>
    <cellStyle name="Input 77" xfId="42024"/>
    <cellStyle name="Input 78" xfId="42025"/>
    <cellStyle name="Input 79" xfId="42026"/>
    <cellStyle name="Input 8" xfId="42027"/>
    <cellStyle name="Input 8 10" xfId="42028"/>
    <cellStyle name="Input 8 11" xfId="42029"/>
    <cellStyle name="Input 8 12" xfId="42030"/>
    <cellStyle name="Input 8 13" xfId="42031"/>
    <cellStyle name="Input 8 14" xfId="42032"/>
    <cellStyle name="Input 8 2" xfId="42033"/>
    <cellStyle name="Input 8 2 10" xfId="42034"/>
    <cellStyle name="Input 8 2 2" xfId="42035"/>
    <cellStyle name="Input 8 2 3" xfId="42036"/>
    <cellStyle name="Input 8 2 4" xfId="42037"/>
    <cellStyle name="Input 8 2 5" xfId="42038"/>
    <cellStyle name="Input 8 2 6" xfId="42039"/>
    <cellStyle name="Input 8 2 7" xfId="42040"/>
    <cellStyle name="Input 8 2 8" xfId="42041"/>
    <cellStyle name="Input 8 2 9" xfId="42042"/>
    <cellStyle name="Input 8 3" xfId="42043"/>
    <cellStyle name="Input 8 4" xfId="42044"/>
    <cellStyle name="Input 8 5" xfId="42045"/>
    <cellStyle name="Input 8 6" xfId="42046"/>
    <cellStyle name="Input 8 7" xfId="42047"/>
    <cellStyle name="Input 8 8" xfId="42048"/>
    <cellStyle name="Input 8 9" xfId="42049"/>
    <cellStyle name="Input 80" xfId="42050"/>
    <cellStyle name="Input 81" xfId="42051"/>
    <cellStyle name="Input 82" xfId="42052"/>
    <cellStyle name="Input 83" xfId="42053"/>
    <cellStyle name="Input 84" xfId="42054"/>
    <cellStyle name="Input 85" xfId="42055"/>
    <cellStyle name="Input 86" xfId="42056"/>
    <cellStyle name="Input 87" xfId="42057"/>
    <cellStyle name="Input 88" xfId="42058"/>
    <cellStyle name="Input 89" xfId="42059"/>
    <cellStyle name="Input 9" xfId="42060"/>
    <cellStyle name="Input 9 10" xfId="42061"/>
    <cellStyle name="Input 9 11" xfId="42062"/>
    <cellStyle name="Input 9 12" xfId="42063"/>
    <cellStyle name="Input 9 13" xfId="42064"/>
    <cellStyle name="Input 9 14" xfId="42065"/>
    <cellStyle name="Input 9 2" xfId="42066"/>
    <cellStyle name="Input 9 2 10" xfId="42067"/>
    <cellStyle name="Input 9 2 2" xfId="42068"/>
    <cellStyle name="Input 9 2 3" xfId="42069"/>
    <cellStyle name="Input 9 2 4" xfId="42070"/>
    <cellStyle name="Input 9 2 5" xfId="42071"/>
    <cellStyle name="Input 9 2 6" xfId="42072"/>
    <cellStyle name="Input 9 2 7" xfId="42073"/>
    <cellStyle name="Input 9 2 8" xfId="42074"/>
    <cellStyle name="Input 9 2 9" xfId="42075"/>
    <cellStyle name="Input 9 3" xfId="42076"/>
    <cellStyle name="Input 9 4" xfId="42077"/>
    <cellStyle name="Input 9 5" xfId="42078"/>
    <cellStyle name="Input 9 6" xfId="42079"/>
    <cellStyle name="Input 9 7" xfId="42080"/>
    <cellStyle name="Input 9 8" xfId="42081"/>
    <cellStyle name="Input 9 9" xfId="42082"/>
    <cellStyle name="Input 90" xfId="42083"/>
    <cellStyle name="Input 91" xfId="42084"/>
    <cellStyle name="Input 92" xfId="42085"/>
    <cellStyle name="Input 93" xfId="42086"/>
    <cellStyle name="Input 94" xfId="42087"/>
    <cellStyle name="Input 95" xfId="42088"/>
    <cellStyle name="Input 96" xfId="42089"/>
    <cellStyle name="Input 97" xfId="42090"/>
    <cellStyle name="Input 98" xfId="42091"/>
    <cellStyle name="Input 99" xfId="42092"/>
    <cellStyle name="Input Cell" xfId="167"/>
    <cellStyle name="Input Percent" xfId="168"/>
    <cellStyle name="inputarea" xfId="169"/>
    <cellStyle name="LeftIndent" xfId="42093"/>
    <cellStyle name="Lien hypertexte visité_Engineering" xfId="42094"/>
    <cellStyle name="Lien hypertexte_Engineering" xfId="42095"/>
    <cellStyle name="Light Grid" xfId="42096"/>
    <cellStyle name="line no" xfId="42097"/>
    <cellStyle name="LineNumber" xfId="42098"/>
    <cellStyle name="LineNumber 2" xfId="42099"/>
    <cellStyle name="LineNumber 3" xfId="42100"/>
    <cellStyle name="Lines" xfId="170"/>
    <cellStyle name="Linked Cell 10" xfId="42101"/>
    <cellStyle name="Linked Cell 100" xfId="42102"/>
    <cellStyle name="Linked Cell 101" xfId="42103"/>
    <cellStyle name="Linked Cell 102" xfId="42104"/>
    <cellStyle name="Linked Cell 103" xfId="42105"/>
    <cellStyle name="Linked Cell 104" xfId="42106"/>
    <cellStyle name="Linked Cell 105" xfId="42107"/>
    <cellStyle name="Linked Cell 106" xfId="42108"/>
    <cellStyle name="Linked Cell 107" xfId="42109"/>
    <cellStyle name="Linked Cell 108" xfId="42110"/>
    <cellStyle name="Linked Cell 109" xfId="42111"/>
    <cellStyle name="Linked Cell 11" xfId="42112"/>
    <cellStyle name="Linked Cell 110" xfId="42113"/>
    <cellStyle name="Linked Cell 111" xfId="42114"/>
    <cellStyle name="Linked Cell 112" xfId="42115"/>
    <cellStyle name="Linked Cell 113" xfId="42116"/>
    <cellStyle name="Linked Cell 114" xfId="42117"/>
    <cellStyle name="Linked Cell 115" xfId="42118"/>
    <cellStyle name="Linked Cell 116" xfId="42119"/>
    <cellStyle name="Linked Cell 117" xfId="42120"/>
    <cellStyle name="Linked Cell 118" xfId="42121"/>
    <cellStyle name="Linked Cell 119" xfId="42122"/>
    <cellStyle name="Linked Cell 12" xfId="42123"/>
    <cellStyle name="Linked Cell 120" xfId="42124"/>
    <cellStyle name="Linked Cell 121" xfId="42125"/>
    <cellStyle name="Linked Cell 122" xfId="42126"/>
    <cellStyle name="Linked Cell 123" xfId="42127"/>
    <cellStyle name="Linked Cell 124" xfId="42128"/>
    <cellStyle name="Linked Cell 125" xfId="42129"/>
    <cellStyle name="Linked Cell 126" xfId="42130"/>
    <cellStyle name="Linked Cell 127" xfId="42131"/>
    <cellStyle name="Linked Cell 128" xfId="42132"/>
    <cellStyle name="Linked Cell 129" xfId="42133"/>
    <cellStyle name="Linked Cell 13" xfId="42134"/>
    <cellStyle name="Linked Cell 130" xfId="42135"/>
    <cellStyle name="Linked Cell 131" xfId="42136"/>
    <cellStyle name="Linked Cell 132" xfId="42137"/>
    <cellStyle name="Linked Cell 133" xfId="42138"/>
    <cellStyle name="Linked Cell 134" xfId="42139"/>
    <cellStyle name="Linked Cell 135" xfId="42140"/>
    <cellStyle name="Linked Cell 136" xfId="42141"/>
    <cellStyle name="Linked Cell 137" xfId="42142"/>
    <cellStyle name="Linked Cell 138" xfId="42143"/>
    <cellStyle name="Linked Cell 139" xfId="42144"/>
    <cellStyle name="Linked Cell 14" xfId="42145"/>
    <cellStyle name="Linked Cell 140" xfId="42146"/>
    <cellStyle name="Linked Cell 141" xfId="42147"/>
    <cellStyle name="Linked Cell 142" xfId="42148"/>
    <cellStyle name="Linked Cell 143" xfId="42149"/>
    <cellStyle name="Linked Cell 144" xfId="42150"/>
    <cellStyle name="Linked Cell 145" xfId="42151"/>
    <cellStyle name="Linked Cell 146" xfId="42152"/>
    <cellStyle name="Linked Cell 147" xfId="42153"/>
    <cellStyle name="Linked Cell 148" xfId="42154"/>
    <cellStyle name="Linked Cell 149" xfId="42155"/>
    <cellStyle name="Linked Cell 15" xfId="42156"/>
    <cellStyle name="Linked Cell 150" xfId="42157"/>
    <cellStyle name="Linked Cell 151" xfId="42158"/>
    <cellStyle name="Linked Cell 152" xfId="42159"/>
    <cellStyle name="Linked Cell 153" xfId="42160"/>
    <cellStyle name="Linked Cell 154" xfId="42161"/>
    <cellStyle name="Linked Cell 155" xfId="42162"/>
    <cellStyle name="Linked Cell 156" xfId="42163"/>
    <cellStyle name="Linked Cell 157" xfId="42164"/>
    <cellStyle name="Linked Cell 158" xfId="42165"/>
    <cellStyle name="Linked Cell 159" xfId="42166"/>
    <cellStyle name="Linked Cell 16" xfId="42167"/>
    <cellStyle name="Linked Cell 160" xfId="42168"/>
    <cellStyle name="Linked Cell 161" xfId="42169"/>
    <cellStyle name="Linked Cell 162" xfId="42170"/>
    <cellStyle name="Linked Cell 163" xfId="42171"/>
    <cellStyle name="Linked Cell 164" xfId="42172"/>
    <cellStyle name="Linked Cell 165" xfId="42173"/>
    <cellStyle name="Linked Cell 166" xfId="42174"/>
    <cellStyle name="Linked Cell 167" xfId="42175"/>
    <cellStyle name="Linked Cell 168" xfId="42176"/>
    <cellStyle name="Linked Cell 169" xfId="42177"/>
    <cellStyle name="Linked Cell 17" xfId="42178"/>
    <cellStyle name="Linked Cell 170" xfId="42179"/>
    <cellStyle name="Linked Cell 171" xfId="42180"/>
    <cellStyle name="Linked Cell 172" xfId="42181"/>
    <cellStyle name="Linked Cell 173" xfId="42182"/>
    <cellStyle name="Linked Cell 174" xfId="42183"/>
    <cellStyle name="Linked Cell 175" xfId="42184"/>
    <cellStyle name="Linked Cell 176" xfId="42185"/>
    <cellStyle name="Linked Cell 177" xfId="42186"/>
    <cellStyle name="Linked Cell 178" xfId="42187"/>
    <cellStyle name="Linked Cell 179" xfId="42188"/>
    <cellStyle name="Linked Cell 18" xfId="42189"/>
    <cellStyle name="Linked Cell 180" xfId="42190"/>
    <cellStyle name="Linked Cell 181" xfId="42191"/>
    <cellStyle name="Linked Cell 182" xfId="42192"/>
    <cellStyle name="Linked Cell 183" xfId="42193"/>
    <cellStyle name="Linked Cell 184" xfId="42194"/>
    <cellStyle name="Linked Cell 185" xfId="42195"/>
    <cellStyle name="Linked Cell 186" xfId="42196"/>
    <cellStyle name="Linked Cell 187" xfId="42197"/>
    <cellStyle name="Linked Cell 188" xfId="42198"/>
    <cellStyle name="Linked Cell 189" xfId="42199"/>
    <cellStyle name="Linked Cell 19" xfId="42200"/>
    <cellStyle name="Linked Cell 190" xfId="42201"/>
    <cellStyle name="Linked Cell 191" xfId="42202"/>
    <cellStyle name="Linked Cell 192" xfId="42203"/>
    <cellStyle name="Linked Cell 193" xfId="42204"/>
    <cellStyle name="Linked Cell 194" xfId="42205"/>
    <cellStyle name="Linked Cell 195" xfId="42206"/>
    <cellStyle name="Linked Cell 196" xfId="42207"/>
    <cellStyle name="Linked Cell 197" xfId="42208"/>
    <cellStyle name="Linked Cell 198" xfId="42209"/>
    <cellStyle name="Linked Cell 199" xfId="42210"/>
    <cellStyle name="Linked Cell 2" xfId="42211"/>
    <cellStyle name="Linked Cell 2 2" xfId="42212"/>
    <cellStyle name="Linked Cell 2 3" xfId="42213"/>
    <cellStyle name="Linked Cell 2 4" xfId="42214"/>
    <cellStyle name="Linked Cell 2 5" xfId="42215"/>
    <cellStyle name="Linked Cell 20" xfId="42216"/>
    <cellStyle name="Linked Cell 200" xfId="42217"/>
    <cellStyle name="Linked Cell 201" xfId="42218"/>
    <cellStyle name="Linked Cell 202" xfId="42219"/>
    <cellStyle name="Linked Cell 203" xfId="42220"/>
    <cellStyle name="Linked Cell 204" xfId="42221"/>
    <cellStyle name="Linked Cell 205" xfId="42222"/>
    <cellStyle name="Linked Cell 206" xfId="42223"/>
    <cellStyle name="Linked Cell 207" xfId="42224"/>
    <cellStyle name="Linked Cell 208" xfId="42225"/>
    <cellStyle name="Linked Cell 209" xfId="42226"/>
    <cellStyle name="Linked Cell 21" xfId="42227"/>
    <cellStyle name="Linked Cell 210" xfId="42228"/>
    <cellStyle name="Linked Cell 211" xfId="42229"/>
    <cellStyle name="Linked Cell 212" xfId="42230"/>
    <cellStyle name="Linked Cell 213" xfId="42231"/>
    <cellStyle name="Linked Cell 214" xfId="42232"/>
    <cellStyle name="Linked Cell 215" xfId="42233"/>
    <cellStyle name="Linked Cell 216" xfId="42234"/>
    <cellStyle name="Linked Cell 217" xfId="42235"/>
    <cellStyle name="Linked Cell 218" xfId="42236"/>
    <cellStyle name="Linked Cell 219" xfId="42237"/>
    <cellStyle name="Linked Cell 22" xfId="42238"/>
    <cellStyle name="Linked Cell 220" xfId="42239"/>
    <cellStyle name="Linked Cell 221" xfId="42240"/>
    <cellStyle name="Linked Cell 222" xfId="42241"/>
    <cellStyle name="Linked Cell 223" xfId="42242"/>
    <cellStyle name="Linked Cell 224" xfId="42243"/>
    <cellStyle name="Linked Cell 225" xfId="42244"/>
    <cellStyle name="Linked Cell 226" xfId="42245"/>
    <cellStyle name="Linked Cell 227" xfId="42246"/>
    <cellStyle name="Linked Cell 228" xfId="42247"/>
    <cellStyle name="Linked Cell 229" xfId="42248"/>
    <cellStyle name="Linked Cell 23" xfId="42249"/>
    <cellStyle name="Linked Cell 230" xfId="42250"/>
    <cellStyle name="Linked Cell 231" xfId="42251"/>
    <cellStyle name="Linked Cell 232" xfId="42252"/>
    <cellStyle name="Linked Cell 233" xfId="42253"/>
    <cellStyle name="Linked Cell 234" xfId="42254"/>
    <cellStyle name="Linked Cell 235" xfId="42255"/>
    <cellStyle name="Linked Cell 236" xfId="42256"/>
    <cellStyle name="Linked Cell 237" xfId="42257"/>
    <cellStyle name="Linked Cell 238" xfId="42258"/>
    <cellStyle name="Linked Cell 239" xfId="42259"/>
    <cellStyle name="Linked Cell 24" xfId="42260"/>
    <cellStyle name="Linked Cell 240" xfId="42261"/>
    <cellStyle name="Linked Cell 241" xfId="42262"/>
    <cellStyle name="Linked Cell 242" xfId="42263"/>
    <cellStyle name="Linked Cell 243" xfId="42264"/>
    <cellStyle name="Linked Cell 244" xfId="42265"/>
    <cellStyle name="Linked Cell 245" xfId="42266"/>
    <cellStyle name="Linked Cell 246" xfId="42267"/>
    <cellStyle name="Linked Cell 247" xfId="42268"/>
    <cellStyle name="Linked Cell 248" xfId="42269"/>
    <cellStyle name="Linked Cell 249" xfId="42270"/>
    <cellStyle name="Linked Cell 25" xfId="42271"/>
    <cellStyle name="Linked Cell 250" xfId="42272"/>
    <cellStyle name="Linked Cell 251" xfId="42273"/>
    <cellStyle name="Linked Cell 252" xfId="42274"/>
    <cellStyle name="Linked Cell 253" xfId="42275"/>
    <cellStyle name="Linked Cell 254" xfId="42276"/>
    <cellStyle name="Linked Cell 255" xfId="42277"/>
    <cellStyle name="Linked Cell 26" xfId="42278"/>
    <cellStyle name="Linked Cell 27" xfId="42279"/>
    <cellStyle name="Linked Cell 28" xfId="42280"/>
    <cellStyle name="Linked Cell 29" xfId="42281"/>
    <cellStyle name="Linked Cell 3" xfId="42282"/>
    <cellStyle name="Linked Cell 30" xfId="42283"/>
    <cellStyle name="Linked Cell 31" xfId="42284"/>
    <cellStyle name="Linked Cell 32" xfId="42285"/>
    <cellStyle name="Linked Cell 33" xfId="42286"/>
    <cellStyle name="Linked Cell 34" xfId="42287"/>
    <cellStyle name="Linked Cell 35" xfId="42288"/>
    <cellStyle name="Linked Cell 36" xfId="42289"/>
    <cellStyle name="Linked Cell 37" xfId="42290"/>
    <cellStyle name="Linked Cell 38" xfId="42291"/>
    <cellStyle name="Linked Cell 39" xfId="42292"/>
    <cellStyle name="Linked Cell 4" xfId="42293"/>
    <cellStyle name="Linked Cell 40" xfId="42294"/>
    <cellStyle name="Linked Cell 41" xfId="42295"/>
    <cellStyle name="Linked Cell 42" xfId="42296"/>
    <cellStyle name="Linked Cell 43" xfId="42297"/>
    <cellStyle name="Linked Cell 44" xfId="42298"/>
    <cellStyle name="Linked Cell 45" xfId="42299"/>
    <cellStyle name="Linked Cell 46" xfId="42300"/>
    <cellStyle name="Linked Cell 47" xfId="42301"/>
    <cellStyle name="Linked Cell 48" xfId="42302"/>
    <cellStyle name="Linked Cell 49" xfId="42303"/>
    <cellStyle name="Linked Cell 5" xfId="42304"/>
    <cellStyle name="Linked Cell 50" xfId="42305"/>
    <cellStyle name="Linked Cell 51" xfId="42306"/>
    <cellStyle name="Linked Cell 52" xfId="42307"/>
    <cellStyle name="Linked Cell 53" xfId="42308"/>
    <cellStyle name="Linked Cell 54" xfId="42309"/>
    <cellStyle name="Linked Cell 55" xfId="42310"/>
    <cellStyle name="Linked Cell 56" xfId="42311"/>
    <cellStyle name="Linked Cell 57" xfId="42312"/>
    <cellStyle name="Linked Cell 58" xfId="42313"/>
    <cellStyle name="Linked Cell 59" xfId="42314"/>
    <cellStyle name="Linked Cell 6" xfId="42315"/>
    <cellStyle name="Linked Cell 60" xfId="42316"/>
    <cellStyle name="Linked Cell 61" xfId="42317"/>
    <cellStyle name="Linked Cell 62" xfId="42318"/>
    <cellStyle name="Linked Cell 63" xfId="42319"/>
    <cellStyle name="Linked Cell 64" xfId="42320"/>
    <cellStyle name="Linked Cell 65" xfId="42321"/>
    <cellStyle name="Linked Cell 66" xfId="42322"/>
    <cellStyle name="Linked Cell 67" xfId="42323"/>
    <cellStyle name="Linked Cell 68" xfId="42324"/>
    <cellStyle name="Linked Cell 69" xfId="42325"/>
    <cellStyle name="Linked Cell 7" xfId="42326"/>
    <cellStyle name="Linked Cell 70" xfId="42327"/>
    <cellStyle name="Linked Cell 71" xfId="42328"/>
    <cellStyle name="Linked Cell 72" xfId="42329"/>
    <cellStyle name="Linked Cell 73" xfId="42330"/>
    <cellStyle name="Linked Cell 74" xfId="42331"/>
    <cellStyle name="Linked Cell 75" xfId="42332"/>
    <cellStyle name="Linked Cell 76" xfId="42333"/>
    <cellStyle name="Linked Cell 77" xfId="42334"/>
    <cellStyle name="Linked Cell 78" xfId="42335"/>
    <cellStyle name="Linked Cell 79" xfId="42336"/>
    <cellStyle name="Linked Cell 8" xfId="42337"/>
    <cellStyle name="Linked Cell 80" xfId="42338"/>
    <cellStyle name="Linked Cell 81" xfId="42339"/>
    <cellStyle name="Linked Cell 82" xfId="42340"/>
    <cellStyle name="Linked Cell 83" xfId="42341"/>
    <cellStyle name="Linked Cell 84" xfId="42342"/>
    <cellStyle name="Linked Cell 85" xfId="42343"/>
    <cellStyle name="Linked Cell 86" xfId="42344"/>
    <cellStyle name="Linked Cell 87" xfId="42345"/>
    <cellStyle name="Linked Cell 88" xfId="42346"/>
    <cellStyle name="Linked Cell 89" xfId="42347"/>
    <cellStyle name="Linked Cell 9" xfId="42348"/>
    <cellStyle name="Linked Cell 90" xfId="42349"/>
    <cellStyle name="Linked Cell 91" xfId="42350"/>
    <cellStyle name="Linked Cell 92" xfId="42351"/>
    <cellStyle name="Linked Cell 93" xfId="42352"/>
    <cellStyle name="Linked Cell 94" xfId="42353"/>
    <cellStyle name="Linked Cell 95" xfId="42354"/>
    <cellStyle name="Linked Cell 96" xfId="42355"/>
    <cellStyle name="Linked Cell 97" xfId="42356"/>
    <cellStyle name="Linked Cell 98" xfId="42357"/>
    <cellStyle name="Linked Cell 99" xfId="42358"/>
    <cellStyle name="Manual Input" xfId="171"/>
    <cellStyle name="Manual Input Cell" xfId="172"/>
    <cellStyle name="mennu bar" xfId="173"/>
    <cellStyle name="Millares_prectav00" xfId="418"/>
    <cellStyle name="Milliers [0]_~0005649" xfId="42359"/>
    <cellStyle name="Milliers_~0005649" xfId="42360"/>
    <cellStyle name="Model Generated Cell" xfId="174"/>
    <cellStyle name="ModGen" xfId="175"/>
    <cellStyle name="Moneda [0]_prehcc00" xfId="419"/>
    <cellStyle name="Moneda_prectav00" xfId="420"/>
    <cellStyle name="Monétaire [0]_~0005649" xfId="42361"/>
    <cellStyle name="Monétaire_~0005649" xfId="42362"/>
    <cellStyle name="Names" xfId="176"/>
    <cellStyle name="NE." xfId="42363"/>
    <cellStyle name="Neon Green" xfId="177"/>
    <cellStyle name="Neutral 10" xfId="42364"/>
    <cellStyle name="Neutral 100" xfId="42365"/>
    <cellStyle name="Neutral 101" xfId="42366"/>
    <cellStyle name="Neutral 102" xfId="42367"/>
    <cellStyle name="Neutral 103" xfId="42368"/>
    <cellStyle name="Neutral 104" xfId="42369"/>
    <cellStyle name="Neutral 105" xfId="42370"/>
    <cellStyle name="Neutral 106" xfId="42371"/>
    <cellStyle name="Neutral 107" xfId="42372"/>
    <cellStyle name="Neutral 108" xfId="42373"/>
    <cellStyle name="Neutral 109" xfId="42374"/>
    <cellStyle name="Neutral 11" xfId="42375"/>
    <cellStyle name="Neutral 110" xfId="42376"/>
    <cellStyle name="Neutral 111" xfId="42377"/>
    <cellStyle name="Neutral 112" xfId="42378"/>
    <cellStyle name="Neutral 113" xfId="42379"/>
    <cellStyle name="Neutral 114" xfId="42380"/>
    <cellStyle name="Neutral 115" xfId="42381"/>
    <cellStyle name="Neutral 116" xfId="42382"/>
    <cellStyle name="Neutral 117" xfId="42383"/>
    <cellStyle name="Neutral 118" xfId="42384"/>
    <cellStyle name="Neutral 119" xfId="42385"/>
    <cellStyle name="Neutral 12" xfId="42386"/>
    <cellStyle name="Neutral 120" xfId="42387"/>
    <cellStyle name="Neutral 121" xfId="42388"/>
    <cellStyle name="Neutral 122" xfId="42389"/>
    <cellStyle name="Neutral 123" xfId="42390"/>
    <cellStyle name="Neutral 124" xfId="42391"/>
    <cellStyle name="Neutral 125" xfId="42392"/>
    <cellStyle name="Neutral 126" xfId="42393"/>
    <cellStyle name="Neutral 127" xfId="42394"/>
    <cellStyle name="Neutral 128" xfId="42395"/>
    <cellStyle name="Neutral 129" xfId="42396"/>
    <cellStyle name="Neutral 13" xfId="42397"/>
    <cellStyle name="Neutral 130" xfId="42398"/>
    <cellStyle name="Neutral 131" xfId="42399"/>
    <cellStyle name="Neutral 132" xfId="42400"/>
    <cellStyle name="Neutral 133" xfId="42401"/>
    <cellStyle name="Neutral 134" xfId="42402"/>
    <cellStyle name="Neutral 135" xfId="42403"/>
    <cellStyle name="Neutral 136" xfId="42404"/>
    <cellStyle name="Neutral 137" xfId="42405"/>
    <cellStyle name="Neutral 138" xfId="42406"/>
    <cellStyle name="Neutral 139" xfId="42407"/>
    <cellStyle name="Neutral 14" xfId="42408"/>
    <cellStyle name="Neutral 140" xfId="42409"/>
    <cellStyle name="Neutral 141" xfId="42410"/>
    <cellStyle name="Neutral 142" xfId="42411"/>
    <cellStyle name="Neutral 143" xfId="42412"/>
    <cellStyle name="Neutral 144" xfId="42413"/>
    <cellStyle name="Neutral 145" xfId="42414"/>
    <cellStyle name="Neutral 146" xfId="42415"/>
    <cellStyle name="Neutral 147" xfId="42416"/>
    <cellStyle name="Neutral 148" xfId="42417"/>
    <cellStyle name="Neutral 149" xfId="42418"/>
    <cellStyle name="Neutral 15" xfId="42419"/>
    <cellStyle name="Neutral 150" xfId="42420"/>
    <cellStyle name="Neutral 151" xfId="42421"/>
    <cellStyle name="Neutral 152" xfId="42422"/>
    <cellStyle name="Neutral 153" xfId="42423"/>
    <cellStyle name="Neutral 154" xfId="42424"/>
    <cellStyle name="Neutral 155" xfId="42425"/>
    <cellStyle name="Neutral 156" xfId="42426"/>
    <cellStyle name="Neutral 157" xfId="42427"/>
    <cellStyle name="Neutral 158" xfId="42428"/>
    <cellStyle name="Neutral 159" xfId="42429"/>
    <cellStyle name="Neutral 16" xfId="42430"/>
    <cellStyle name="Neutral 160" xfId="42431"/>
    <cellStyle name="Neutral 161" xfId="42432"/>
    <cellStyle name="Neutral 162" xfId="42433"/>
    <cellStyle name="Neutral 163" xfId="42434"/>
    <cellStyle name="Neutral 164" xfId="42435"/>
    <cellStyle name="Neutral 165" xfId="42436"/>
    <cellStyle name="Neutral 166" xfId="42437"/>
    <cellStyle name="Neutral 167" xfId="42438"/>
    <cellStyle name="Neutral 168" xfId="42439"/>
    <cellStyle name="Neutral 169" xfId="42440"/>
    <cellStyle name="Neutral 17" xfId="42441"/>
    <cellStyle name="Neutral 170" xfId="42442"/>
    <cellStyle name="Neutral 171" xfId="42443"/>
    <cellStyle name="Neutral 172" xfId="42444"/>
    <cellStyle name="Neutral 173" xfId="42445"/>
    <cellStyle name="Neutral 174" xfId="42446"/>
    <cellStyle name="Neutral 175" xfId="42447"/>
    <cellStyle name="Neutral 176" xfId="42448"/>
    <cellStyle name="Neutral 177" xfId="42449"/>
    <cellStyle name="Neutral 178" xfId="42450"/>
    <cellStyle name="Neutral 179" xfId="42451"/>
    <cellStyle name="Neutral 18" xfId="42452"/>
    <cellStyle name="Neutral 180" xfId="42453"/>
    <cellStyle name="Neutral 181" xfId="42454"/>
    <cellStyle name="Neutral 182" xfId="42455"/>
    <cellStyle name="Neutral 183" xfId="42456"/>
    <cellStyle name="Neutral 184" xfId="42457"/>
    <cellStyle name="Neutral 185" xfId="42458"/>
    <cellStyle name="Neutral 186" xfId="42459"/>
    <cellStyle name="Neutral 187" xfId="42460"/>
    <cellStyle name="Neutral 188" xfId="42461"/>
    <cellStyle name="Neutral 189" xfId="42462"/>
    <cellStyle name="Neutral 19" xfId="42463"/>
    <cellStyle name="Neutral 190" xfId="42464"/>
    <cellStyle name="Neutral 191" xfId="42465"/>
    <cellStyle name="Neutral 192" xfId="42466"/>
    <cellStyle name="Neutral 193" xfId="42467"/>
    <cellStyle name="Neutral 194" xfId="42468"/>
    <cellStyle name="Neutral 195" xfId="42469"/>
    <cellStyle name="Neutral 196" xfId="42470"/>
    <cellStyle name="Neutral 197" xfId="42471"/>
    <cellStyle name="Neutral 198" xfId="42472"/>
    <cellStyle name="Neutral 199" xfId="42473"/>
    <cellStyle name="Neutral 2" xfId="178"/>
    <cellStyle name="Neutral 2 2" xfId="42474"/>
    <cellStyle name="Neutral 2 3" xfId="42475"/>
    <cellStyle name="Neutral 2 4" xfId="42476"/>
    <cellStyle name="Neutral 2 5" xfId="42477"/>
    <cellStyle name="Neutral 20" xfId="42478"/>
    <cellStyle name="Neutral 200" xfId="42479"/>
    <cellStyle name="Neutral 201" xfId="42480"/>
    <cellStyle name="Neutral 202" xfId="42481"/>
    <cellStyle name="Neutral 203" xfId="42482"/>
    <cellStyle name="Neutral 204" xfId="42483"/>
    <cellStyle name="Neutral 205" xfId="42484"/>
    <cellStyle name="Neutral 206" xfId="42485"/>
    <cellStyle name="Neutral 207" xfId="42486"/>
    <cellStyle name="Neutral 208" xfId="42487"/>
    <cellStyle name="Neutral 209" xfId="42488"/>
    <cellStyle name="Neutral 21" xfId="42489"/>
    <cellStyle name="Neutral 210" xfId="42490"/>
    <cellStyle name="Neutral 211" xfId="42491"/>
    <cellStyle name="Neutral 212" xfId="42492"/>
    <cellStyle name="Neutral 213" xfId="42493"/>
    <cellStyle name="Neutral 214" xfId="42494"/>
    <cellStyle name="Neutral 215" xfId="42495"/>
    <cellStyle name="Neutral 216" xfId="42496"/>
    <cellStyle name="Neutral 217" xfId="42497"/>
    <cellStyle name="Neutral 218" xfId="42498"/>
    <cellStyle name="Neutral 219" xfId="42499"/>
    <cellStyle name="Neutral 22" xfId="42500"/>
    <cellStyle name="Neutral 220" xfId="42501"/>
    <cellStyle name="Neutral 221" xfId="42502"/>
    <cellStyle name="Neutral 222" xfId="42503"/>
    <cellStyle name="Neutral 223" xfId="42504"/>
    <cellStyle name="Neutral 224" xfId="42505"/>
    <cellStyle name="Neutral 225" xfId="42506"/>
    <cellStyle name="Neutral 226" xfId="42507"/>
    <cellStyle name="Neutral 227" xfId="42508"/>
    <cellStyle name="Neutral 228" xfId="42509"/>
    <cellStyle name="Neutral 229" xfId="42510"/>
    <cellStyle name="Neutral 23" xfId="42511"/>
    <cellStyle name="Neutral 230" xfId="42512"/>
    <cellStyle name="Neutral 231" xfId="42513"/>
    <cellStyle name="Neutral 232" xfId="42514"/>
    <cellStyle name="Neutral 233" xfId="42515"/>
    <cellStyle name="Neutral 234" xfId="42516"/>
    <cellStyle name="Neutral 235" xfId="42517"/>
    <cellStyle name="Neutral 236" xfId="42518"/>
    <cellStyle name="Neutral 237" xfId="42519"/>
    <cellStyle name="Neutral 238" xfId="42520"/>
    <cellStyle name="Neutral 239" xfId="42521"/>
    <cellStyle name="Neutral 24" xfId="42522"/>
    <cellStyle name="Neutral 240" xfId="42523"/>
    <cellStyle name="Neutral 241" xfId="42524"/>
    <cellStyle name="Neutral 242" xfId="42525"/>
    <cellStyle name="Neutral 243" xfId="42526"/>
    <cellStyle name="Neutral 244" xfId="42527"/>
    <cellStyle name="Neutral 245" xfId="42528"/>
    <cellStyle name="Neutral 246" xfId="42529"/>
    <cellStyle name="Neutral 247" xfId="42530"/>
    <cellStyle name="Neutral 248" xfId="42531"/>
    <cellStyle name="Neutral 249" xfId="42532"/>
    <cellStyle name="Neutral 25" xfId="42533"/>
    <cellStyle name="Neutral 250" xfId="42534"/>
    <cellStyle name="Neutral 251" xfId="42535"/>
    <cellStyle name="Neutral 252" xfId="42536"/>
    <cellStyle name="Neutral 253" xfId="42537"/>
    <cellStyle name="Neutral 254" xfId="42538"/>
    <cellStyle name="Neutral 255" xfId="42539"/>
    <cellStyle name="Neutral 26" xfId="42540"/>
    <cellStyle name="Neutral 27" xfId="42541"/>
    <cellStyle name="Neutral 28" xfId="42542"/>
    <cellStyle name="Neutral 29" xfId="42543"/>
    <cellStyle name="Neutral 3" xfId="42544"/>
    <cellStyle name="Neutral 30" xfId="42545"/>
    <cellStyle name="Neutral 31" xfId="42546"/>
    <cellStyle name="Neutral 32" xfId="42547"/>
    <cellStyle name="Neutral 33" xfId="42548"/>
    <cellStyle name="Neutral 34" xfId="42549"/>
    <cellStyle name="Neutral 35" xfId="42550"/>
    <cellStyle name="Neutral 36" xfId="42551"/>
    <cellStyle name="Neutral 37" xfId="42552"/>
    <cellStyle name="Neutral 38" xfId="42553"/>
    <cellStyle name="Neutral 39" xfId="42554"/>
    <cellStyle name="Neutral 4" xfId="42555"/>
    <cellStyle name="Neutral 40" xfId="42556"/>
    <cellStyle name="Neutral 41" xfId="42557"/>
    <cellStyle name="Neutral 42" xfId="42558"/>
    <cellStyle name="Neutral 43" xfId="42559"/>
    <cellStyle name="Neutral 44" xfId="42560"/>
    <cellStyle name="Neutral 45" xfId="42561"/>
    <cellStyle name="Neutral 46" xfId="42562"/>
    <cellStyle name="Neutral 47" xfId="42563"/>
    <cellStyle name="Neutral 48" xfId="42564"/>
    <cellStyle name="Neutral 49" xfId="42565"/>
    <cellStyle name="Neutral 5" xfId="42566"/>
    <cellStyle name="Neutral 50" xfId="42567"/>
    <cellStyle name="Neutral 51" xfId="42568"/>
    <cellStyle name="Neutral 52" xfId="42569"/>
    <cellStyle name="Neutral 53" xfId="42570"/>
    <cellStyle name="Neutral 54" xfId="42571"/>
    <cellStyle name="Neutral 55" xfId="42572"/>
    <cellStyle name="Neutral 56" xfId="42573"/>
    <cellStyle name="Neutral 57" xfId="42574"/>
    <cellStyle name="Neutral 58" xfId="42575"/>
    <cellStyle name="Neutral 59" xfId="42576"/>
    <cellStyle name="Neutral 6" xfId="42577"/>
    <cellStyle name="Neutral 60" xfId="42578"/>
    <cellStyle name="Neutral 61" xfId="42579"/>
    <cellStyle name="Neutral 62" xfId="42580"/>
    <cellStyle name="Neutral 63" xfId="42581"/>
    <cellStyle name="Neutral 64" xfId="42582"/>
    <cellStyle name="Neutral 65" xfId="42583"/>
    <cellStyle name="Neutral 66" xfId="42584"/>
    <cellStyle name="Neutral 67" xfId="42585"/>
    <cellStyle name="Neutral 68" xfId="42586"/>
    <cellStyle name="Neutral 69" xfId="42587"/>
    <cellStyle name="Neutral 7" xfId="42588"/>
    <cellStyle name="Neutral 70" xfId="42589"/>
    <cellStyle name="Neutral 71" xfId="42590"/>
    <cellStyle name="Neutral 72" xfId="42591"/>
    <cellStyle name="Neutral 73" xfId="42592"/>
    <cellStyle name="Neutral 74" xfId="42593"/>
    <cellStyle name="Neutral 75" xfId="42594"/>
    <cellStyle name="Neutral 76" xfId="42595"/>
    <cellStyle name="Neutral 77" xfId="42596"/>
    <cellStyle name="Neutral 78" xfId="42597"/>
    <cellStyle name="Neutral 79" xfId="42598"/>
    <cellStyle name="Neutral 8" xfId="42599"/>
    <cellStyle name="Neutral 80" xfId="42600"/>
    <cellStyle name="Neutral 81" xfId="42601"/>
    <cellStyle name="Neutral 82" xfId="42602"/>
    <cellStyle name="Neutral 83" xfId="42603"/>
    <cellStyle name="Neutral 84" xfId="42604"/>
    <cellStyle name="Neutral 85" xfId="42605"/>
    <cellStyle name="Neutral 86" xfId="42606"/>
    <cellStyle name="Neutral 87" xfId="42607"/>
    <cellStyle name="Neutral 88" xfId="42608"/>
    <cellStyle name="Neutral 89" xfId="42609"/>
    <cellStyle name="Neutral 9" xfId="42610"/>
    <cellStyle name="Neutral 90" xfId="42611"/>
    <cellStyle name="Neutral 91" xfId="42612"/>
    <cellStyle name="Neutral 92" xfId="42613"/>
    <cellStyle name="Neutral 93" xfId="42614"/>
    <cellStyle name="Neutral 94" xfId="42615"/>
    <cellStyle name="Neutral 95" xfId="42616"/>
    <cellStyle name="Neutral 96" xfId="42617"/>
    <cellStyle name="Neutral 97" xfId="42618"/>
    <cellStyle name="Neutral 98" xfId="42619"/>
    <cellStyle name="Neutral 99" xfId="42620"/>
    <cellStyle name="no dec" xfId="179"/>
    <cellStyle name="Normal" xfId="0" builtinId="0"/>
    <cellStyle name="Normal - Style1" xfId="180"/>
    <cellStyle name="Normal - Style1 2" xfId="42621"/>
    <cellStyle name="Normal - Style1 3" xfId="42622"/>
    <cellStyle name="Normal - Style1 4" xfId="42623"/>
    <cellStyle name="Normal - Style1 5" xfId="42624"/>
    <cellStyle name="Normal - Style1 6" xfId="42625"/>
    <cellStyle name="Normal - Style1 7" xfId="42626"/>
    <cellStyle name="Normal 10" xfId="181"/>
    <cellStyle name="Normal 10 2" xfId="182"/>
    <cellStyle name="Normal 10 2 2" xfId="959"/>
    <cellStyle name="Normal 10 2 3 2 4 4" xfId="42627"/>
    <cellStyle name="Normal 10 3" xfId="183"/>
    <cellStyle name="Normal 10 4" xfId="184"/>
    <cellStyle name="Normal 10 5" xfId="185"/>
    <cellStyle name="Normal 10 5 2" xfId="421"/>
    <cellStyle name="Normal 10 5 2 2" xfId="422"/>
    <cellStyle name="Normal 10 5 3" xfId="423"/>
    <cellStyle name="Normal 10 5 3 2" xfId="424"/>
    <cellStyle name="Normal 10 5 4" xfId="425"/>
    <cellStyle name="Normal 10 6" xfId="426"/>
    <cellStyle name="Normal 10 7" xfId="427"/>
    <cellStyle name="Normal 10 7 2" xfId="428"/>
    <cellStyle name="Normal 10 8" xfId="429"/>
    <cellStyle name="Normal 10 8 2" xfId="430"/>
    <cellStyle name="Normal 10 9" xfId="431"/>
    <cellStyle name="Normal 100" xfId="42628"/>
    <cellStyle name="Normal 101" xfId="42629"/>
    <cellStyle name="Normal 102" xfId="42630"/>
    <cellStyle name="Normal 103" xfId="42631"/>
    <cellStyle name="Normal 104" xfId="42632"/>
    <cellStyle name="Normal 105" xfId="42633"/>
    <cellStyle name="Normal 106" xfId="42634"/>
    <cellStyle name="Normal 107" xfId="42635"/>
    <cellStyle name="Normal 108" xfId="42636"/>
    <cellStyle name="Normal 109" xfId="42637"/>
    <cellStyle name="Normal 11" xfId="186"/>
    <cellStyle name="Normal 11 2" xfId="187"/>
    <cellStyle name="Normal 11 2 2" xfId="188"/>
    <cellStyle name="Normal 11 2 2 2" xfId="189"/>
    <cellStyle name="Normal 11 2 3" xfId="960"/>
    <cellStyle name="Normal 11 3" xfId="190"/>
    <cellStyle name="Normal 11 3 2" xfId="432"/>
    <cellStyle name="Normal 11 3 2 2" xfId="433"/>
    <cellStyle name="Normal 11 3 3" xfId="434"/>
    <cellStyle name="Normal 11 3 3 2" xfId="435"/>
    <cellStyle name="Normal 11 3 4" xfId="436"/>
    <cellStyle name="Normal 11 4" xfId="437"/>
    <cellStyle name="Normal 11 4 2" xfId="42638"/>
    <cellStyle name="Normal 11 5" xfId="438"/>
    <cellStyle name="Normal 11 5 2" xfId="439"/>
    <cellStyle name="Normal 11 6" xfId="440"/>
    <cellStyle name="Normal 11 6 2" xfId="441"/>
    <cellStyle name="Normal 11 7" xfId="442"/>
    <cellStyle name="Normal 11 8" xfId="42639"/>
    <cellStyle name="Normal 11 9" xfId="42640"/>
    <cellStyle name="Normal 110" xfId="42641"/>
    <cellStyle name="Normal 111" xfId="42642"/>
    <cellStyle name="Normal 112" xfId="42643"/>
    <cellStyle name="Normal 113" xfId="42644"/>
    <cellStyle name="Normal 114" xfId="42645"/>
    <cellStyle name="Normal 115" xfId="42646"/>
    <cellStyle name="Normal 116" xfId="42647"/>
    <cellStyle name="Normal 117" xfId="42648"/>
    <cellStyle name="Normal 118" xfId="42649"/>
    <cellStyle name="Normal 119" xfId="42650"/>
    <cellStyle name="Normal 12" xfId="191"/>
    <cellStyle name="Normal 12 10" xfId="42651"/>
    <cellStyle name="Normal 12 100" xfId="42652"/>
    <cellStyle name="Normal 12 101" xfId="42653"/>
    <cellStyle name="Normal 12 102" xfId="42654"/>
    <cellStyle name="Normal 12 103" xfId="42655"/>
    <cellStyle name="Normal 12 104" xfId="42656"/>
    <cellStyle name="Normal 12 105" xfId="42657"/>
    <cellStyle name="Normal 12 106" xfId="42658"/>
    <cellStyle name="Normal 12 107" xfId="42659"/>
    <cellStyle name="Normal 12 108" xfId="42660"/>
    <cellStyle name="Normal 12 109" xfId="42661"/>
    <cellStyle name="Normal 12 11" xfId="42662"/>
    <cellStyle name="Normal 12 110" xfId="42663"/>
    <cellStyle name="Normal 12 111" xfId="42664"/>
    <cellStyle name="Normal 12 112" xfId="42665"/>
    <cellStyle name="Normal 12 113" xfId="42666"/>
    <cellStyle name="Normal 12 114" xfId="42667"/>
    <cellStyle name="Normal 12 115" xfId="42668"/>
    <cellStyle name="Normal 12 116" xfId="42669"/>
    <cellStyle name="Normal 12 117" xfId="42670"/>
    <cellStyle name="Normal 12 118" xfId="42671"/>
    <cellStyle name="Normal 12 119" xfId="42672"/>
    <cellStyle name="Normal 12 12" xfId="42673"/>
    <cellStyle name="Normal 12 120" xfId="42674"/>
    <cellStyle name="Normal 12 121" xfId="42675"/>
    <cellStyle name="Normal 12 122" xfId="42676"/>
    <cellStyle name="Normal 12 123" xfId="42677"/>
    <cellStyle name="Normal 12 124" xfId="42678"/>
    <cellStyle name="Normal 12 125" xfId="42679"/>
    <cellStyle name="Normal 12 126" xfId="42680"/>
    <cellStyle name="Normal 12 13" xfId="42681"/>
    <cellStyle name="Normal 12 14" xfId="42682"/>
    <cellStyle name="Normal 12 15" xfId="42683"/>
    <cellStyle name="Normal 12 16" xfId="42684"/>
    <cellStyle name="Normal 12 17" xfId="42685"/>
    <cellStyle name="Normal 12 18" xfId="42686"/>
    <cellStyle name="Normal 12 19" xfId="42687"/>
    <cellStyle name="Normal 12 2" xfId="192"/>
    <cellStyle name="Normal 12 2 2" xfId="443"/>
    <cellStyle name="Normal 12 2 2 2" xfId="444"/>
    <cellStyle name="Normal 12 2 3" xfId="445"/>
    <cellStyle name="Normal 12 2 3 2" xfId="446"/>
    <cellStyle name="Normal 12 2 4" xfId="447"/>
    <cellStyle name="Normal 12 20" xfId="42688"/>
    <cellStyle name="Normal 12 21" xfId="42689"/>
    <cellStyle name="Normal 12 22" xfId="42690"/>
    <cellStyle name="Normal 12 23" xfId="42691"/>
    <cellStyle name="Normal 12 24" xfId="42692"/>
    <cellStyle name="Normal 12 25" xfId="42693"/>
    <cellStyle name="Normal 12 26" xfId="42694"/>
    <cellStyle name="Normal 12 27" xfId="42695"/>
    <cellStyle name="Normal 12 28" xfId="42696"/>
    <cellStyle name="Normal 12 29" xfId="42697"/>
    <cellStyle name="Normal 12 3" xfId="448"/>
    <cellStyle name="Normal 12 3 2" xfId="42698"/>
    <cellStyle name="Normal 12 30" xfId="42699"/>
    <cellStyle name="Normal 12 31" xfId="42700"/>
    <cellStyle name="Normal 12 32" xfId="42701"/>
    <cellStyle name="Normal 12 33" xfId="42702"/>
    <cellStyle name="Normal 12 34" xfId="42703"/>
    <cellStyle name="Normal 12 35" xfId="42704"/>
    <cellStyle name="Normal 12 36" xfId="42705"/>
    <cellStyle name="Normal 12 37" xfId="42706"/>
    <cellStyle name="Normal 12 38" xfId="42707"/>
    <cellStyle name="Normal 12 39" xfId="42708"/>
    <cellStyle name="Normal 12 4" xfId="449"/>
    <cellStyle name="Normal 12 4 2" xfId="450"/>
    <cellStyle name="Normal 12 40" xfId="42709"/>
    <cellStyle name="Normal 12 41" xfId="42710"/>
    <cellStyle name="Normal 12 42" xfId="42711"/>
    <cellStyle name="Normal 12 43" xfId="42712"/>
    <cellStyle name="Normal 12 44" xfId="42713"/>
    <cellStyle name="Normal 12 45" xfId="42714"/>
    <cellStyle name="Normal 12 46" xfId="42715"/>
    <cellStyle name="Normal 12 47" xfId="42716"/>
    <cellStyle name="Normal 12 48" xfId="42717"/>
    <cellStyle name="Normal 12 49" xfId="42718"/>
    <cellStyle name="Normal 12 5" xfId="451"/>
    <cellStyle name="Normal 12 5 2" xfId="452"/>
    <cellStyle name="Normal 12 50" xfId="42719"/>
    <cellStyle name="Normal 12 51" xfId="42720"/>
    <cellStyle name="Normal 12 52" xfId="42721"/>
    <cellStyle name="Normal 12 53" xfId="42722"/>
    <cellStyle name="Normal 12 54" xfId="42723"/>
    <cellStyle name="Normal 12 55" xfId="42724"/>
    <cellStyle name="Normal 12 56" xfId="42725"/>
    <cellStyle name="Normal 12 57" xfId="42726"/>
    <cellStyle name="Normal 12 58" xfId="42727"/>
    <cellStyle name="Normal 12 59" xfId="42728"/>
    <cellStyle name="Normal 12 6" xfId="453"/>
    <cellStyle name="Normal 12 6 2" xfId="42729"/>
    <cellStyle name="Normal 12 60" xfId="42730"/>
    <cellStyle name="Normal 12 61" xfId="42731"/>
    <cellStyle name="Normal 12 62" xfId="42732"/>
    <cellStyle name="Normal 12 63" xfId="42733"/>
    <cellStyle name="Normal 12 64" xfId="42734"/>
    <cellStyle name="Normal 12 65" xfId="42735"/>
    <cellStyle name="Normal 12 66" xfId="42736"/>
    <cellStyle name="Normal 12 67" xfId="42737"/>
    <cellStyle name="Normal 12 68" xfId="42738"/>
    <cellStyle name="Normal 12 69" xfId="42739"/>
    <cellStyle name="Normal 12 7" xfId="42740"/>
    <cellStyle name="Normal 12 70" xfId="42741"/>
    <cellStyle name="Normal 12 71" xfId="42742"/>
    <cellStyle name="Normal 12 72" xfId="42743"/>
    <cellStyle name="Normal 12 73" xfId="42744"/>
    <cellStyle name="Normal 12 74" xfId="42745"/>
    <cellStyle name="Normal 12 75" xfId="42746"/>
    <cellStyle name="Normal 12 76" xfId="42747"/>
    <cellStyle name="Normal 12 77" xfId="42748"/>
    <cellStyle name="Normal 12 78" xfId="42749"/>
    <cellStyle name="Normal 12 79" xfId="42750"/>
    <cellStyle name="Normal 12 8" xfId="42751"/>
    <cellStyle name="Normal 12 80" xfId="42752"/>
    <cellStyle name="Normal 12 81" xfId="42753"/>
    <cellStyle name="Normal 12 82" xfId="42754"/>
    <cellStyle name="Normal 12 83" xfId="42755"/>
    <cellStyle name="Normal 12 84" xfId="42756"/>
    <cellStyle name="Normal 12 85" xfId="42757"/>
    <cellStyle name="Normal 12 86" xfId="42758"/>
    <cellStyle name="Normal 12 87" xfId="42759"/>
    <cellStyle name="Normal 12 88" xfId="42760"/>
    <cellStyle name="Normal 12 89" xfId="42761"/>
    <cellStyle name="Normal 12 9" xfId="42762"/>
    <cellStyle name="Normal 12 90" xfId="42763"/>
    <cellStyle name="Normal 12 91" xfId="42764"/>
    <cellStyle name="Normal 12 92" xfId="42765"/>
    <cellStyle name="Normal 12 93" xfId="42766"/>
    <cellStyle name="Normal 12 94" xfId="42767"/>
    <cellStyle name="Normal 12 95" xfId="42768"/>
    <cellStyle name="Normal 12 95 10" xfId="42769"/>
    <cellStyle name="Normal 12 95 11" xfId="42770"/>
    <cellStyle name="Normal 12 95 12" xfId="42771"/>
    <cellStyle name="Normal 12 95 13" xfId="42772"/>
    <cellStyle name="Normal 12 95 2" xfId="42773"/>
    <cellStyle name="Normal 12 95 2 2" xfId="42774"/>
    <cellStyle name="Normal 12 95 2 3" xfId="42775"/>
    <cellStyle name="Normal 12 95 2 4" xfId="42776"/>
    <cellStyle name="Normal 12 95 2 5" xfId="42777"/>
    <cellStyle name="Normal 12 95 2 6" xfId="42778"/>
    <cellStyle name="Normal 12 95 2 7" xfId="42779"/>
    <cellStyle name="Normal 12 95 2 8" xfId="42780"/>
    <cellStyle name="Normal 12 95 3" xfId="42781"/>
    <cellStyle name="Normal 12 95 4" xfId="42782"/>
    <cellStyle name="Normal 12 95 5" xfId="42783"/>
    <cellStyle name="Normal 12 95 6" xfId="42784"/>
    <cellStyle name="Normal 12 95 7" xfId="42785"/>
    <cellStyle name="Normal 12 95 8" xfId="42786"/>
    <cellStyle name="Normal 12 95 9" xfId="42787"/>
    <cellStyle name="Normal 12 96" xfId="42788"/>
    <cellStyle name="Normal 12 96 10" xfId="42789"/>
    <cellStyle name="Normal 12 96 11" xfId="42790"/>
    <cellStyle name="Normal 12 96 12" xfId="42791"/>
    <cellStyle name="Normal 12 96 13" xfId="42792"/>
    <cellStyle name="Normal 12 96 2" xfId="42793"/>
    <cellStyle name="Normal 12 96 2 2" xfId="42794"/>
    <cellStyle name="Normal 12 96 2 3" xfId="42795"/>
    <cellStyle name="Normal 12 96 2 4" xfId="42796"/>
    <cellStyle name="Normal 12 96 2 5" xfId="42797"/>
    <cellStyle name="Normal 12 96 2 6" xfId="42798"/>
    <cellStyle name="Normal 12 96 2 7" xfId="42799"/>
    <cellStyle name="Normal 12 96 2 8" xfId="42800"/>
    <cellStyle name="Normal 12 96 3" xfId="42801"/>
    <cellStyle name="Normal 12 96 4" xfId="42802"/>
    <cellStyle name="Normal 12 96 5" xfId="42803"/>
    <cellStyle name="Normal 12 96 6" xfId="42804"/>
    <cellStyle name="Normal 12 96 7" xfId="42805"/>
    <cellStyle name="Normal 12 96 8" xfId="42806"/>
    <cellStyle name="Normal 12 96 9" xfId="42807"/>
    <cellStyle name="Normal 12 97" xfId="42808"/>
    <cellStyle name="Normal 12 97 10" xfId="42809"/>
    <cellStyle name="Normal 12 97 11" xfId="42810"/>
    <cellStyle name="Normal 12 97 12" xfId="42811"/>
    <cellStyle name="Normal 12 97 2" xfId="42812"/>
    <cellStyle name="Normal 12 97 2 2" xfId="42813"/>
    <cellStyle name="Normal 12 97 2 3" xfId="42814"/>
    <cellStyle name="Normal 12 97 2 4" xfId="42815"/>
    <cellStyle name="Normal 12 97 2 5" xfId="42816"/>
    <cellStyle name="Normal 12 97 2 6" xfId="42817"/>
    <cellStyle name="Normal 12 97 2 7" xfId="42818"/>
    <cellStyle name="Normal 12 97 2 8" xfId="42819"/>
    <cellStyle name="Normal 12 97 3" xfId="42820"/>
    <cellStyle name="Normal 12 97 4" xfId="42821"/>
    <cellStyle name="Normal 12 97 5" xfId="42822"/>
    <cellStyle name="Normal 12 97 6" xfId="42823"/>
    <cellStyle name="Normal 12 97 7" xfId="42824"/>
    <cellStyle name="Normal 12 97 8" xfId="42825"/>
    <cellStyle name="Normal 12 97 9" xfId="42826"/>
    <cellStyle name="Normal 12 98" xfId="42827"/>
    <cellStyle name="Normal 12 99" xfId="42828"/>
    <cellStyle name="Normal 120" xfId="42829"/>
    <cellStyle name="Normal 121" xfId="42830"/>
    <cellStyle name="Normal 122" xfId="42831"/>
    <cellStyle name="Normal 123" xfId="42832"/>
    <cellStyle name="Normal 124" xfId="42833"/>
    <cellStyle name="Normal 125" xfId="42834"/>
    <cellStyle name="Normal 126" xfId="42835"/>
    <cellStyle name="Normal 127" xfId="42836"/>
    <cellStyle name="Normal 128" xfId="42837"/>
    <cellStyle name="Normal 129" xfId="42838"/>
    <cellStyle name="Normal 13" xfId="193"/>
    <cellStyle name="Normal 13 10" xfId="42839"/>
    <cellStyle name="Normal 13 100" xfId="42840"/>
    <cellStyle name="Normal 13 101" xfId="42841"/>
    <cellStyle name="Normal 13 102" xfId="42842"/>
    <cellStyle name="Normal 13 103" xfId="42843"/>
    <cellStyle name="Normal 13 104" xfId="42844"/>
    <cellStyle name="Normal 13 105" xfId="42845"/>
    <cellStyle name="Normal 13 106" xfId="42846"/>
    <cellStyle name="Normal 13 107" xfId="42847"/>
    <cellStyle name="Normal 13 108" xfId="42848"/>
    <cellStyle name="Normal 13 109" xfId="42849"/>
    <cellStyle name="Normal 13 11" xfId="42850"/>
    <cellStyle name="Normal 13 110" xfId="42851"/>
    <cellStyle name="Normal 13 111" xfId="42852"/>
    <cellStyle name="Normal 13 112" xfId="42853"/>
    <cellStyle name="Normal 13 113" xfId="42854"/>
    <cellStyle name="Normal 13 114" xfId="42855"/>
    <cellStyle name="Normal 13 115" xfId="42856"/>
    <cellStyle name="Normal 13 116" xfId="42857"/>
    <cellStyle name="Normal 13 117" xfId="42858"/>
    <cellStyle name="Normal 13 118" xfId="42859"/>
    <cellStyle name="Normal 13 119" xfId="42860"/>
    <cellStyle name="Normal 13 12" xfId="42861"/>
    <cellStyle name="Normal 13 120" xfId="42862"/>
    <cellStyle name="Normal 13 121" xfId="42863"/>
    <cellStyle name="Normal 13 122" xfId="42864"/>
    <cellStyle name="Normal 13 123" xfId="42865"/>
    <cellStyle name="Normal 13 124" xfId="42866"/>
    <cellStyle name="Normal 13 125" xfId="42867"/>
    <cellStyle name="Normal 13 126" xfId="42868"/>
    <cellStyle name="Normal 13 13" xfId="42869"/>
    <cellStyle name="Normal 13 14" xfId="42870"/>
    <cellStyle name="Normal 13 15" xfId="42871"/>
    <cellStyle name="Normal 13 16" xfId="42872"/>
    <cellStyle name="Normal 13 17" xfId="42873"/>
    <cellStyle name="Normal 13 18" xfId="42874"/>
    <cellStyle name="Normal 13 19" xfId="42875"/>
    <cellStyle name="Normal 13 2" xfId="194"/>
    <cellStyle name="Normal 13 2 2" xfId="195"/>
    <cellStyle name="Normal 13 2 2 2" xfId="454"/>
    <cellStyle name="Normal 13 2 3" xfId="455"/>
    <cellStyle name="Normal 13 2 3 2" xfId="456"/>
    <cellStyle name="Normal 13 2 4" xfId="457"/>
    <cellStyle name="Normal 13 20" xfId="42876"/>
    <cellStyle name="Normal 13 21" xfId="42877"/>
    <cellStyle name="Normal 13 22" xfId="42878"/>
    <cellStyle name="Normal 13 23" xfId="42879"/>
    <cellStyle name="Normal 13 24" xfId="42880"/>
    <cellStyle name="Normal 13 25" xfId="42881"/>
    <cellStyle name="Normal 13 26" xfId="42882"/>
    <cellStyle name="Normal 13 27" xfId="42883"/>
    <cellStyle name="Normal 13 28" xfId="42884"/>
    <cellStyle name="Normal 13 29" xfId="42885"/>
    <cellStyle name="Normal 13 3" xfId="458"/>
    <cellStyle name="Normal 13 3 2" xfId="42886"/>
    <cellStyle name="Normal 13 30" xfId="42887"/>
    <cellStyle name="Normal 13 31" xfId="42888"/>
    <cellStyle name="Normal 13 32" xfId="42889"/>
    <cellStyle name="Normal 13 33" xfId="42890"/>
    <cellStyle name="Normal 13 34" xfId="42891"/>
    <cellStyle name="Normal 13 35" xfId="42892"/>
    <cellStyle name="Normal 13 36" xfId="42893"/>
    <cellStyle name="Normal 13 37" xfId="42894"/>
    <cellStyle name="Normal 13 38" xfId="42895"/>
    <cellStyle name="Normal 13 39" xfId="42896"/>
    <cellStyle name="Normal 13 4" xfId="459"/>
    <cellStyle name="Normal 13 4 2" xfId="460"/>
    <cellStyle name="Normal 13 40" xfId="42897"/>
    <cellStyle name="Normal 13 41" xfId="42898"/>
    <cellStyle name="Normal 13 42" xfId="42899"/>
    <cellStyle name="Normal 13 43" xfId="42900"/>
    <cellStyle name="Normal 13 44" xfId="42901"/>
    <cellStyle name="Normal 13 45" xfId="42902"/>
    <cellStyle name="Normal 13 46" xfId="42903"/>
    <cellStyle name="Normal 13 47" xfId="42904"/>
    <cellStyle name="Normal 13 48" xfId="42905"/>
    <cellStyle name="Normal 13 49" xfId="42906"/>
    <cellStyle name="Normal 13 5" xfId="461"/>
    <cellStyle name="Normal 13 5 2" xfId="462"/>
    <cellStyle name="Normal 13 50" xfId="42907"/>
    <cellStyle name="Normal 13 51" xfId="42908"/>
    <cellStyle name="Normal 13 52" xfId="42909"/>
    <cellStyle name="Normal 13 53" xfId="42910"/>
    <cellStyle name="Normal 13 54" xfId="42911"/>
    <cellStyle name="Normal 13 55" xfId="42912"/>
    <cellStyle name="Normal 13 56" xfId="42913"/>
    <cellStyle name="Normal 13 57" xfId="42914"/>
    <cellStyle name="Normal 13 58" xfId="42915"/>
    <cellStyle name="Normal 13 59" xfId="42916"/>
    <cellStyle name="Normal 13 6" xfId="463"/>
    <cellStyle name="Normal 13 6 2" xfId="42917"/>
    <cellStyle name="Normal 13 60" xfId="42918"/>
    <cellStyle name="Normal 13 61" xfId="42919"/>
    <cellStyle name="Normal 13 62" xfId="42920"/>
    <cellStyle name="Normal 13 63" xfId="42921"/>
    <cellStyle name="Normal 13 64" xfId="42922"/>
    <cellStyle name="Normal 13 65" xfId="42923"/>
    <cellStyle name="Normal 13 66" xfId="42924"/>
    <cellStyle name="Normal 13 67" xfId="42925"/>
    <cellStyle name="Normal 13 68" xfId="42926"/>
    <cellStyle name="Normal 13 69" xfId="42927"/>
    <cellStyle name="Normal 13 7" xfId="42928"/>
    <cellStyle name="Normal 13 70" xfId="42929"/>
    <cellStyle name="Normal 13 71" xfId="42930"/>
    <cellStyle name="Normal 13 72" xfId="42931"/>
    <cellStyle name="Normal 13 73" xfId="42932"/>
    <cellStyle name="Normal 13 74" xfId="42933"/>
    <cellStyle name="Normal 13 75" xfId="42934"/>
    <cellStyle name="Normal 13 76" xfId="42935"/>
    <cellStyle name="Normal 13 77" xfId="42936"/>
    <cellStyle name="Normal 13 78" xfId="42937"/>
    <cellStyle name="Normal 13 79" xfId="42938"/>
    <cellStyle name="Normal 13 8" xfId="42939"/>
    <cellStyle name="Normal 13 80" xfId="42940"/>
    <cellStyle name="Normal 13 81" xfId="42941"/>
    <cellStyle name="Normal 13 82" xfId="42942"/>
    <cellStyle name="Normal 13 83" xfId="42943"/>
    <cellStyle name="Normal 13 84" xfId="42944"/>
    <cellStyle name="Normal 13 85" xfId="42945"/>
    <cellStyle name="Normal 13 86" xfId="42946"/>
    <cellStyle name="Normal 13 87" xfId="42947"/>
    <cellStyle name="Normal 13 88" xfId="42948"/>
    <cellStyle name="Normal 13 89" xfId="42949"/>
    <cellStyle name="Normal 13 9" xfId="42950"/>
    <cellStyle name="Normal 13 90" xfId="42951"/>
    <cellStyle name="Normal 13 91" xfId="42952"/>
    <cellStyle name="Normal 13 92" xfId="42953"/>
    <cellStyle name="Normal 13 93" xfId="42954"/>
    <cellStyle name="Normal 13 94" xfId="42955"/>
    <cellStyle name="Normal 13 95" xfId="42956"/>
    <cellStyle name="Normal 13 96" xfId="42957"/>
    <cellStyle name="Normal 13 97" xfId="42958"/>
    <cellStyle name="Normal 13 98" xfId="42959"/>
    <cellStyle name="Normal 13 99" xfId="42960"/>
    <cellStyle name="Normal 130" xfId="42961"/>
    <cellStyle name="Normal 131" xfId="42962"/>
    <cellStyle name="Normal 132" xfId="42963"/>
    <cellStyle name="Normal 133" xfId="42964"/>
    <cellStyle name="Normal 134" xfId="42965"/>
    <cellStyle name="Normal 135" xfId="42966"/>
    <cellStyle name="Normal 136" xfId="42967"/>
    <cellStyle name="Normal 137" xfId="42968"/>
    <cellStyle name="Normal 138" xfId="42969"/>
    <cellStyle name="Normal 139" xfId="42970"/>
    <cellStyle name="Normal 14" xfId="196"/>
    <cellStyle name="Normal 14 10" xfId="42971"/>
    <cellStyle name="Normal 14 100" xfId="42972"/>
    <cellStyle name="Normal 14 101" xfId="42973"/>
    <cellStyle name="Normal 14 102" xfId="42974"/>
    <cellStyle name="Normal 14 103" xfId="42975"/>
    <cellStyle name="Normal 14 104" xfId="42976"/>
    <cellStyle name="Normal 14 105" xfId="42977"/>
    <cellStyle name="Normal 14 106" xfId="42978"/>
    <cellStyle name="Normal 14 107" xfId="42979"/>
    <cellStyle name="Normal 14 108" xfId="42980"/>
    <cellStyle name="Normal 14 109" xfId="42981"/>
    <cellStyle name="Normal 14 11" xfId="42982"/>
    <cellStyle name="Normal 14 110" xfId="42983"/>
    <cellStyle name="Normal 14 111" xfId="42984"/>
    <cellStyle name="Normal 14 112" xfId="42985"/>
    <cellStyle name="Normal 14 113" xfId="42986"/>
    <cellStyle name="Normal 14 114" xfId="42987"/>
    <cellStyle name="Normal 14 115" xfId="42988"/>
    <cellStyle name="Normal 14 116" xfId="42989"/>
    <cellStyle name="Normal 14 117" xfId="42990"/>
    <cellStyle name="Normal 14 118" xfId="42991"/>
    <cellStyle name="Normal 14 119" xfId="42992"/>
    <cellStyle name="Normal 14 12" xfId="42993"/>
    <cellStyle name="Normal 14 120" xfId="42994"/>
    <cellStyle name="Normal 14 121" xfId="42995"/>
    <cellStyle name="Normal 14 122" xfId="42996"/>
    <cellStyle name="Normal 14 123" xfId="42997"/>
    <cellStyle name="Normal 14 124" xfId="42998"/>
    <cellStyle name="Normal 14 125" xfId="42999"/>
    <cellStyle name="Normal 14 126" xfId="43000"/>
    <cellStyle name="Normal 14 13" xfId="43001"/>
    <cellStyle name="Normal 14 14" xfId="43002"/>
    <cellStyle name="Normal 14 15" xfId="43003"/>
    <cellStyle name="Normal 14 16" xfId="43004"/>
    <cellStyle name="Normal 14 17" xfId="43005"/>
    <cellStyle name="Normal 14 18" xfId="43006"/>
    <cellStyle name="Normal 14 19" xfId="43007"/>
    <cellStyle name="Normal 14 2" xfId="197"/>
    <cellStyle name="Normal 14 2 2" xfId="464"/>
    <cellStyle name="Normal 14 2 2 2" xfId="465"/>
    <cellStyle name="Normal 14 2 3" xfId="466"/>
    <cellStyle name="Normal 14 2 3 2" xfId="467"/>
    <cellStyle name="Normal 14 2 4" xfId="468"/>
    <cellStyle name="Normal 14 20" xfId="43008"/>
    <cellStyle name="Normal 14 21" xfId="43009"/>
    <cellStyle name="Normal 14 22" xfId="43010"/>
    <cellStyle name="Normal 14 23" xfId="43011"/>
    <cellStyle name="Normal 14 24" xfId="43012"/>
    <cellStyle name="Normal 14 25" xfId="43013"/>
    <cellStyle name="Normal 14 26" xfId="43014"/>
    <cellStyle name="Normal 14 27" xfId="43015"/>
    <cellStyle name="Normal 14 28" xfId="43016"/>
    <cellStyle name="Normal 14 29" xfId="43017"/>
    <cellStyle name="Normal 14 3" xfId="469"/>
    <cellStyle name="Normal 14 3 2" xfId="43018"/>
    <cellStyle name="Normal 14 30" xfId="43019"/>
    <cellStyle name="Normal 14 31" xfId="43020"/>
    <cellStyle name="Normal 14 32" xfId="43021"/>
    <cellStyle name="Normal 14 33" xfId="43022"/>
    <cellStyle name="Normal 14 34" xfId="43023"/>
    <cellStyle name="Normal 14 35" xfId="43024"/>
    <cellStyle name="Normal 14 36" xfId="43025"/>
    <cellStyle name="Normal 14 37" xfId="43026"/>
    <cellStyle name="Normal 14 38" xfId="43027"/>
    <cellStyle name="Normal 14 39" xfId="43028"/>
    <cellStyle name="Normal 14 4" xfId="470"/>
    <cellStyle name="Normal 14 4 2" xfId="471"/>
    <cellStyle name="Normal 14 40" xfId="43029"/>
    <cellStyle name="Normal 14 41" xfId="43030"/>
    <cellStyle name="Normal 14 42" xfId="43031"/>
    <cellStyle name="Normal 14 43" xfId="43032"/>
    <cellStyle name="Normal 14 44" xfId="43033"/>
    <cellStyle name="Normal 14 45" xfId="43034"/>
    <cellStyle name="Normal 14 46" xfId="43035"/>
    <cellStyle name="Normal 14 47" xfId="43036"/>
    <cellStyle name="Normal 14 48" xfId="43037"/>
    <cellStyle name="Normal 14 49" xfId="43038"/>
    <cellStyle name="Normal 14 5" xfId="472"/>
    <cellStyle name="Normal 14 5 2" xfId="473"/>
    <cellStyle name="Normal 14 50" xfId="43039"/>
    <cellStyle name="Normal 14 51" xfId="43040"/>
    <cellStyle name="Normal 14 52" xfId="43041"/>
    <cellStyle name="Normal 14 53" xfId="43042"/>
    <cellStyle name="Normal 14 54" xfId="43043"/>
    <cellStyle name="Normal 14 55" xfId="43044"/>
    <cellStyle name="Normal 14 56" xfId="43045"/>
    <cellStyle name="Normal 14 57" xfId="43046"/>
    <cellStyle name="Normal 14 58" xfId="43047"/>
    <cellStyle name="Normal 14 59" xfId="43048"/>
    <cellStyle name="Normal 14 6" xfId="474"/>
    <cellStyle name="Normal 14 6 2" xfId="43049"/>
    <cellStyle name="Normal 14 60" xfId="43050"/>
    <cellStyle name="Normal 14 61" xfId="43051"/>
    <cellStyle name="Normal 14 62" xfId="43052"/>
    <cellStyle name="Normal 14 63" xfId="43053"/>
    <cellStyle name="Normal 14 64" xfId="43054"/>
    <cellStyle name="Normal 14 65" xfId="43055"/>
    <cellStyle name="Normal 14 66" xfId="43056"/>
    <cellStyle name="Normal 14 67" xfId="43057"/>
    <cellStyle name="Normal 14 68" xfId="43058"/>
    <cellStyle name="Normal 14 69" xfId="43059"/>
    <cellStyle name="Normal 14 7" xfId="43060"/>
    <cellStyle name="Normal 14 70" xfId="43061"/>
    <cellStyle name="Normal 14 71" xfId="43062"/>
    <cellStyle name="Normal 14 72" xfId="43063"/>
    <cellStyle name="Normal 14 73" xfId="43064"/>
    <cellStyle name="Normal 14 74" xfId="43065"/>
    <cellStyle name="Normal 14 75" xfId="43066"/>
    <cellStyle name="Normal 14 76" xfId="43067"/>
    <cellStyle name="Normal 14 77" xfId="43068"/>
    <cellStyle name="Normal 14 78" xfId="43069"/>
    <cellStyle name="Normal 14 79" xfId="43070"/>
    <cellStyle name="Normal 14 8" xfId="43071"/>
    <cellStyle name="Normal 14 80" xfId="43072"/>
    <cellStyle name="Normal 14 81" xfId="43073"/>
    <cellStyle name="Normal 14 82" xfId="43074"/>
    <cellStyle name="Normal 14 83" xfId="43075"/>
    <cellStyle name="Normal 14 84" xfId="43076"/>
    <cellStyle name="Normal 14 85" xfId="43077"/>
    <cellStyle name="Normal 14 86" xfId="43078"/>
    <cellStyle name="Normal 14 87" xfId="43079"/>
    <cellStyle name="Normal 14 88" xfId="43080"/>
    <cellStyle name="Normal 14 89" xfId="43081"/>
    <cellStyle name="Normal 14 9" xfId="43082"/>
    <cellStyle name="Normal 14 90" xfId="43083"/>
    <cellStyle name="Normal 14 91" xfId="43084"/>
    <cellStyle name="Normal 14 92" xfId="43085"/>
    <cellStyle name="Normal 14 93" xfId="43086"/>
    <cellStyle name="Normal 14 94" xfId="43087"/>
    <cellStyle name="Normal 14 95" xfId="43088"/>
    <cellStyle name="Normal 14 95 10" xfId="43089"/>
    <cellStyle name="Normal 14 95 11" xfId="43090"/>
    <cellStyle name="Normal 14 95 12" xfId="43091"/>
    <cellStyle name="Normal 14 95 13" xfId="43092"/>
    <cellStyle name="Normal 14 95 2" xfId="43093"/>
    <cellStyle name="Normal 14 95 2 2" xfId="43094"/>
    <cellStyle name="Normal 14 95 2 3" xfId="43095"/>
    <cellStyle name="Normal 14 95 2 4" xfId="43096"/>
    <cellStyle name="Normal 14 95 2 5" xfId="43097"/>
    <cellStyle name="Normal 14 95 2 6" xfId="43098"/>
    <cellStyle name="Normal 14 95 2 7" xfId="43099"/>
    <cellStyle name="Normal 14 95 2 8" xfId="43100"/>
    <cellStyle name="Normal 14 95 3" xfId="43101"/>
    <cellStyle name="Normal 14 95 4" xfId="43102"/>
    <cellStyle name="Normal 14 95 5" xfId="43103"/>
    <cellStyle name="Normal 14 95 6" xfId="43104"/>
    <cellStyle name="Normal 14 95 7" xfId="43105"/>
    <cellStyle name="Normal 14 95 8" xfId="43106"/>
    <cellStyle name="Normal 14 95 9" xfId="43107"/>
    <cellStyle name="Normal 14 96" xfId="43108"/>
    <cellStyle name="Normal 14 96 10" xfId="43109"/>
    <cellStyle name="Normal 14 96 11" xfId="43110"/>
    <cellStyle name="Normal 14 96 12" xfId="43111"/>
    <cellStyle name="Normal 14 96 13" xfId="43112"/>
    <cellStyle name="Normal 14 96 2" xfId="43113"/>
    <cellStyle name="Normal 14 96 2 2" xfId="43114"/>
    <cellStyle name="Normal 14 96 2 3" xfId="43115"/>
    <cellStyle name="Normal 14 96 2 4" xfId="43116"/>
    <cellStyle name="Normal 14 96 2 5" xfId="43117"/>
    <cellStyle name="Normal 14 96 2 6" xfId="43118"/>
    <cellStyle name="Normal 14 96 2 7" xfId="43119"/>
    <cellStyle name="Normal 14 96 2 8" xfId="43120"/>
    <cellStyle name="Normal 14 96 3" xfId="43121"/>
    <cellStyle name="Normal 14 96 4" xfId="43122"/>
    <cellStyle name="Normal 14 96 5" xfId="43123"/>
    <cellStyle name="Normal 14 96 6" xfId="43124"/>
    <cellStyle name="Normal 14 96 7" xfId="43125"/>
    <cellStyle name="Normal 14 96 8" xfId="43126"/>
    <cellStyle name="Normal 14 96 9" xfId="43127"/>
    <cellStyle name="Normal 14 97" xfId="43128"/>
    <cellStyle name="Normal 14 97 10" xfId="43129"/>
    <cellStyle name="Normal 14 97 11" xfId="43130"/>
    <cellStyle name="Normal 14 97 12" xfId="43131"/>
    <cellStyle name="Normal 14 97 2" xfId="43132"/>
    <cellStyle name="Normal 14 97 2 2" xfId="43133"/>
    <cellStyle name="Normal 14 97 2 3" xfId="43134"/>
    <cellStyle name="Normal 14 97 2 4" xfId="43135"/>
    <cellStyle name="Normal 14 97 2 5" xfId="43136"/>
    <cellStyle name="Normal 14 97 2 6" xfId="43137"/>
    <cellStyle name="Normal 14 97 2 7" xfId="43138"/>
    <cellStyle name="Normal 14 97 2 8" xfId="43139"/>
    <cellStyle name="Normal 14 97 3" xfId="43140"/>
    <cellStyle name="Normal 14 97 4" xfId="43141"/>
    <cellStyle name="Normal 14 97 5" xfId="43142"/>
    <cellStyle name="Normal 14 97 6" xfId="43143"/>
    <cellStyle name="Normal 14 97 7" xfId="43144"/>
    <cellStyle name="Normal 14 97 8" xfId="43145"/>
    <cellStyle name="Normal 14 97 9" xfId="43146"/>
    <cellStyle name="Normal 14 98" xfId="43147"/>
    <cellStyle name="Normal 14 99" xfId="43148"/>
    <cellStyle name="Normal 140" xfId="43149"/>
    <cellStyle name="Normal 141" xfId="43150"/>
    <cellStyle name="Normal 142" xfId="43151"/>
    <cellStyle name="Normal 143" xfId="43152"/>
    <cellStyle name="Normal 144" xfId="43153"/>
    <cellStyle name="Normal 145" xfId="43154"/>
    <cellStyle name="Normal 146" xfId="43155"/>
    <cellStyle name="Normal 147" xfId="43156"/>
    <cellStyle name="Normal 148" xfId="43157"/>
    <cellStyle name="Normal 149" xfId="43158"/>
    <cellStyle name="Normal 15" xfId="198"/>
    <cellStyle name="Normal 15 10" xfId="43159"/>
    <cellStyle name="Normal 15 100" xfId="43160"/>
    <cellStyle name="Normal 15 101" xfId="43161"/>
    <cellStyle name="Normal 15 102" xfId="43162"/>
    <cellStyle name="Normal 15 103" xfId="43163"/>
    <cellStyle name="Normal 15 104" xfId="43164"/>
    <cellStyle name="Normal 15 105" xfId="43165"/>
    <cellStyle name="Normal 15 106" xfId="43166"/>
    <cellStyle name="Normal 15 107" xfId="43167"/>
    <cellStyle name="Normal 15 108" xfId="43168"/>
    <cellStyle name="Normal 15 109" xfId="43169"/>
    <cellStyle name="Normal 15 11" xfId="43170"/>
    <cellStyle name="Normal 15 110" xfId="43171"/>
    <cellStyle name="Normal 15 111" xfId="43172"/>
    <cellStyle name="Normal 15 112" xfId="43173"/>
    <cellStyle name="Normal 15 113" xfId="43174"/>
    <cellStyle name="Normal 15 114" xfId="43175"/>
    <cellStyle name="Normal 15 115" xfId="43176"/>
    <cellStyle name="Normal 15 116" xfId="43177"/>
    <cellStyle name="Normal 15 117" xfId="43178"/>
    <cellStyle name="Normal 15 118" xfId="43179"/>
    <cellStyle name="Normal 15 119" xfId="43180"/>
    <cellStyle name="Normal 15 12" xfId="43181"/>
    <cellStyle name="Normal 15 120" xfId="43182"/>
    <cellStyle name="Normal 15 121" xfId="43183"/>
    <cellStyle name="Normal 15 122" xfId="43184"/>
    <cellStyle name="Normal 15 123" xfId="43185"/>
    <cellStyle name="Normal 15 124" xfId="43186"/>
    <cellStyle name="Normal 15 125" xfId="43187"/>
    <cellStyle name="Normal 15 126" xfId="43188"/>
    <cellStyle name="Normal 15 13" xfId="43189"/>
    <cellStyle name="Normal 15 14" xfId="43190"/>
    <cellStyle name="Normal 15 15" xfId="43191"/>
    <cellStyle name="Normal 15 16" xfId="43192"/>
    <cellStyle name="Normal 15 17" xfId="43193"/>
    <cellStyle name="Normal 15 18" xfId="43194"/>
    <cellStyle name="Normal 15 19" xfId="43195"/>
    <cellStyle name="Normal 15 2" xfId="199"/>
    <cellStyle name="Normal 15 2 2" xfId="475"/>
    <cellStyle name="Normal 15 2 2 2" xfId="476"/>
    <cellStyle name="Normal 15 2 3" xfId="477"/>
    <cellStyle name="Normal 15 2 3 2" xfId="478"/>
    <cellStyle name="Normal 15 2 4" xfId="479"/>
    <cellStyle name="Normal 15 20" xfId="43196"/>
    <cellStyle name="Normal 15 21" xfId="43197"/>
    <cellStyle name="Normal 15 22" xfId="43198"/>
    <cellStyle name="Normal 15 23" xfId="43199"/>
    <cellStyle name="Normal 15 24" xfId="43200"/>
    <cellStyle name="Normal 15 25" xfId="43201"/>
    <cellStyle name="Normal 15 26" xfId="43202"/>
    <cellStyle name="Normal 15 27" xfId="43203"/>
    <cellStyle name="Normal 15 28" xfId="43204"/>
    <cellStyle name="Normal 15 29" xfId="43205"/>
    <cellStyle name="Normal 15 3" xfId="480"/>
    <cellStyle name="Normal 15 3 2" xfId="481"/>
    <cellStyle name="Normal 15 30" xfId="43206"/>
    <cellStyle name="Normal 15 31" xfId="43207"/>
    <cellStyle name="Normal 15 32" xfId="43208"/>
    <cellStyle name="Normal 15 33" xfId="43209"/>
    <cellStyle name="Normal 15 34" xfId="43210"/>
    <cellStyle name="Normal 15 35" xfId="43211"/>
    <cellStyle name="Normal 15 36" xfId="43212"/>
    <cellStyle name="Normal 15 37" xfId="43213"/>
    <cellStyle name="Normal 15 38" xfId="43214"/>
    <cellStyle name="Normal 15 39" xfId="43215"/>
    <cellStyle name="Normal 15 4" xfId="482"/>
    <cellStyle name="Normal 15 4 2" xfId="483"/>
    <cellStyle name="Normal 15 40" xfId="43216"/>
    <cellStyle name="Normal 15 41" xfId="43217"/>
    <cellStyle name="Normal 15 42" xfId="43218"/>
    <cellStyle name="Normal 15 43" xfId="43219"/>
    <cellStyle name="Normal 15 44" xfId="43220"/>
    <cellStyle name="Normal 15 45" xfId="43221"/>
    <cellStyle name="Normal 15 46" xfId="43222"/>
    <cellStyle name="Normal 15 47" xfId="43223"/>
    <cellStyle name="Normal 15 48" xfId="43224"/>
    <cellStyle name="Normal 15 49" xfId="43225"/>
    <cellStyle name="Normal 15 5" xfId="484"/>
    <cellStyle name="Normal 15 50" xfId="43226"/>
    <cellStyle name="Normal 15 51" xfId="43227"/>
    <cellStyle name="Normal 15 52" xfId="43228"/>
    <cellStyle name="Normal 15 53" xfId="43229"/>
    <cellStyle name="Normal 15 54" xfId="43230"/>
    <cellStyle name="Normal 15 55" xfId="43231"/>
    <cellStyle name="Normal 15 56" xfId="43232"/>
    <cellStyle name="Normal 15 57" xfId="43233"/>
    <cellStyle name="Normal 15 58" xfId="43234"/>
    <cellStyle name="Normal 15 59" xfId="43235"/>
    <cellStyle name="Normal 15 6" xfId="43236"/>
    <cellStyle name="Normal 15 60" xfId="43237"/>
    <cellStyle name="Normal 15 61" xfId="43238"/>
    <cellStyle name="Normal 15 62" xfId="43239"/>
    <cellStyle name="Normal 15 63" xfId="43240"/>
    <cellStyle name="Normal 15 64" xfId="43241"/>
    <cellStyle name="Normal 15 65" xfId="43242"/>
    <cellStyle name="Normal 15 66" xfId="43243"/>
    <cellStyle name="Normal 15 67" xfId="43244"/>
    <cellStyle name="Normal 15 68" xfId="43245"/>
    <cellStyle name="Normal 15 69" xfId="43246"/>
    <cellStyle name="Normal 15 7" xfId="43247"/>
    <cellStyle name="Normal 15 70" xfId="43248"/>
    <cellStyle name="Normal 15 71" xfId="43249"/>
    <cellStyle name="Normal 15 72" xfId="43250"/>
    <cellStyle name="Normal 15 73" xfId="43251"/>
    <cellStyle name="Normal 15 74" xfId="43252"/>
    <cellStyle name="Normal 15 75" xfId="43253"/>
    <cellStyle name="Normal 15 76" xfId="43254"/>
    <cellStyle name="Normal 15 77" xfId="43255"/>
    <cellStyle name="Normal 15 78" xfId="43256"/>
    <cellStyle name="Normal 15 79" xfId="43257"/>
    <cellStyle name="Normal 15 8" xfId="43258"/>
    <cellStyle name="Normal 15 80" xfId="43259"/>
    <cellStyle name="Normal 15 81" xfId="43260"/>
    <cellStyle name="Normal 15 82" xfId="43261"/>
    <cellStyle name="Normal 15 83" xfId="43262"/>
    <cellStyle name="Normal 15 84" xfId="43263"/>
    <cellStyle name="Normal 15 85" xfId="43264"/>
    <cellStyle name="Normal 15 86" xfId="43265"/>
    <cellStyle name="Normal 15 87" xfId="43266"/>
    <cellStyle name="Normal 15 88" xfId="43267"/>
    <cellStyle name="Normal 15 89" xfId="43268"/>
    <cellStyle name="Normal 15 9" xfId="43269"/>
    <cellStyle name="Normal 15 90" xfId="43270"/>
    <cellStyle name="Normal 15 91" xfId="43271"/>
    <cellStyle name="Normal 15 92" xfId="43272"/>
    <cellStyle name="Normal 15 93" xfId="43273"/>
    <cellStyle name="Normal 15 94" xfId="43274"/>
    <cellStyle name="Normal 15 95" xfId="43275"/>
    <cellStyle name="Normal 15 96" xfId="43276"/>
    <cellStyle name="Normal 15 97" xfId="43277"/>
    <cellStyle name="Normal 15 98" xfId="43278"/>
    <cellStyle name="Normal 15 99" xfId="43279"/>
    <cellStyle name="Normal 150" xfId="43280"/>
    <cellStyle name="Normal 151" xfId="43281"/>
    <cellStyle name="Normal 152" xfId="43282"/>
    <cellStyle name="Normal 153" xfId="43283"/>
    <cellStyle name="Normal 154" xfId="43284"/>
    <cellStyle name="Normal 155" xfId="43285"/>
    <cellStyle name="Normal 156" xfId="43286"/>
    <cellStyle name="Normal 157" xfId="43287"/>
    <cellStyle name="Normal 158" xfId="43288"/>
    <cellStyle name="Normal 159" xfId="43289"/>
    <cellStyle name="Normal 16" xfId="200"/>
    <cellStyle name="Normal 16 10" xfId="43290"/>
    <cellStyle name="Normal 16 100" xfId="43291"/>
    <cellStyle name="Normal 16 101" xfId="43292"/>
    <cellStyle name="Normal 16 102" xfId="43293"/>
    <cellStyle name="Normal 16 103" xfId="43294"/>
    <cellStyle name="Normal 16 104" xfId="43295"/>
    <cellStyle name="Normal 16 105" xfId="43296"/>
    <cellStyle name="Normal 16 106" xfId="43297"/>
    <cellStyle name="Normal 16 107" xfId="43298"/>
    <cellStyle name="Normal 16 108" xfId="43299"/>
    <cellStyle name="Normal 16 109" xfId="43300"/>
    <cellStyle name="Normal 16 11" xfId="43301"/>
    <cellStyle name="Normal 16 110" xfId="43302"/>
    <cellStyle name="Normal 16 111" xfId="43303"/>
    <cellStyle name="Normal 16 112" xfId="43304"/>
    <cellStyle name="Normal 16 113" xfId="43305"/>
    <cellStyle name="Normal 16 114" xfId="43306"/>
    <cellStyle name="Normal 16 115" xfId="43307"/>
    <cellStyle name="Normal 16 116" xfId="43308"/>
    <cellStyle name="Normal 16 117" xfId="43309"/>
    <cellStyle name="Normal 16 118" xfId="43310"/>
    <cellStyle name="Normal 16 119" xfId="43311"/>
    <cellStyle name="Normal 16 12" xfId="43312"/>
    <cellStyle name="Normal 16 120" xfId="43313"/>
    <cellStyle name="Normal 16 121" xfId="43314"/>
    <cellStyle name="Normal 16 122" xfId="43315"/>
    <cellStyle name="Normal 16 123" xfId="43316"/>
    <cellStyle name="Normal 16 124" xfId="43317"/>
    <cellStyle name="Normal 16 125" xfId="43318"/>
    <cellStyle name="Normal 16 13" xfId="43319"/>
    <cellStyle name="Normal 16 14" xfId="43320"/>
    <cellStyle name="Normal 16 15" xfId="43321"/>
    <cellStyle name="Normal 16 16" xfId="43322"/>
    <cellStyle name="Normal 16 17" xfId="43323"/>
    <cellStyle name="Normal 16 18" xfId="43324"/>
    <cellStyle name="Normal 16 19" xfId="43325"/>
    <cellStyle name="Normal 16 2" xfId="201"/>
    <cellStyle name="Normal 16 2 2" xfId="485"/>
    <cellStyle name="Normal 16 2 2 2" xfId="486"/>
    <cellStyle name="Normal 16 2 3" xfId="487"/>
    <cellStyle name="Normal 16 2 3 2" xfId="488"/>
    <cellStyle name="Normal 16 2 4" xfId="489"/>
    <cellStyle name="Normal 16 20" xfId="43326"/>
    <cellStyle name="Normal 16 21" xfId="43327"/>
    <cellStyle name="Normal 16 22" xfId="43328"/>
    <cellStyle name="Normal 16 23" xfId="43329"/>
    <cellStyle name="Normal 16 24" xfId="43330"/>
    <cellStyle name="Normal 16 25" xfId="43331"/>
    <cellStyle name="Normal 16 26" xfId="43332"/>
    <cellStyle name="Normal 16 27" xfId="43333"/>
    <cellStyle name="Normal 16 28" xfId="43334"/>
    <cellStyle name="Normal 16 29" xfId="43335"/>
    <cellStyle name="Normal 16 3" xfId="490"/>
    <cellStyle name="Normal 16 3 2" xfId="491"/>
    <cellStyle name="Normal 16 30" xfId="43336"/>
    <cellStyle name="Normal 16 31" xfId="43337"/>
    <cellStyle name="Normal 16 32" xfId="43338"/>
    <cellStyle name="Normal 16 33" xfId="43339"/>
    <cellStyle name="Normal 16 34" xfId="43340"/>
    <cellStyle name="Normal 16 35" xfId="43341"/>
    <cellStyle name="Normal 16 36" xfId="43342"/>
    <cellStyle name="Normal 16 37" xfId="43343"/>
    <cellStyle name="Normal 16 38" xfId="43344"/>
    <cellStyle name="Normal 16 39" xfId="43345"/>
    <cellStyle name="Normal 16 4" xfId="492"/>
    <cellStyle name="Normal 16 4 2" xfId="493"/>
    <cellStyle name="Normal 16 40" xfId="43346"/>
    <cellStyle name="Normal 16 41" xfId="43347"/>
    <cellStyle name="Normal 16 42" xfId="43348"/>
    <cellStyle name="Normal 16 43" xfId="43349"/>
    <cellStyle name="Normal 16 44" xfId="43350"/>
    <cellStyle name="Normal 16 45" xfId="43351"/>
    <cellStyle name="Normal 16 46" xfId="43352"/>
    <cellStyle name="Normal 16 47" xfId="43353"/>
    <cellStyle name="Normal 16 48" xfId="43354"/>
    <cellStyle name="Normal 16 49" xfId="43355"/>
    <cellStyle name="Normal 16 5" xfId="494"/>
    <cellStyle name="Normal 16 5 2" xfId="43356"/>
    <cellStyle name="Normal 16 50" xfId="43357"/>
    <cellStyle name="Normal 16 51" xfId="43358"/>
    <cellStyle name="Normal 16 52" xfId="43359"/>
    <cellStyle name="Normal 16 53" xfId="43360"/>
    <cellStyle name="Normal 16 54" xfId="43361"/>
    <cellStyle name="Normal 16 55" xfId="43362"/>
    <cellStyle name="Normal 16 56" xfId="43363"/>
    <cellStyle name="Normal 16 57" xfId="43364"/>
    <cellStyle name="Normal 16 58" xfId="43365"/>
    <cellStyle name="Normal 16 59" xfId="43366"/>
    <cellStyle name="Normal 16 6" xfId="43367"/>
    <cellStyle name="Normal 16 6 2" xfId="43368"/>
    <cellStyle name="Normal 16 60" xfId="43369"/>
    <cellStyle name="Normal 16 61" xfId="43370"/>
    <cellStyle name="Normal 16 62" xfId="43371"/>
    <cellStyle name="Normal 16 63" xfId="43372"/>
    <cellStyle name="Normal 16 64" xfId="43373"/>
    <cellStyle name="Normal 16 65" xfId="43374"/>
    <cellStyle name="Normal 16 66" xfId="43375"/>
    <cellStyle name="Normal 16 67" xfId="43376"/>
    <cellStyle name="Normal 16 68" xfId="43377"/>
    <cellStyle name="Normal 16 69" xfId="43378"/>
    <cellStyle name="Normal 16 7" xfId="43379"/>
    <cellStyle name="Normal 16 70" xfId="43380"/>
    <cellStyle name="Normal 16 71" xfId="43381"/>
    <cellStyle name="Normal 16 72" xfId="43382"/>
    <cellStyle name="Normal 16 73" xfId="43383"/>
    <cellStyle name="Normal 16 74" xfId="43384"/>
    <cellStyle name="Normal 16 75" xfId="43385"/>
    <cellStyle name="Normal 16 76" xfId="43386"/>
    <cellStyle name="Normal 16 77" xfId="43387"/>
    <cellStyle name="Normal 16 78" xfId="43388"/>
    <cellStyle name="Normal 16 79" xfId="43389"/>
    <cellStyle name="Normal 16 8" xfId="43390"/>
    <cellStyle name="Normal 16 80" xfId="43391"/>
    <cellStyle name="Normal 16 81" xfId="43392"/>
    <cellStyle name="Normal 16 82" xfId="43393"/>
    <cellStyle name="Normal 16 83" xfId="43394"/>
    <cellStyle name="Normal 16 84" xfId="43395"/>
    <cellStyle name="Normal 16 85" xfId="43396"/>
    <cellStyle name="Normal 16 86" xfId="43397"/>
    <cellStyle name="Normal 16 87" xfId="43398"/>
    <cellStyle name="Normal 16 88" xfId="43399"/>
    <cellStyle name="Normal 16 89" xfId="43400"/>
    <cellStyle name="Normal 16 9" xfId="43401"/>
    <cellStyle name="Normal 16 90" xfId="43402"/>
    <cellStyle name="Normal 16 91" xfId="43403"/>
    <cellStyle name="Normal 16 92" xfId="43404"/>
    <cellStyle name="Normal 16 93" xfId="43405"/>
    <cellStyle name="Normal 16 94" xfId="43406"/>
    <cellStyle name="Normal 16 95" xfId="43407"/>
    <cellStyle name="Normal 16 96" xfId="43408"/>
    <cellStyle name="Normal 16 97" xfId="43409"/>
    <cellStyle name="Normal 16 98" xfId="43410"/>
    <cellStyle name="Normal 16 99" xfId="43411"/>
    <cellStyle name="Normal 160" xfId="43412"/>
    <cellStyle name="Normal 161" xfId="43413"/>
    <cellStyle name="Normal 162" xfId="43414"/>
    <cellStyle name="Normal 163" xfId="43415"/>
    <cellStyle name="Normal 164" xfId="43416"/>
    <cellStyle name="Normal 165" xfId="43417"/>
    <cellStyle name="Normal 166" xfId="43418"/>
    <cellStyle name="Normal 167" xfId="43419"/>
    <cellStyle name="Normal 168" xfId="43420"/>
    <cellStyle name="Normal 169" xfId="43421"/>
    <cellStyle name="Normal 17" xfId="202"/>
    <cellStyle name="Normal 17 10" xfId="43422"/>
    <cellStyle name="Normal 17 11" xfId="43423"/>
    <cellStyle name="Normal 17 12" xfId="43424"/>
    <cellStyle name="Normal 17 13" xfId="43425"/>
    <cellStyle name="Normal 17 14" xfId="43426"/>
    <cellStyle name="Normal 17 15" xfId="43427"/>
    <cellStyle name="Normal 17 16" xfId="43428"/>
    <cellStyle name="Normal 17 17" xfId="43429"/>
    <cellStyle name="Normal 17 18" xfId="43430"/>
    <cellStyle name="Normal 17 19" xfId="43431"/>
    <cellStyle name="Normal 17 2" xfId="203"/>
    <cellStyle name="Normal 17 2 2" xfId="495"/>
    <cellStyle name="Normal 17 2 2 2" xfId="496"/>
    <cellStyle name="Normal 17 2 3" xfId="497"/>
    <cellStyle name="Normal 17 2 3 2" xfId="498"/>
    <cellStyle name="Normal 17 2 4" xfId="499"/>
    <cellStyle name="Normal 17 20" xfId="43432"/>
    <cellStyle name="Normal 17 3" xfId="500"/>
    <cellStyle name="Normal 17 3 2" xfId="501"/>
    <cellStyle name="Normal 17 4" xfId="502"/>
    <cellStyle name="Normal 17 4 2" xfId="503"/>
    <cellStyle name="Normal 17 5" xfId="504"/>
    <cellStyle name="Normal 17 5 2" xfId="43433"/>
    <cellStyle name="Normal 17 6" xfId="43434"/>
    <cellStyle name="Normal 17 6 2" xfId="43435"/>
    <cellStyle name="Normal 17 7" xfId="43436"/>
    <cellStyle name="Normal 17 8" xfId="43437"/>
    <cellStyle name="Normal 17 9" xfId="43438"/>
    <cellStyle name="Normal 170" xfId="43439"/>
    <cellStyle name="Normal 171" xfId="43440"/>
    <cellStyle name="Normal 172" xfId="43441"/>
    <cellStyle name="Normal 173" xfId="43442"/>
    <cellStyle name="Normal 174" xfId="43443"/>
    <cellStyle name="Normal 175" xfId="43444"/>
    <cellStyle name="Normal 176" xfId="43445"/>
    <cellStyle name="Normal 177" xfId="43446"/>
    <cellStyle name="Normal 178" xfId="43447"/>
    <cellStyle name="Normal 179" xfId="43448"/>
    <cellStyle name="Normal 18" xfId="204"/>
    <cellStyle name="Normal 18 2" xfId="205"/>
    <cellStyle name="Normal 18 2 2" xfId="505"/>
    <cellStyle name="Normal 18 2 2 2" xfId="506"/>
    <cellStyle name="Normal 18 2 3" xfId="507"/>
    <cellStyle name="Normal 18 2 3 2" xfId="508"/>
    <cellStyle name="Normal 18 2 4" xfId="509"/>
    <cellStyle name="Normal 18 3" xfId="510"/>
    <cellStyle name="Normal 18 3 2" xfId="511"/>
    <cellStyle name="Normal 18 4" xfId="512"/>
    <cellStyle name="Normal 18 4 2" xfId="513"/>
    <cellStyle name="Normal 18 5" xfId="514"/>
    <cellStyle name="Normal 18 5 2" xfId="43449"/>
    <cellStyle name="Normal 18 6" xfId="43450"/>
    <cellStyle name="Normal 18 6 2" xfId="43451"/>
    <cellStyle name="Normal 18 7" xfId="43452"/>
    <cellStyle name="Normal 18 8" xfId="43453"/>
    <cellStyle name="Normal 180" xfId="43454"/>
    <cellStyle name="Normal 181" xfId="43455"/>
    <cellStyle name="Normal 182" xfId="43456"/>
    <cellStyle name="Normal 183" xfId="43457"/>
    <cellStyle name="Normal 184" xfId="43458"/>
    <cellStyle name="Normal 185" xfId="43459"/>
    <cellStyle name="Normal 186" xfId="43460"/>
    <cellStyle name="Normal 187" xfId="43461"/>
    <cellStyle name="Normal 188" xfId="43462"/>
    <cellStyle name="Normal 189" xfId="43463"/>
    <cellStyle name="Normal 19" xfId="206"/>
    <cellStyle name="Normal 19 2" xfId="207"/>
    <cellStyle name="Normal 19 2 2" xfId="515"/>
    <cellStyle name="Normal 19 2 2 2" xfId="516"/>
    <cellStyle name="Normal 19 2 3" xfId="517"/>
    <cellStyle name="Normal 19 2 3 2" xfId="518"/>
    <cellStyle name="Normal 19 2 4" xfId="519"/>
    <cellStyle name="Normal 19 3" xfId="520"/>
    <cellStyle name="Normal 19 3 2" xfId="521"/>
    <cellStyle name="Normal 19 4" xfId="522"/>
    <cellStyle name="Normal 19 4 2" xfId="523"/>
    <cellStyle name="Normal 19 5" xfId="524"/>
    <cellStyle name="Normal 19 5 2" xfId="43464"/>
    <cellStyle name="Normal 19 6" xfId="43465"/>
    <cellStyle name="Normal 19 6 2" xfId="43466"/>
    <cellStyle name="Normal 19 7" xfId="43467"/>
    <cellStyle name="Normal 19 8" xfId="43468"/>
    <cellStyle name="Normal 190" xfId="43469"/>
    <cellStyle name="Normal 191" xfId="43470"/>
    <cellStyle name="Normal 192" xfId="43471"/>
    <cellStyle name="Normal 193" xfId="43472"/>
    <cellStyle name="Normal 194" xfId="43473"/>
    <cellStyle name="Normal 195" xfId="43474"/>
    <cellStyle name="Normal 196" xfId="43475"/>
    <cellStyle name="Normal 197" xfId="43476"/>
    <cellStyle name="Normal 198" xfId="43477"/>
    <cellStyle name="Normal 199" xfId="43478"/>
    <cellStyle name="Normal 2" xfId="208"/>
    <cellStyle name="Normal 2 10" xfId="209"/>
    <cellStyle name="Normal 2 10 10" xfId="43479"/>
    <cellStyle name="Normal 2 10 10 2" xfId="43480"/>
    <cellStyle name="Normal 2 10 11" xfId="43481"/>
    <cellStyle name="Normal 2 10 11 2" xfId="43482"/>
    <cellStyle name="Normal 2 10 12" xfId="43483"/>
    <cellStyle name="Normal 2 10 12 2" xfId="43484"/>
    <cellStyle name="Normal 2 10 13" xfId="43485"/>
    <cellStyle name="Normal 2 10 13 2" xfId="43486"/>
    <cellStyle name="Normal 2 10 14" xfId="43487"/>
    <cellStyle name="Normal 2 10 14 2" xfId="43488"/>
    <cellStyle name="Normal 2 10 15" xfId="43489"/>
    <cellStyle name="Normal 2 10 16" xfId="43490"/>
    <cellStyle name="Normal 2 10 17" xfId="43491"/>
    <cellStyle name="Normal 2 10 18" xfId="43492"/>
    <cellStyle name="Normal 2 10 19" xfId="43493"/>
    <cellStyle name="Normal 2 10 2" xfId="43494"/>
    <cellStyle name="Normal 2 10 2 10" xfId="43495"/>
    <cellStyle name="Normal 2 10 2 10 2" xfId="43496"/>
    <cellStyle name="Normal 2 10 2 11" xfId="43497"/>
    <cellStyle name="Normal 2 10 2 11 2" xfId="43498"/>
    <cellStyle name="Normal 2 10 2 12" xfId="43499"/>
    <cellStyle name="Normal 2 10 2 12 2" xfId="43500"/>
    <cellStyle name="Normal 2 10 2 13" xfId="43501"/>
    <cellStyle name="Normal 2 10 2 14" xfId="43502"/>
    <cellStyle name="Normal 2 10 2 2" xfId="43503"/>
    <cellStyle name="Normal 2 10 2 2 2" xfId="43504"/>
    <cellStyle name="Normal 2 10 2 3" xfId="43505"/>
    <cellStyle name="Normal 2 10 2 3 2" xfId="43506"/>
    <cellStyle name="Normal 2 10 2 4" xfId="43507"/>
    <cellStyle name="Normal 2 10 2 4 2" xfId="43508"/>
    <cellStyle name="Normal 2 10 2 5" xfId="43509"/>
    <cellStyle name="Normal 2 10 2 5 2" xfId="43510"/>
    <cellStyle name="Normal 2 10 2 6" xfId="43511"/>
    <cellStyle name="Normal 2 10 2 6 2" xfId="43512"/>
    <cellStyle name="Normal 2 10 2 7" xfId="43513"/>
    <cellStyle name="Normal 2 10 2 7 2" xfId="43514"/>
    <cellStyle name="Normal 2 10 2 8" xfId="43515"/>
    <cellStyle name="Normal 2 10 2 8 2" xfId="43516"/>
    <cellStyle name="Normal 2 10 2 9" xfId="43517"/>
    <cellStyle name="Normal 2 10 2 9 2" xfId="43518"/>
    <cellStyle name="Normal 2 10 20" xfId="43519"/>
    <cellStyle name="Normal 2 10 21" xfId="43520"/>
    <cellStyle name="Normal 2 10 22" xfId="43521"/>
    <cellStyle name="Normal 2 10 23" xfId="43522"/>
    <cellStyle name="Normal 2 10 24" xfId="43523"/>
    <cellStyle name="Normal 2 10 25" xfId="43524"/>
    <cellStyle name="Normal 2 10 26" xfId="43525"/>
    <cellStyle name="Normal 2 10 27" xfId="43526"/>
    <cellStyle name="Normal 2 10 28" xfId="43527"/>
    <cellStyle name="Normal 2 10 29" xfId="43528"/>
    <cellStyle name="Normal 2 10 3" xfId="43529"/>
    <cellStyle name="Normal 2 10 3 10" xfId="43530"/>
    <cellStyle name="Normal 2 10 3 10 2" xfId="43531"/>
    <cellStyle name="Normal 2 10 3 11" xfId="43532"/>
    <cellStyle name="Normal 2 10 3 11 2" xfId="43533"/>
    <cellStyle name="Normal 2 10 3 12" xfId="43534"/>
    <cellStyle name="Normal 2 10 3 12 2" xfId="43535"/>
    <cellStyle name="Normal 2 10 3 13" xfId="43536"/>
    <cellStyle name="Normal 2 10 3 14" xfId="43537"/>
    <cellStyle name="Normal 2 10 3 2" xfId="43538"/>
    <cellStyle name="Normal 2 10 3 2 2" xfId="43539"/>
    <cellStyle name="Normal 2 10 3 3" xfId="43540"/>
    <cellStyle name="Normal 2 10 3 3 2" xfId="43541"/>
    <cellStyle name="Normal 2 10 3 4" xfId="43542"/>
    <cellStyle name="Normal 2 10 3 4 2" xfId="43543"/>
    <cellStyle name="Normal 2 10 3 5" xfId="43544"/>
    <cellStyle name="Normal 2 10 3 5 2" xfId="43545"/>
    <cellStyle name="Normal 2 10 3 6" xfId="43546"/>
    <cellStyle name="Normal 2 10 3 6 2" xfId="43547"/>
    <cellStyle name="Normal 2 10 3 7" xfId="43548"/>
    <cellStyle name="Normal 2 10 3 7 2" xfId="43549"/>
    <cellStyle name="Normal 2 10 3 8" xfId="43550"/>
    <cellStyle name="Normal 2 10 3 8 2" xfId="43551"/>
    <cellStyle name="Normal 2 10 3 9" xfId="43552"/>
    <cellStyle name="Normal 2 10 3 9 2" xfId="43553"/>
    <cellStyle name="Normal 2 10 30" xfId="43554"/>
    <cellStyle name="Normal 2 10 31" xfId="43555"/>
    <cellStyle name="Normal 2 10 32" xfId="43556"/>
    <cellStyle name="Normal 2 10 33" xfId="43557"/>
    <cellStyle name="Normal 2 10 34" xfId="43558"/>
    <cellStyle name="Normal 2 10 35" xfId="43559"/>
    <cellStyle name="Normal 2 10 36" xfId="43560"/>
    <cellStyle name="Normal 2 10 37" xfId="43561"/>
    <cellStyle name="Normal 2 10 38" xfId="43562"/>
    <cellStyle name="Normal 2 10 39" xfId="43563"/>
    <cellStyle name="Normal 2 10 4" xfId="43564"/>
    <cellStyle name="Normal 2 10 4 2" xfId="43565"/>
    <cellStyle name="Normal 2 10 40" xfId="43566"/>
    <cellStyle name="Normal 2 10 41" xfId="43567"/>
    <cellStyle name="Normal 2 10 42" xfId="43568"/>
    <cellStyle name="Normal 2 10 43" xfId="43569"/>
    <cellStyle name="Normal 2 10 44" xfId="43570"/>
    <cellStyle name="Normal 2 10 45" xfId="43571"/>
    <cellStyle name="Normal 2 10 46" xfId="43572"/>
    <cellStyle name="Normal 2 10 47" xfId="43573"/>
    <cellStyle name="Normal 2 10 48" xfId="43574"/>
    <cellStyle name="Normal 2 10 49" xfId="43575"/>
    <cellStyle name="Normal 2 10 5" xfId="43576"/>
    <cellStyle name="Normal 2 10 5 2" xfId="43577"/>
    <cellStyle name="Normal 2 10 50" xfId="43578"/>
    <cellStyle name="Normal 2 10 51" xfId="43579"/>
    <cellStyle name="Normal 2 10 52" xfId="43580"/>
    <cellStyle name="Normal 2 10 53" xfId="43581"/>
    <cellStyle name="Normal 2 10 54" xfId="43582"/>
    <cellStyle name="Normal 2 10 55" xfId="43583"/>
    <cellStyle name="Normal 2 10 56" xfId="43584"/>
    <cellStyle name="Normal 2 10 57" xfId="43585"/>
    <cellStyle name="Normal 2 10 58" xfId="43586"/>
    <cellStyle name="Normal 2 10 59" xfId="43587"/>
    <cellStyle name="Normal 2 10 6" xfId="43588"/>
    <cellStyle name="Normal 2 10 6 2" xfId="43589"/>
    <cellStyle name="Normal 2 10 60" xfId="43590"/>
    <cellStyle name="Normal 2 10 61" xfId="43591"/>
    <cellStyle name="Normal 2 10 62" xfId="43592"/>
    <cellStyle name="Normal 2 10 63" xfId="43593"/>
    <cellStyle name="Normal 2 10 64" xfId="43594"/>
    <cellStyle name="Normal 2 10 65" xfId="43595"/>
    <cellStyle name="Normal 2 10 66" xfId="43596"/>
    <cellStyle name="Normal 2 10 67" xfId="43597"/>
    <cellStyle name="Normal 2 10 68" xfId="43598"/>
    <cellStyle name="Normal 2 10 69" xfId="43599"/>
    <cellStyle name="Normal 2 10 7" xfId="43600"/>
    <cellStyle name="Normal 2 10 7 2" xfId="43601"/>
    <cellStyle name="Normal 2 10 70" xfId="43602"/>
    <cellStyle name="Normal 2 10 71" xfId="43603"/>
    <cellStyle name="Normal 2 10 72" xfId="43604"/>
    <cellStyle name="Normal 2 10 73" xfId="43605"/>
    <cellStyle name="Normal 2 10 74" xfId="43606"/>
    <cellStyle name="Normal 2 10 75" xfId="43607"/>
    <cellStyle name="Normal 2 10 76" xfId="43608"/>
    <cellStyle name="Normal 2 10 77" xfId="43609"/>
    <cellStyle name="Normal 2 10 78" xfId="43610"/>
    <cellStyle name="Normal 2 10 79" xfId="43611"/>
    <cellStyle name="Normal 2 10 8" xfId="43612"/>
    <cellStyle name="Normal 2 10 8 2" xfId="43613"/>
    <cellStyle name="Normal 2 10 80" xfId="43614"/>
    <cellStyle name="Normal 2 10 81" xfId="43615"/>
    <cellStyle name="Normal 2 10 82" xfId="43616"/>
    <cellStyle name="Normal 2 10 83" xfId="43617"/>
    <cellStyle name="Normal 2 10 84" xfId="43618"/>
    <cellStyle name="Normal 2 10 85" xfId="43619"/>
    <cellStyle name="Normal 2 10 86" xfId="43620"/>
    <cellStyle name="Normal 2 10 87" xfId="43621"/>
    <cellStyle name="Normal 2 10 88" xfId="43622"/>
    <cellStyle name="Normal 2 10 89" xfId="43623"/>
    <cellStyle name="Normal 2 10 9" xfId="43624"/>
    <cellStyle name="Normal 2 10 9 2" xfId="43625"/>
    <cellStyle name="Normal 2 10 90" xfId="43626"/>
    <cellStyle name="Normal 2 10 91" xfId="43627"/>
    <cellStyle name="Normal 2 10 92" xfId="43628"/>
    <cellStyle name="Normal 2 10 93" xfId="43629"/>
    <cellStyle name="Normal 2 10_New_Duke_Form_Percent_Complete" xfId="43630"/>
    <cellStyle name="Normal 2 100" xfId="43631"/>
    <cellStyle name="Normal 2 101" xfId="43632"/>
    <cellStyle name="Normal 2 102" xfId="43633"/>
    <cellStyle name="Normal 2 103" xfId="43634"/>
    <cellStyle name="Normal 2 104" xfId="43635"/>
    <cellStyle name="Normal 2 105" xfId="43636"/>
    <cellStyle name="Normal 2 106" xfId="43637"/>
    <cellStyle name="Normal 2 107" xfId="43638"/>
    <cellStyle name="Normal 2 108" xfId="43639"/>
    <cellStyle name="Normal 2 109" xfId="43640"/>
    <cellStyle name="Normal 2 11" xfId="43641"/>
    <cellStyle name="Normal 2 11 10" xfId="43642"/>
    <cellStyle name="Normal 2 11 10 2" xfId="43643"/>
    <cellStyle name="Normal 2 11 11" xfId="43644"/>
    <cellStyle name="Normal 2 11 11 2" xfId="43645"/>
    <cellStyle name="Normal 2 11 12" xfId="43646"/>
    <cellStyle name="Normal 2 11 12 2" xfId="43647"/>
    <cellStyle name="Normal 2 11 13" xfId="43648"/>
    <cellStyle name="Normal 2 11 13 2" xfId="43649"/>
    <cellStyle name="Normal 2 11 14" xfId="43650"/>
    <cellStyle name="Normal 2 11 14 2" xfId="43651"/>
    <cellStyle name="Normal 2 11 15" xfId="43652"/>
    <cellStyle name="Normal 2 11 16" xfId="43653"/>
    <cellStyle name="Normal 2 11 17" xfId="43654"/>
    <cellStyle name="Normal 2 11 18" xfId="43655"/>
    <cellStyle name="Normal 2 11 19" xfId="43656"/>
    <cellStyle name="Normal 2 11 2" xfId="43657"/>
    <cellStyle name="Normal 2 11 2 10" xfId="43658"/>
    <cellStyle name="Normal 2 11 2 10 2" xfId="43659"/>
    <cellStyle name="Normal 2 11 2 11" xfId="43660"/>
    <cellStyle name="Normal 2 11 2 11 2" xfId="43661"/>
    <cellStyle name="Normal 2 11 2 12" xfId="43662"/>
    <cellStyle name="Normal 2 11 2 12 2" xfId="43663"/>
    <cellStyle name="Normal 2 11 2 13" xfId="43664"/>
    <cellStyle name="Normal 2 11 2 14" xfId="43665"/>
    <cellStyle name="Normal 2 11 2 2" xfId="43666"/>
    <cellStyle name="Normal 2 11 2 2 2" xfId="43667"/>
    <cellStyle name="Normal 2 11 2 3" xfId="43668"/>
    <cellStyle name="Normal 2 11 2 3 2" xfId="43669"/>
    <cellStyle name="Normal 2 11 2 4" xfId="43670"/>
    <cellStyle name="Normal 2 11 2 4 2" xfId="43671"/>
    <cellStyle name="Normal 2 11 2 5" xfId="43672"/>
    <cellStyle name="Normal 2 11 2 5 2" xfId="43673"/>
    <cellStyle name="Normal 2 11 2 6" xfId="43674"/>
    <cellStyle name="Normal 2 11 2 6 2" xfId="43675"/>
    <cellStyle name="Normal 2 11 2 7" xfId="43676"/>
    <cellStyle name="Normal 2 11 2 7 2" xfId="43677"/>
    <cellStyle name="Normal 2 11 2 8" xfId="43678"/>
    <cellStyle name="Normal 2 11 2 8 2" xfId="43679"/>
    <cellStyle name="Normal 2 11 2 9" xfId="43680"/>
    <cellStyle name="Normal 2 11 2 9 2" xfId="43681"/>
    <cellStyle name="Normal 2 11 20" xfId="43682"/>
    <cellStyle name="Normal 2 11 21" xfId="43683"/>
    <cellStyle name="Normal 2 11 22" xfId="43684"/>
    <cellStyle name="Normal 2 11 23" xfId="43685"/>
    <cellStyle name="Normal 2 11 24" xfId="43686"/>
    <cellStyle name="Normal 2 11 25" xfId="43687"/>
    <cellStyle name="Normal 2 11 26" xfId="43688"/>
    <cellStyle name="Normal 2 11 27" xfId="43689"/>
    <cellStyle name="Normal 2 11 28" xfId="43690"/>
    <cellStyle name="Normal 2 11 29" xfId="43691"/>
    <cellStyle name="Normal 2 11 3" xfId="43692"/>
    <cellStyle name="Normal 2 11 3 10" xfId="43693"/>
    <cellStyle name="Normal 2 11 3 10 2" xfId="43694"/>
    <cellStyle name="Normal 2 11 3 11" xfId="43695"/>
    <cellStyle name="Normal 2 11 3 11 2" xfId="43696"/>
    <cellStyle name="Normal 2 11 3 12" xfId="43697"/>
    <cellStyle name="Normal 2 11 3 12 2" xfId="43698"/>
    <cellStyle name="Normal 2 11 3 13" xfId="43699"/>
    <cellStyle name="Normal 2 11 3 14" xfId="43700"/>
    <cellStyle name="Normal 2 11 3 2" xfId="43701"/>
    <cellStyle name="Normal 2 11 3 2 2" xfId="43702"/>
    <cellStyle name="Normal 2 11 3 3" xfId="43703"/>
    <cellStyle name="Normal 2 11 3 3 2" xfId="43704"/>
    <cellStyle name="Normal 2 11 3 4" xfId="43705"/>
    <cellStyle name="Normal 2 11 3 4 2" xfId="43706"/>
    <cellStyle name="Normal 2 11 3 5" xfId="43707"/>
    <cellStyle name="Normal 2 11 3 5 2" xfId="43708"/>
    <cellStyle name="Normal 2 11 3 6" xfId="43709"/>
    <cellStyle name="Normal 2 11 3 6 2" xfId="43710"/>
    <cellStyle name="Normal 2 11 3 7" xfId="43711"/>
    <cellStyle name="Normal 2 11 3 7 2" xfId="43712"/>
    <cellStyle name="Normal 2 11 3 8" xfId="43713"/>
    <cellStyle name="Normal 2 11 3 8 2" xfId="43714"/>
    <cellStyle name="Normal 2 11 3 9" xfId="43715"/>
    <cellStyle name="Normal 2 11 3 9 2" xfId="43716"/>
    <cellStyle name="Normal 2 11 30" xfId="43717"/>
    <cellStyle name="Normal 2 11 31" xfId="43718"/>
    <cellStyle name="Normal 2 11 32" xfId="43719"/>
    <cellStyle name="Normal 2 11 33" xfId="43720"/>
    <cellStyle name="Normal 2 11 34" xfId="43721"/>
    <cellStyle name="Normal 2 11 35" xfId="43722"/>
    <cellStyle name="Normal 2 11 36" xfId="43723"/>
    <cellStyle name="Normal 2 11 37" xfId="43724"/>
    <cellStyle name="Normal 2 11 38" xfId="43725"/>
    <cellStyle name="Normal 2 11 39" xfId="43726"/>
    <cellStyle name="Normal 2 11 4" xfId="43727"/>
    <cellStyle name="Normal 2 11 4 2" xfId="43728"/>
    <cellStyle name="Normal 2 11 40" xfId="43729"/>
    <cellStyle name="Normal 2 11 41" xfId="43730"/>
    <cellStyle name="Normal 2 11 42" xfId="43731"/>
    <cellStyle name="Normal 2 11 43" xfId="43732"/>
    <cellStyle name="Normal 2 11 44" xfId="43733"/>
    <cellStyle name="Normal 2 11 45" xfId="43734"/>
    <cellStyle name="Normal 2 11 46" xfId="43735"/>
    <cellStyle name="Normal 2 11 47" xfId="43736"/>
    <cellStyle name="Normal 2 11 48" xfId="43737"/>
    <cellStyle name="Normal 2 11 49" xfId="43738"/>
    <cellStyle name="Normal 2 11 5" xfId="43739"/>
    <cellStyle name="Normal 2 11 5 2" xfId="43740"/>
    <cellStyle name="Normal 2 11 50" xfId="43741"/>
    <cellStyle name="Normal 2 11 51" xfId="43742"/>
    <cellStyle name="Normal 2 11 52" xfId="43743"/>
    <cellStyle name="Normal 2 11 53" xfId="43744"/>
    <cellStyle name="Normal 2 11 54" xfId="43745"/>
    <cellStyle name="Normal 2 11 55" xfId="43746"/>
    <cellStyle name="Normal 2 11 56" xfId="43747"/>
    <cellStyle name="Normal 2 11 57" xfId="43748"/>
    <cellStyle name="Normal 2 11 58" xfId="43749"/>
    <cellStyle name="Normal 2 11 59" xfId="43750"/>
    <cellStyle name="Normal 2 11 6" xfId="43751"/>
    <cellStyle name="Normal 2 11 6 2" xfId="43752"/>
    <cellStyle name="Normal 2 11 60" xfId="43753"/>
    <cellStyle name="Normal 2 11 61" xfId="43754"/>
    <cellStyle name="Normal 2 11 62" xfId="43755"/>
    <cellStyle name="Normal 2 11 63" xfId="43756"/>
    <cellStyle name="Normal 2 11 64" xfId="43757"/>
    <cellStyle name="Normal 2 11 65" xfId="43758"/>
    <cellStyle name="Normal 2 11 66" xfId="43759"/>
    <cellStyle name="Normal 2 11 67" xfId="43760"/>
    <cellStyle name="Normal 2 11 68" xfId="43761"/>
    <cellStyle name="Normal 2 11 69" xfId="43762"/>
    <cellStyle name="Normal 2 11 7" xfId="43763"/>
    <cellStyle name="Normal 2 11 7 2" xfId="43764"/>
    <cellStyle name="Normal 2 11 70" xfId="43765"/>
    <cellStyle name="Normal 2 11 71" xfId="43766"/>
    <cellStyle name="Normal 2 11 72" xfId="43767"/>
    <cellStyle name="Normal 2 11 73" xfId="43768"/>
    <cellStyle name="Normal 2 11 74" xfId="43769"/>
    <cellStyle name="Normal 2 11 75" xfId="43770"/>
    <cellStyle name="Normal 2 11 76" xfId="43771"/>
    <cellStyle name="Normal 2 11 77" xfId="43772"/>
    <cellStyle name="Normal 2 11 78" xfId="43773"/>
    <cellStyle name="Normal 2 11 79" xfId="43774"/>
    <cellStyle name="Normal 2 11 8" xfId="43775"/>
    <cellStyle name="Normal 2 11 8 2" xfId="43776"/>
    <cellStyle name="Normal 2 11 80" xfId="43777"/>
    <cellStyle name="Normal 2 11 81" xfId="43778"/>
    <cellStyle name="Normal 2 11 82" xfId="43779"/>
    <cellStyle name="Normal 2 11 83" xfId="43780"/>
    <cellStyle name="Normal 2 11 84" xfId="43781"/>
    <cellStyle name="Normal 2 11 85" xfId="43782"/>
    <cellStyle name="Normal 2 11 86" xfId="43783"/>
    <cellStyle name="Normal 2 11 87" xfId="43784"/>
    <cellStyle name="Normal 2 11 88" xfId="43785"/>
    <cellStyle name="Normal 2 11 89" xfId="43786"/>
    <cellStyle name="Normal 2 11 9" xfId="43787"/>
    <cellStyle name="Normal 2 11 9 2" xfId="43788"/>
    <cellStyle name="Normal 2 11 90" xfId="43789"/>
    <cellStyle name="Normal 2 11 91" xfId="43790"/>
    <cellStyle name="Normal 2 11 92" xfId="43791"/>
    <cellStyle name="Normal 2 11 93" xfId="43792"/>
    <cellStyle name="Normal 2 11_New_Duke_Form_Percent_Complete" xfId="43793"/>
    <cellStyle name="Normal 2 110" xfId="43794"/>
    <cellStyle name="Normal 2 111" xfId="43795"/>
    <cellStyle name="Normal 2 112" xfId="43796"/>
    <cellStyle name="Normal 2 113" xfId="43797"/>
    <cellStyle name="Normal 2 114" xfId="43798"/>
    <cellStyle name="Normal 2 115" xfId="43799"/>
    <cellStyle name="Normal 2 116" xfId="43800"/>
    <cellStyle name="Normal 2 117" xfId="43801"/>
    <cellStyle name="Normal 2 118" xfId="43802"/>
    <cellStyle name="Normal 2 119" xfId="43803"/>
    <cellStyle name="Normal 2 12" xfId="43804"/>
    <cellStyle name="Normal 2 12 10" xfId="43805"/>
    <cellStyle name="Normal 2 12 10 2" xfId="43806"/>
    <cellStyle name="Normal 2 12 11" xfId="43807"/>
    <cellStyle name="Normal 2 12 11 2" xfId="43808"/>
    <cellStyle name="Normal 2 12 12" xfId="43809"/>
    <cellStyle name="Normal 2 12 12 2" xfId="43810"/>
    <cellStyle name="Normal 2 12 13" xfId="43811"/>
    <cellStyle name="Normal 2 12 13 2" xfId="43812"/>
    <cellStyle name="Normal 2 12 14" xfId="43813"/>
    <cellStyle name="Normal 2 12 14 2" xfId="43814"/>
    <cellStyle name="Normal 2 12 15" xfId="43815"/>
    <cellStyle name="Normal 2 12 16" xfId="43816"/>
    <cellStyle name="Normal 2 12 17" xfId="43817"/>
    <cellStyle name="Normal 2 12 18" xfId="43818"/>
    <cellStyle name="Normal 2 12 19" xfId="43819"/>
    <cellStyle name="Normal 2 12 2" xfId="43820"/>
    <cellStyle name="Normal 2 12 2 10" xfId="43821"/>
    <cellStyle name="Normal 2 12 2 10 2" xfId="43822"/>
    <cellStyle name="Normal 2 12 2 11" xfId="43823"/>
    <cellStyle name="Normal 2 12 2 11 2" xfId="43824"/>
    <cellStyle name="Normal 2 12 2 12" xfId="43825"/>
    <cellStyle name="Normal 2 12 2 12 2" xfId="43826"/>
    <cellStyle name="Normal 2 12 2 13" xfId="43827"/>
    <cellStyle name="Normal 2 12 2 14" xfId="43828"/>
    <cellStyle name="Normal 2 12 2 2" xfId="43829"/>
    <cellStyle name="Normal 2 12 2 2 2" xfId="43830"/>
    <cellStyle name="Normal 2 12 2 3" xfId="43831"/>
    <cellStyle name="Normal 2 12 2 3 2" xfId="43832"/>
    <cellStyle name="Normal 2 12 2 4" xfId="43833"/>
    <cellStyle name="Normal 2 12 2 4 2" xfId="43834"/>
    <cellStyle name="Normal 2 12 2 5" xfId="43835"/>
    <cellStyle name="Normal 2 12 2 5 2" xfId="43836"/>
    <cellStyle name="Normal 2 12 2 6" xfId="43837"/>
    <cellStyle name="Normal 2 12 2 6 2" xfId="43838"/>
    <cellStyle name="Normal 2 12 2 7" xfId="43839"/>
    <cellStyle name="Normal 2 12 2 7 2" xfId="43840"/>
    <cellStyle name="Normal 2 12 2 8" xfId="43841"/>
    <cellStyle name="Normal 2 12 2 8 2" xfId="43842"/>
    <cellStyle name="Normal 2 12 2 9" xfId="43843"/>
    <cellStyle name="Normal 2 12 2 9 2" xfId="43844"/>
    <cellStyle name="Normal 2 12 20" xfId="43845"/>
    <cellStyle name="Normal 2 12 21" xfId="43846"/>
    <cellStyle name="Normal 2 12 22" xfId="43847"/>
    <cellStyle name="Normal 2 12 23" xfId="43848"/>
    <cellStyle name="Normal 2 12 24" xfId="43849"/>
    <cellStyle name="Normal 2 12 25" xfId="43850"/>
    <cellStyle name="Normal 2 12 26" xfId="43851"/>
    <cellStyle name="Normal 2 12 27" xfId="43852"/>
    <cellStyle name="Normal 2 12 28" xfId="43853"/>
    <cellStyle name="Normal 2 12 29" xfId="43854"/>
    <cellStyle name="Normal 2 12 3" xfId="43855"/>
    <cellStyle name="Normal 2 12 3 10" xfId="43856"/>
    <cellStyle name="Normal 2 12 3 10 2" xfId="43857"/>
    <cellStyle name="Normal 2 12 3 11" xfId="43858"/>
    <cellStyle name="Normal 2 12 3 11 2" xfId="43859"/>
    <cellStyle name="Normal 2 12 3 12" xfId="43860"/>
    <cellStyle name="Normal 2 12 3 12 2" xfId="43861"/>
    <cellStyle name="Normal 2 12 3 13" xfId="43862"/>
    <cellStyle name="Normal 2 12 3 14" xfId="43863"/>
    <cellStyle name="Normal 2 12 3 2" xfId="43864"/>
    <cellStyle name="Normal 2 12 3 2 2" xfId="43865"/>
    <cellStyle name="Normal 2 12 3 3" xfId="43866"/>
    <cellStyle name="Normal 2 12 3 3 2" xfId="43867"/>
    <cellStyle name="Normal 2 12 3 4" xfId="43868"/>
    <cellStyle name="Normal 2 12 3 4 2" xfId="43869"/>
    <cellStyle name="Normal 2 12 3 5" xfId="43870"/>
    <cellStyle name="Normal 2 12 3 5 2" xfId="43871"/>
    <cellStyle name="Normal 2 12 3 6" xfId="43872"/>
    <cellStyle name="Normal 2 12 3 6 2" xfId="43873"/>
    <cellStyle name="Normal 2 12 3 7" xfId="43874"/>
    <cellStyle name="Normal 2 12 3 7 2" xfId="43875"/>
    <cellStyle name="Normal 2 12 3 8" xfId="43876"/>
    <cellStyle name="Normal 2 12 3 8 2" xfId="43877"/>
    <cellStyle name="Normal 2 12 3 9" xfId="43878"/>
    <cellStyle name="Normal 2 12 3 9 2" xfId="43879"/>
    <cellStyle name="Normal 2 12 30" xfId="43880"/>
    <cellStyle name="Normal 2 12 31" xfId="43881"/>
    <cellStyle name="Normal 2 12 32" xfId="43882"/>
    <cellStyle name="Normal 2 12 33" xfId="43883"/>
    <cellStyle name="Normal 2 12 34" xfId="43884"/>
    <cellStyle name="Normal 2 12 35" xfId="43885"/>
    <cellStyle name="Normal 2 12 36" xfId="43886"/>
    <cellStyle name="Normal 2 12 37" xfId="43887"/>
    <cellStyle name="Normal 2 12 38" xfId="43888"/>
    <cellStyle name="Normal 2 12 39" xfId="43889"/>
    <cellStyle name="Normal 2 12 4" xfId="43890"/>
    <cellStyle name="Normal 2 12 4 2" xfId="43891"/>
    <cellStyle name="Normal 2 12 40" xfId="43892"/>
    <cellStyle name="Normal 2 12 41" xfId="43893"/>
    <cellStyle name="Normal 2 12 42" xfId="43894"/>
    <cellStyle name="Normal 2 12 43" xfId="43895"/>
    <cellStyle name="Normal 2 12 44" xfId="43896"/>
    <cellStyle name="Normal 2 12 45" xfId="43897"/>
    <cellStyle name="Normal 2 12 46" xfId="43898"/>
    <cellStyle name="Normal 2 12 47" xfId="43899"/>
    <cellStyle name="Normal 2 12 48" xfId="43900"/>
    <cellStyle name="Normal 2 12 49" xfId="43901"/>
    <cellStyle name="Normal 2 12 5" xfId="43902"/>
    <cellStyle name="Normal 2 12 5 2" xfId="43903"/>
    <cellStyle name="Normal 2 12 50" xfId="43904"/>
    <cellStyle name="Normal 2 12 51" xfId="43905"/>
    <cellStyle name="Normal 2 12 52" xfId="43906"/>
    <cellStyle name="Normal 2 12 53" xfId="43907"/>
    <cellStyle name="Normal 2 12 54" xfId="43908"/>
    <cellStyle name="Normal 2 12 55" xfId="43909"/>
    <cellStyle name="Normal 2 12 56" xfId="43910"/>
    <cellStyle name="Normal 2 12 57" xfId="43911"/>
    <cellStyle name="Normal 2 12 58" xfId="43912"/>
    <cellStyle name="Normal 2 12 59" xfId="43913"/>
    <cellStyle name="Normal 2 12 6" xfId="43914"/>
    <cellStyle name="Normal 2 12 6 2" xfId="43915"/>
    <cellStyle name="Normal 2 12 60" xfId="43916"/>
    <cellStyle name="Normal 2 12 61" xfId="43917"/>
    <cellStyle name="Normal 2 12 62" xfId="43918"/>
    <cellStyle name="Normal 2 12 63" xfId="43919"/>
    <cellStyle name="Normal 2 12 64" xfId="43920"/>
    <cellStyle name="Normal 2 12 65" xfId="43921"/>
    <cellStyle name="Normal 2 12 66" xfId="43922"/>
    <cellStyle name="Normal 2 12 67" xfId="43923"/>
    <cellStyle name="Normal 2 12 68" xfId="43924"/>
    <cellStyle name="Normal 2 12 69" xfId="43925"/>
    <cellStyle name="Normal 2 12 7" xfId="43926"/>
    <cellStyle name="Normal 2 12 7 2" xfId="43927"/>
    <cellStyle name="Normal 2 12 70" xfId="43928"/>
    <cellStyle name="Normal 2 12 71" xfId="43929"/>
    <cellStyle name="Normal 2 12 72" xfId="43930"/>
    <cellStyle name="Normal 2 12 73" xfId="43931"/>
    <cellStyle name="Normal 2 12 74" xfId="43932"/>
    <cellStyle name="Normal 2 12 75" xfId="43933"/>
    <cellStyle name="Normal 2 12 76" xfId="43934"/>
    <cellStyle name="Normal 2 12 77" xfId="43935"/>
    <cellStyle name="Normal 2 12 78" xfId="43936"/>
    <cellStyle name="Normal 2 12 79" xfId="43937"/>
    <cellStyle name="Normal 2 12 8" xfId="43938"/>
    <cellStyle name="Normal 2 12 8 2" xfId="43939"/>
    <cellStyle name="Normal 2 12 80" xfId="43940"/>
    <cellStyle name="Normal 2 12 81" xfId="43941"/>
    <cellStyle name="Normal 2 12 82" xfId="43942"/>
    <cellStyle name="Normal 2 12 83" xfId="43943"/>
    <cellStyle name="Normal 2 12 84" xfId="43944"/>
    <cellStyle name="Normal 2 12 85" xfId="43945"/>
    <cellStyle name="Normal 2 12 86" xfId="43946"/>
    <cellStyle name="Normal 2 12 87" xfId="43947"/>
    <cellStyle name="Normal 2 12 88" xfId="43948"/>
    <cellStyle name="Normal 2 12 89" xfId="43949"/>
    <cellStyle name="Normal 2 12 9" xfId="43950"/>
    <cellStyle name="Normal 2 12 9 2" xfId="43951"/>
    <cellStyle name="Normal 2 12 90" xfId="43952"/>
    <cellStyle name="Normal 2 12 91" xfId="43953"/>
    <cellStyle name="Normal 2 12 92" xfId="43954"/>
    <cellStyle name="Normal 2 12 93" xfId="43955"/>
    <cellStyle name="Normal 2 12_New_Duke_Form_Percent_Complete" xfId="43956"/>
    <cellStyle name="Normal 2 120" xfId="43957"/>
    <cellStyle name="Normal 2 121" xfId="43958"/>
    <cellStyle name="Normal 2 122" xfId="43959"/>
    <cellStyle name="Normal 2 123" xfId="43960"/>
    <cellStyle name="Normal 2 125" xfId="43961"/>
    <cellStyle name="Normal 2 13" xfId="43962"/>
    <cellStyle name="Normal 2 13 10" xfId="43963"/>
    <cellStyle name="Normal 2 13 10 2" xfId="43964"/>
    <cellStyle name="Normal 2 13 11" xfId="43965"/>
    <cellStyle name="Normal 2 13 11 2" xfId="43966"/>
    <cellStyle name="Normal 2 13 12" xfId="43967"/>
    <cellStyle name="Normal 2 13 12 2" xfId="43968"/>
    <cellStyle name="Normal 2 13 13" xfId="43969"/>
    <cellStyle name="Normal 2 13 13 2" xfId="43970"/>
    <cellStyle name="Normal 2 13 14" xfId="43971"/>
    <cellStyle name="Normal 2 13 14 2" xfId="43972"/>
    <cellStyle name="Normal 2 13 15" xfId="43973"/>
    <cellStyle name="Normal 2 13 16" xfId="43974"/>
    <cellStyle name="Normal 2 13 17" xfId="43975"/>
    <cellStyle name="Normal 2 13 18" xfId="43976"/>
    <cellStyle name="Normal 2 13 19" xfId="43977"/>
    <cellStyle name="Normal 2 13 2" xfId="43978"/>
    <cellStyle name="Normal 2 13 2 10" xfId="43979"/>
    <cellStyle name="Normal 2 13 2 10 2" xfId="43980"/>
    <cellStyle name="Normal 2 13 2 11" xfId="43981"/>
    <cellStyle name="Normal 2 13 2 11 2" xfId="43982"/>
    <cellStyle name="Normal 2 13 2 12" xfId="43983"/>
    <cellStyle name="Normal 2 13 2 12 2" xfId="43984"/>
    <cellStyle name="Normal 2 13 2 13" xfId="43985"/>
    <cellStyle name="Normal 2 13 2 14" xfId="43986"/>
    <cellStyle name="Normal 2 13 2 2" xfId="43987"/>
    <cellStyle name="Normal 2 13 2 2 2" xfId="43988"/>
    <cellStyle name="Normal 2 13 2 3" xfId="43989"/>
    <cellStyle name="Normal 2 13 2 3 2" xfId="43990"/>
    <cellStyle name="Normal 2 13 2 4" xfId="43991"/>
    <cellStyle name="Normal 2 13 2 4 2" xfId="43992"/>
    <cellStyle name="Normal 2 13 2 5" xfId="43993"/>
    <cellStyle name="Normal 2 13 2 5 2" xfId="43994"/>
    <cellStyle name="Normal 2 13 2 6" xfId="43995"/>
    <cellStyle name="Normal 2 13 2 6 2" xfId="43996"/>
    <cellStyle name="Normal 2 13 2 7" xfId="43997"/>
    <cellStyle name="Normal 2 13 2 7 2" xfId="43998"/>
    <cellStyle name="Normal 2 13 2 8" xfId="43999"/>
    <cellStyle name="Normal 2 13 2 8 2" xfId="44000"/>
    <cellStyle name="Normal 2 13 2 9" xfId="44001"/>
    <cellStyle name="Normal 2 13 2 9 2" xfId="44002"/>
    <cellStyle name="Normal 2 13 20" xfId="44003"/>
    <cellStyle name="Normal 2 13 21" xfId="44004"/>
    <cellStyle name="Normal 2 13 22" xfId="44005"/>
    <cellStyle name="Normal 2 13 23" xfId="44006"/>
    <cellStyle name="Normal 2 13 24" xfId="44007"/>
    <cellStyle name="Normal 2 13 25" xfId="44008"/>
    <cellStyle name="Normal 2 13 26" xfId="44009"/>
    <cellStyle name="Normal 2 13 27" xfId="44010"/>
    <cellStyle name="Normal 2 13 28" xfId="44011"/>
    <cellStyle name="Normal 2 13 29" xfId="44012"/>
    <cellStyle name="Normal 2 13 3" xfId="44013"/>
    <cellStyle name="Normal 2 13 3 10" xfId="44014"/>
    <cellStyle name="Normal 2 13 3 10 2" xfId="44015"/>
    <cellStyle name="Normal 2 13 3 11" xfId="44016"/>
    <cellStyle name="Normal 2 13 3 11 2" xfId="44017"/>
    <cellStyle name="Normal 2 13 3 12" xfId="44018"/>
    <cellStyle name="Normal 2 13 3 12 2" xfId="44019"/>
    <cellStyle name="Normal 2 13 3 13" xfId="44020"/>
    <cellStyle name="Normal 2 13 3 14" xfId="44021"/>
    <cellStyle name="Normal 2 13 3 2" xfId="44022"/>
    <cellStyle name="Normal 2 13 3 2 2" xfId="44023"/>
    <cellStyle name="Normal 2 13 3 3" xfId="44024"/>
    <cellStyle name="Normal 2 13 3 3 2" xfId="44025"/>
    <cellStyle name="Normal 2 13 3 4" xfId="44026"/>
    <cellStyle name="Normal 2 13 3 4 2" xfId="44027"/>
    <cellStyle name="Normal 2 13 3 5" xfId="44028"/>
    <cellStyle name="Normal 2 13 3 5 2" xfId="44029"/>
    <cellStyle name="Normal 2 13 3 6" xfId="44030"/>
    <cellStyle name="Normal 2 13 3 6 2" xfId="44031"/>
    <cellStyle name="Normal 2 13 3 7" xfId="44032"/>
    <cellStyle name="Normal 2 13 3 7 2" xfId="44033"/>
    <cellStyle name="Normal 2 13 3 8" xfId="44034"/>
    <cellStyle name="Normal 2 13 3 8 2" xfId="44035"/>
    <cellStyle name="Normal 2 13 3 9" xfId="44036"/>
    <cellStyle name="Normal 2 13 3 9 2" xfId="44037"/>
    <cellStyle name="Normal 2 13 30" xfId="44038"/>
    <cellStyle name="Normal 2 13 31" xfId="44039"/>
    <cellStyle name="Normal 2 13 32" xfId="44040"/>
    <cellStyle name="Normal 2 13 33" xfId="44041"/>
    <cellStyle name="Normal 2 13 34" xfId="44042"/>
    <cellStyle name="Normal 2 13 35" xfId="44043"/>
    <cellStyle name="Normal 2 13 36" xfId="44044"/>
    <cellStyle name="Normal 2 13 37" xfId="44045"/>
    <cellStyle name="Normal 2 13 38" xfId="44046"/>
    <cellStyle name="Normal 2 13 39" xfId="44047"/>
    <cellStyle name="Normal 2 13 4" xfId="44048"/>
    <cellStyle name="Normal 2 13 4 2" xfId="44049"/>
    <cellStyle name="Normal 2 13 40" xfId="44050"/>
    <cellStyle name="Normal 2 13 41" xfId="44051"/>
    <cellStyle name="Normal 2 13 42" xfId="44052"/>
    <cellStyle name="Normal 2 13 43" xfId="44053"/>
    <cellStyle name="Normal 2 13 44" xfId="44054"/>
    <cellStyle name="Normal 2 13 45" xfId="44055"/>
    <cellStyle name="Normal 2 13 46" xfId="44056"/>
    <cellStyle name="Normal 2 13 47" xfId="44057"/>
    <cellStyle name="Normal 2 13 48" xfId="44058"/>
    <cellStyle name="Normal 2 13 49" xfId="44059"/>
    <cellStyle name="Normal 2 13 5" xfId="44060"/>
    <cellStyle name="Normal 2 13 5 2" xfId="44061"/>
    <cellStyle name="Normal 2 13 50" xfId="44062"/>
    <cellStyle name="Normal 2 13 51" xfId="44063"/>
    <cellStyle name="Normal 2 13 52" xfId="44064"/>
    <cellStyle name="Normal 2 13 53" xfId="44065"/>
    <cellStyle name="Normal 2 13 54" xfId="44066"/>
    <cellStyle name="Normal 2 13 55" xfId="44067"/>
    <cellStyle name="Normal 2 13 56" xfId="44068"/>
    <cellStyle name="Normal 2 13 57" xfId="44069"/>
    <cellStyle name="Normal 2 13 58" xfId="44070"/>
    <cellStyle name="Normal 2 13 59" xfId="44071"/>
    <cellStyle name="Normal 2 13 6" xfId="44072"/>
    <cellStyle name="Normal 2 13 6 2" xfId="44073"/>
    <cellStyle name="Normal 2 13 60" xfId="44074"/>
    <cellStyle name="Normal 2 13 61" xfId="44075"/>
    <cellStyle name="Normal 2 13 62" xfId="44076"/>
    <cellStyle name="Normal 2 13 63" xfId="44077"/>
    <cellStyle name="Normal 2 13 64" xfId="44078"/>
    <cellStyle name="Normal 2 13 65" xfId="44079"/>
    <cellStyle name="Normal 2 13 66" xfId="44080"/>
    <cellStyle name="Normal 2 13 67" xfId="44081"/>
    <cellStyle name="Normal 2 13 68" xfId="44082"/>
    <cellStyle name="Normal 2 13 69" xfId="44083"/>
    <cellStyle name="Normal 2 13 7" xfId="44084"/>
    <cellStyle name="Normal 2 13 7 2" xfId="44085"/>
    <cellStyle name="Normal 2 13 70" xfId="44086"/>
    <cellStyle name="Normal 2 13 71" xfId="44087"/>
    <cellStyle name="Normal 2 13 72" xfId="44088"/>
    <cellStyle name="Normal 2 13 73" xfId="44089"/>
    <cellStyle name="Normal 2 13 74" xfId="44090"/>
    <cellStyle name="Normal 2 13 75" xfId="44091"/>
    <cellStyle name="Normal 2 13 76" xfId="44092"/>
    <cellStyle name="Normal 2 13 77" xfId="44093"/>
    <cellStyle name="Normal 2 13 78" xfId="44094"/>
    <cellStyle name="Normal 2 13 79" xfId="44095"/>
    <cellStyle name="Normal 2 13 8" xfId="44096"/>
    <cellStyle name="Normal 2 13 8 2" xfId="44097"/>
    <cellStyle name="Normal 2 13 80" xfId="44098"/>
    <cellStyle name="Normal 2 13 81" xfId="44099"/>
    <cellStyle name="Normal 2 13 82" xfId="44100"/>
    <cellStyle name="Normal 2 13 83" xfId="44101"/>
    <cellStyle name="Normal 2 13 84" xfId="44102"/>
    <cellStyle name="Normal 2 13 85" xfId="44103"/>
    <cellStyle name="Normal 2 13 86" xfId="44104"/>
    <cellStyle name="Normal 2 13 87" xfId="44105"/>
    <cellStyle name="Normal 2 13 88" xfId="44106"/>
    <cellStyle name="Normal 2 13 89" xfId="44107"/>
    <cellStyle name="Normal 2 13 9" xfId="44108"/>
    <cellStyle name="Normal 2 13 9 2" xfId="44109"/>
    <cellStyle name="Normal 2 13 90" xfId="44110"/>
    <cellStyle name="Normal 2 13 91" xfId="44111"/>
    <cellStyle name="Normal 2 13 92" xfId="44112"/>
    <cellStyle name="Normal 2 13 93" xfId="44113"/>
    <cellStyle name="Normal 2 13_New_Duke_Form_Percent_Complete" xfId="44114"/>
    <cellStyle name="Normal 2 14" xfId="44115"/>
    <cellStyle name="Normal 2 14 10" xfId="44116"/>
    <cellStyle name="Normal 2 14 10 2" xfId="44117"/>
    <cellStyle name="Normal 2 14 11" xfId="44118"/>
    <cellStyle name="Normal 2 14 11 2" xfId="44119"/>
    <cellStyle name="Normal 2 14 12" xfId="44120"/>
    <cellStyle name="Normal 2 14 12 2" xfId="44121"/>
    <cellStyle name="Normal 2 14 13" xfId="44122"/>
    <cellStyle name="Normal 2 14 13 2" xfId="44123"/>
    <cellStyle name="Normal 2 14 14" xfId="44124"/>
    <cellStyle name="Normal 2 14 14 2" xfId="44125"/>
    <cellStyle name="Normal 2 14 15" xfId="44126"/>
    <cellStyle name="Normal 2 14 16" xfId="44127"/>
    <cellStyle name="Normal 2 14 17" xfId="44128"/>
    <cellStyle name="Normal 2 14 18" xfId="44129"/>
    <cellStyle name="Normal 2 14 19" xfId="44130"/>
    <cellStyle name="Normal 2 14 2" xfId="44131"/>
    <cellStyle name="Normal 2 14 2 10" xfId="44132"/>
    <cellStyle name="Normal 2 14 2 10 2" xfId="44133"/>
    <cellStyle name="Normal 2 14 2 11" xfId="44134"/>
    <cellStyle name="Normal 2 14 2 11 2" xfId="44135"/>
    <cellStyle name="Normal 2 14 2 12" xfId="44136"/>
    <cellStyle name="Normal 2 14 2 12 2" xfId="44137"/>
    <cellStyle name="Normal 2 14 2 13" xfId="44138"/>
    <cellStyle name="Normal 2 14 2 14" xfId="44139"/>
    <cellStyle name="Normal 2 14 2 2" xfId="44140"/>
    <cellStyle name="Normal 2 14 2 2 2" xfId="44141"/>
    <cellStyle name="Normal 2 14 2 3" xfId="44142"/>
    <cellStyle name="Normal 2 14 2 3 2" xfId="44143"/>
    <cellStyle name="Normal 2 14 2 4" xfId="44144"/>
    <cellStyle name="Normal 2 14 2 4 2" xfId="44145"/>
    <cellStyle name="Normal 2 14 2 5" xfId="44146"/>
    <cellStyle name="Normal 2 14 2 5 2" xfId="44147"/>
    <cellStyle name="Normal 2 14 2 6" xfId="44148"/>
    <cellStyle name="Normal 2 14 2 6 2" xfId="44149"/>
    <cellStyle name="Normal 2 14 2 7" xfId="44150"/>
    <cellStyle name="Normal 2 14 2 7 2" xfId="44151"/>
    <cellStyle name="Normal 2 14 2 8" xfId="44152"/>
    <cellStyle name="Normal 2 14 2 8 2" xfId="44153"/>
    <cellStyle name="Normal 2 14 2 9" xfId="44154"/>
    <cellStyle name="Normal 2 14 2 9 2" xfId="44155"/>
    <cellStyle name="Normal 2 14 20" xfId="44156"/>
    <cellStyle name="Normal 2 14 21" xfId="44157"/>
    <cellStyle name="Normal 2 14 22" xfId="44158"/>
    <cellStyle name="Normal 2 14 23" xfId="44159"/>
    <cellStyle name="Normal 2 14 24" xfId="44160"/>
    <cellStyle name="Normal 2 14 25" xfId="44161"/>
    <cellStyle name="Normal 2 14 26" xfId="44162"/>
    <cellStyle name="Normal 2 14 27" xfId="44163"/>
    <cellStyle name="Normal 2 14 28" xfId="44164"/>
    <cellStyle name="Normal 2 14 29" xfId="44165"/>
    <cellStyle name="Normal 2 14 3" xfId="44166"/>
    <cellStyle name="Normal 2 14 3 10" xfId="44167"/>
    <cellStyle name="Normal 2 14 3 10 2" xfId="44168"/>
    <cellStyle name="Normal 2 14 3 11" xfId="44169"/>
    <cellStyle name="Normal 2 14 3 11 2" xfId="44170"/>
    <cellStyle name="Normal 2 14 3 12" xfId="44171"/>
    <cellStyle name="Normal 2 14 3 12 2" xfId="44172"/>
    <cellStyle name="Normal 2 14 3 13" xfId="44173"/>
    <cellStyle name="Normal 2 14 3 14" xfId="44174"/>
    <cellStyle name="Normal 2 14 3 2" xfId="44175"/>
    <cellStyle name="Normal 2 14 3 2 2" xfId="44176"/>
    <cellStyle name="Normal 2 14 3 3" xfId="44177"/>
    <cellStyle name="Normal 2 14 3 3 2" xfId="44178"/>
    <cellStyle name="Normal 2 14 3 4" xfId="44179"/>
    <cellStyle name="Normal 2 14 3 4 2" xfId="44180"/>
    <cellStyle name="Normal 2 14 3 5" xfId="44181"/>
    <cellStyle name="Normal 2 14 3 5 2" xfId="44182"/>
    <cellStyle name="Normal 2 14 3 6" xfId="44183"/>
    <cellStyle name="Normal 2 14 3 6 2" xfId="44184"/>
    <cellStyle name="Normal 2 14 3 7" xfId="44185"/>
    <cellStyle name="Normal 2 14 3 7 2" xfId="44186"/>
    <cellStyle name="Normal 2 14 3 8" xfId="44187"/>
    <cellStyle name="Normal 2 14 3 8 2" xfId="44188"/>
    <cellStyle name="Normal 2 14 3 9" xfId="44189"/>
    <cellStyle name="Normal 2 14 3 9 2" xfId="44190"/>
    <cellStyle name="Normal 2 14 30" xfId="44191"/>
    <cellStyle name="Normal 2 14 31" xfId="44192"/>
    <cellStyle name="Normal 2 14 32" xfId="44193"/>
    <cellStyle name="Normal 2 14 33" xfId="44194"/>
    <cellStyle name="Normal 2 14 34" xfId="44195"/>
    <cellStyle name="Normal 2 14 35" xfId="44196"/>
    <cellStyle name="Normal 2 14 36" xfId="44197"/>
    <cellStyle name="Normal 2 14 37" xfId="44198"/>
    <cellStyle name="Normal 2 14 38" xfId="44199"/>
    <cellStyle name="Normal 2 14 39" xfId="44200"/>
    <cellStyle name="Normal 2 14 4" xfId="44201"/>
    <cellStyle name="Normal 2 14 4 2" xfId="44202"/>
    <cellStyle name="Normal 2 14 40" xfId="44203"/>
    <cellStyle name="Normal 2 14 41" xfId="44204"/>
    <cellStyle name="Normal 2 14 42" xfId="44205"/>
    <cellStyle name="Normal 2 14 43" xfId="44206"/>
    <cellStyle name="Normal 2 14 44" xfId="44207"/>
    <cellStyle name="Normal 2 14 45" xfId="44208"/>
    <cellStyle name="Normal 2 14 46" xfId="44209"/>
    <cellStyle name="Normal 2 14 47" xfId="44210"/>
    <cellStyle name="Normal 2 14 48" xfId="44211"/>
    <cellStyle name="Normal 2 14 49" xfId="44212"/>
    <cellStyle name="Normal 2 14 5" xfId="44213"/>
    <cellStyle name="Normal 2 14 5 2" xfId="44214"/>
    <cellStyle name="Normal 2 14 50" xfId="44215"/>
    <cellStyle name="Normal 2 14 51" xfId="44216"/>
    <cellStyle name="Normal 2 14 52" xfId="44217"/>
    <cellStyle name="Normal 2 14 53" xfId="44218"/>
    <cellStyle name="Normal 2 14 54" xfId="44219"/>
    <cellStyle name="Normal 2 14 55" xfId="44220"/>
    <cellStyle name="Normal 2 14 56" xfId="44221"/>
    <cellStyle name="Normal 2 14 57" xfId="44222"/>
    <cellStyle name="Normal 2 14 58" xfId="44223"/>
    <cellStyle name="Normal 2 14 59" xfId="44224"/>
    <cellStyle name="Normal 2 14 6" xfId="44225"/>
    <cellStyle name="Normal 2 14 6 2" xfId="44226"/>
    <cellStyle name="Normal 2 14 60" xfId="44227"/>
    <cellStyle name="Normal 2 14 61" xfId="44228"/>
    <cellStyle name="Normal 2 14 62" xfId="44229"/>
    <cellStyle name="Normal 2 14 63" xfId="44230"/>
    <cellStyle name="Normal 2 14 64" xfId="44231"/>
    <cellStyle name="Normal 2 14 65" xfId="44232"/>
    <cellStyle name="Normal 2 14 66" xfId="44233"/>
    <cellStyle name="Normal 2 14 67" xfId="44234"/>
    <cellStyle name="Normal 2 14 68" xfId="44235"/>
    <cellStyle name="Normal 2 14 69" xfId="44236"/>
    <cellStyle name="Normal 2 14 7" xfId="44237"/>
    <cellStyle name="Normal 2 14 7 2" xfId="44238"/>
    <cellStyle name="Normal 2 14 70" xfId="44239"/>
    <cellStyle name="Normal 2 14 71" xfId="44240"/>
    <cellStyle name="Normal 2 14 72" xfId="44241"/>
    <cellStyle name="Normal 2 14 73" xfId="44242"/>
    <cellStyle name="Normal 2 14 74" xfId="44243"/>
    <cellStyle name="Normal 2 14 75" xfId="44244"/>
    <cellStyle name="Normal 2 14 76" xfId="44245"/>
    <cellStyle name="Normal 2 14 77" xfId="44246"/>
    <cellStyle name="Normal 2 14 78" xfId="44247"/>
    <cellStyle name="Normal 2 14 79" xfId="44248"/>
    <cellStyle name="Normal 2 14 8" xfId="44249"/>
    <cellStyle name="Normal 2 14 8 2" xfId="44250"/>
    <cellStyle name="Normal 2 14 80" xfId="44251"/>
    <cellStyle name="Normal 2 14 81" xfId="44252"/>
    <cellStyle name="Normal 2 14 82" xfId="44253"/>
    <cellStyle name="Normal 2 14 83" xfId="44254"/>
    <cellStyle name="Normal 2 14 84" xfId="44255"/>
    <cellStyle name="Normal 2 14 85" xfId="44256"/>
    <cellStyle name="Normal 2 14 86" xfId="44257"/>
    <cellStyle name="Normal 2 14 87" xfId="44258"/>
    <cellStyle name="Normal 2 14 88" xfId="44259"/>
    <cellStyle name="Normal 2 14 89" xfId="44260"/>
    <cellStyle name="Normal 2 14 9" xfId="44261"/>
    <cellStyle name="Normal 2 14 9 2" xfId="44262"/>
    <cellStyle name="Normal 2 14 90" xfId="44263"/>
    <cellStyle name="Normal 2 14 91" xfId="44264"/>
    <cellStyle name="Normal 2 14 92" xfId="44265"/>
    <cellStyle name="Normal 2 14 93" xfId="44266"/>
    <cellStyle name="Normal 2 14_New_Duke_Form_Percent_Complete" xfId="44267"/>
    <cellStyle name="Normal 2 15" xfId="44268"/>
    <cellStyle name="Normal 2 15 10" xfId="44269"/>
    <cellStyle name="Normal 2 15 10 2" xfId="44270"/>
    <cellStyle name="Normal 2 15 11" xfId="44271"/>
    <cellStyle name="Normal 2 15 11 2" xfId="44272"/>
    <cellStyle name="Normal 2 15 12" xfId="44273"/>
    <cellStyle name="Normal 2 15 12 2" xfId="44274"/>
    <cellStyle name="Normal 2 15 13" xfId="44275"/>
    <cellStyle name="Normal 2 15 13 2" xfId="44276"/>
    <cellStyle name="Normal 2 15 14" xfId="44277"/>
    <cellStyle name="Normal 2 15 14 2" xfId="44278"/>
    <cellStyle name="Normal 2 15 15" xfId="44279"/>
    <cellStyle name="Normal 2 15 16" xfId="44280"/>
    <cellStyle name="Normal 2 15 17" xfId="44281"/>
    <cellStyle name="Normal 2 15 18" xfId="44282"/>
    <cellStyle name="Normal 2 15 19" xfId="44283"/>
    <cellStyle name="Normal 2 15 2" xfId="44284"/>
    <cellStyle name="Normal 2 15 2 10" xfId="44285"/>
    <cellStyle name="Normal 2 15 2 10 2" xfId="44286"/>
    <cellStyle name="Normal 2 15 2 11" xfId="44287"/>
    <cellStyle name="Normal 2 15 2 11 2" xfId="44288"/>
    <cellStyle name="Normal 2 15 2 12" xfId="44289"/>
    <cellStyle name="Normal 2 15 2 12 2" xfId="44290"/>
    <cellStyle name="Normal 2 15 2 13" xfId="44291"/>
    <cellStyle name="Normal 2 15 2 14" xfId="44292"/>
    <cellStyle name="Normal 2 15 2 2" xfId="44293"/>
    <cellStyle name="Normal 2 15 2 2 2" xfId="44294"/>
    <cellStyle name="Normal 2 15 2 3" xfId="44295"/>
    <cellStyle name="Normal 2 15 2 3 2" xfId="44296"/>
    <cellStyle name="Normal 2 15 2 4" xfId="44297"/>
    <cellStyle name="Normal 2 15 2 4 2" xfId="44298"/>
    <cellStyle name="Normal 2 15 2 5" xfId="44299"/>
    <cellStyle name="Normal 2 15 2 5 2" xfId="44300"/>
    <cellStyle name="Normal 2 15 2 6" xfId="44301"/>
    <cellStyle name="Normal 2 15 2 6 2" xfId="44302"/>
    <cellStyle name="Normal 2 15 2 7" xfId="44303"/>
    <cellStyle name="Normal 2 15 2 7 2" xfId="44304"/>
    <cellStyle name="Normal 2 15 2 8" xfId="44305"/>
    <cellStyle name="Normal 2 15 2 8 2" xfId="44306"/>
    <cellStyle name="Normal 2 15 2 9" xfId="44307"/>
    <cellStyle name="Normal 2 15 2 9 2" xfId="44308"/>
    <cellStyle name="Normal 2 15 20" xfId="44309"/>
    <cellStyle name="Normal 2 15 21" xfId="44310"/>
    <cellStyle name="Normal 2 15 22" xfId="44311"/>
    <cellStyle name="Normal 2 15 23" xfId="44312"/>
    <cellStyle name="Normal 2 15 24" xfId="44313"/>
    <cellStyle name="Normal 2 15 25" xfId="44314"/>
    <cellStyle name="Normal 2 15 26" xfId="44315"/>
    <cellStyle name="Normal 2 15 27" xfId="44316"/>
    <cellStyle name="Normal 2 15 28" xfId="44317"/>
    <cellStyle name="Normal 2 15 29" xfId="44318"/>
    <cellStyle name="Normal 2 15 3" xfId="44319"/>
    <cellStyle name="Normal 2 15 3 10" xfId="44320"/>
    <cellStyle name="Normal 2 15 3 10 2" xfId="44321"/>
    <cellStyle name="Normal 2 15 3 11" xfId="44322"/>
    <cellStyle name="Normal 2 15 3 11 2" xfId="44323"/>
    <cellStyle name="Normal 2 15 3 12" xfId="44324"/>
    <cellStyle name="Normal 2 15 3 12 2" xfId="44325"/>
    <cellStyle name="Normal 2 15 3 13" xfId="44326"/>
    <cellStyle name="Normal 2 15 3 14" xfId="44327"/>
    <cellStyle name="Normal 2 15 3 2" xfId="44328"/>
    <cellStyle name="Normal 2 15 3 2 2" xfId="44329"/>
    <cellStyle name="Normal 2 15 3 3" xfId="44330"/>
    <cellStyle name="Normal 2 15 3 3 2" xfId="44331"/>
    <cellStyle name="Normal 2 15 3 4" xfId="44332"/>
    <cellStyle name="Normal 2 15 3 4 2" xfId="44333"/>
    <cellStyle name="Normal 2 15 3 5" xfId="44334"/>
    <cellStyle name="Normal 2 15 3 5 2" xfId="44335"/>
    <cellStyle name="Normal 2 15 3 6" xfId="44336"/>
    <cellStyle name="Normal 2 15 3 6 2" xfId="44337"/>
    <cellStyle name="Normal 2 15 3 7" xfId="44338"/>
    <cellStyle name="Normal 2 15 3 7 2" xfId="44339"/>
    <cellStyle name="Normal 2 15 3 8" xfId="44340"/>
    <cellStyle name="Normal 2 15 3 8 2" xfId="44341"/>
    <cellStyle name="Normal 2 15 3 9" xfId="44342"/>
    <cellStyle name="Normal 2 15 3 9 2" xfId="44343"/>
    <cellStyle name="Normal 2 15 30" xfId="44344"/>
    <cellStyle name="Normal 2 15 31" xfId="44345"/>
    <cellStyle name="Normal 2 15 32" xfId="44346"/>
    <cellStyle name="Normal 2 15 33" xfId="44347"/>
    <cellStyle name="Normal 2 15 34" xfId="44348"/>
    <cellStyle name="Normal 2 15 35" xfId="44349"/>
    <cellStyle name="Normal 2 15 36" xfId="44350"/>
    <cellStyle name="Normal 2 15 37" xfId="44351"/>
    <cellStyle name="Normal 2 15 38" xfId="44352"/>
    <cellStyle name="Normal 2 15 39" xfId="44353"/>
    <cellStyle name="Normal 2 15 4" xfId="44354"/>
    <cellStyle name="Normal 2 15 4 2" xfId="44355"/>
    <cellStyle name="Normal 2 15 40" xfId="44356"/>
    <cellStyle name="Normal 2 15 41" xfId="44357"/>
    <cellStyle name="Normal 2 15 42" xfId="44358"/>
    <cellStyle name="Normal 2 15 43" xfId="44359"/>
    <cellStyle name="Normal 2 15 44" xfId="44360"/>
    <cellStyle name="Normal 2 15 45" xfId="44361"/>
    <cellStyle name="Normal 2 15 46" xfId="44362"/>
    <cellStyle name="Normal 2 15 47" xfId="44363"/>
    <cellStyle name="Normal 2 15 48" xfId="44364"/>
    <cellStyle name="Normal 2 15 49" xfId="44365"/>
    <cellStyle name="Normal 2 15 5" xfId="44366"/>
    <cellStyle name="Normal 2 15 5 2" xfId="44367"/>
    <cellStyle name="Normal 2 15 50" xfId="44368"/>
    <cellStyle name="Normal 2 15 51" xfId="44369"/>
    <cellStyle name="Normal 2 15 52" xfId="44370"/>
    <cellStyle name="Normal 2 15 53" xfId="44371"/>
    <cellStyle name="Normal 2 15 54" xfId="44372"/>
    <cellStyle name="Normal 2 15 55" xfId="44373"/>
    <cellStyle name="Normal 2 15 56" xfId="44374"/>
    <cellStyle name="Normal 2 15 57" xfId="44375"/>
    <cellStyle name="Normal 2 15 58" xfId="44376"/>
    <cellStyle name="Normal 2 15 59" xfId="44377"/>
    <cellStyle name="Normal 2 15 6" xfId="44378"/>
    <cellStyle name="Normal 2 15 6 2" xfId="44379"/>
    <cellStyle name="Normal 2 15 60" xfId="44380"/>
    <cellStyle name="Normal 2 15 61" xfId="44381"/>
    <cellStyle name="Normal 2 15 62" xfId="44382"/>
    <cellStyle name="Normal 2 15 63" xfId="44383"/>
    <cellStyle name="Normal 2 15 64" xfId="44384"/>
    <cellStyle name="Normal 2 15 65" xfId="44385"/>
    <cellStyle name="Normal 2 15 66" xfId="44386"/>
    <cellStyle name="Normal 2 15 67" xfId="44387"/>
    <cellStyle name="Normal 2 15 68" xfId="44388"/>
    <cellStyle name="Normal 2 15 69" xfId="44389"/>
    <cellStyle name="Normal 2 15 7" xfId="44390"/>
    <cellStyle name="Normal 2 15 7 2" xfId="44391"/>
    <cellStyle name="Normal 2 15 70" xfId="44392"/>
    <cellStyle name="Normal 2 15 71" xfId="44393"/>
    <cellStyle name="Normal 2 15 72" xfId="44394"/>
    <cellStyle name="Normal 2 15 73" xfId="44395"/>
    <cellStyle name="Normal 2 15 74" xfId="44396"/>
    <cellStyle name="Normal 2 15 75" xfId="44397"/>
    <cellStyle name="Normal 2 15 76" xfId="44398"/>
    <cellStyle name="Normal 2 15 77" xfId="44399"/>
    <cellStyle name="Normal 2 15 78" xfId="44400"/>
    <cellStyle name="Normal 2 15 79" xfId="44401"/>
    <cellStyle name="Normal 2 15 8" xfId="44402"/>
    <cellStyle name="Normal 2 15 8 2" xfId="44403"/>
    <cellStyle name="Normal 2 15 80" xfId="44404"/>
    <cellStyle name="Normal 2 15 81" xfId="44405"/>
    <cellStyle name="Normal 2 15 82" xfId="44406"/>
    <cellStyle name="Normal 2 15 83" xfId="44407"/>
    <cellStyle name="Normal 2 15 84" xfId="44408"/>
    <cellStyle name="Normal 2 15 85" xfId="44409"/>
    <cellStyle name="Normal 2 15 86" xfId="44410"/>
    <cellStyle name="Normal 2 15 87" xfId="44411"/>
    <cellStyle name="Normal 2 15 88" xfId="44412"/>
    <cellStyle name="Normal 2 15 89" xfId="44413"/>
    <cellStyle name="Normal 2 15 9" xfId="44414"/>
    <cellStyle name="Normal 2 15 9 2" xfId="44415"/>
    <cellStyle name="Normal 2 15 90" xfId="44416"/>
    <cellStyle name="Normal 2 15 91" xfId="44417"/>
    <cellStyle name="Normal 2 15 92" xfId="44418"/>
    <cellStyle name="Normal 2 15 93" xfId="44419"/>
    <cellStyle name="Normal 2 15_New_Duke_Form_Percent_Complete" xfId="44420"/>
    <cellStyle name="Normal 2 16" xfId="44421"/>
    <cellStyle name="Normal 2 16 10" xfId="44422"/>
    <cellStyle name="Normal 2 16 10 2" xfId="44423"/>
    <cellStyle name="Normal 2 16 11" xfId="44424"/>
    <cellStyle name="Normal 2 16 11 2" xfId="44425"/>
    <cellStyle name="Normal 2 16 12" xfId="44426"/>
    <cellStyle name="Normal 2 16 12 2" xfId="44427"/>
    <cellStyle name="Normal 2 16 13" xfId="44428"/>
    <cellStyle name="Normal 2 16 13 2" xfId="44429"/>
    <cellStyle name="Normal 2 16 14" xfId="44430"/>
    <cellStyle name="Normal 2 16 14 2" xfId="44431"/>
    <cellStyle name="Normal 2 16 15" xfId="44432"/>
    <cellStyle name="Normal 2 16 16" xfId="44433"/>
    <cellStyle name="Normal 2 16 17" xfId="44434"/>
    <cellStyle name="Normal 2 16 18" xfId="44435"/>
    <cellStyle name="Normal 2 16 19" xfId="44436"/>
    <cellStyle name="Normal 2 16 2" xfId="44437"/>
    <cellStyle name="Normal 2 16 2 10" xfId="44438"/>
    <cellStyle name="Normal 2 16 2 10 2" xfId="44439"/>
    <cellStyle name="Normal 2 16 2 11" xfId="44440"/>
    <cellStyle name="Normal 2 16 2 11 2" xfId="44441"/>
    <cellStyle name="Normal 2 16 2 12" xfId="44442"/>
    <cellStyle name="Normal 2 16 2 12 2" xfId="44443"/>
    <cellStyle name="Normal 2 16 2 13" xfId="44444"/>
    <cellStyle name="Normal 2 16 2 14" xfId="44445"/>
    <cellStyle name="Normal 2 16 2 2" xfId="44446"/>
    <cellStyle name="Normal 2 16 2 2 2" xfId="44447"/>
    <cellStyle name="Normal 2 16 2 3" xfId="44448"/>
    <cellStyle name="Normal 2 16 2 3 2" xfId="44449"/>
    <cellStyle name="Normal 2 16 2 4" xfId="44450"/>
    <cellStyle name="Normal 2 16 2 4 2" xfId="44451"/>
    <cellStyle name="Normal 2 16 2 5" xfId="44452"/>
    <cellStyle name="Normal 2 16 2 5 2" xfId="44453"/>
    <cellStyle name="Normal 2 16 2 6" xfId="44454"/>
    <cellStyle name="Normal 2 16 2 6 2" xfId="44455"/>
    <cellStyle name="Normal 2 16 2 7" xfId="44456"/>
    <cellStyle name="Normal 2 16 2 7 2" xfId="44457"/>
    <cellStyle name="Normal 2 16 2 8" xfId="44458"/>
    <cellStyle name="Normal 2 16 2 8 2" xfId="44459"/>
    <cellStyle name="Normal 2 16 2 9" xfId="44460"/>
    <cellStyle name="Normal 2 16 2 9 2" xfId="44461"/>
    <cellStyle name="Normal 2 16 20" xfId="44462"/>
    <cellStyle name="Normal 2 16 21" xfId="44463"/>
    <cellStyle name="Normal 2 16 22" xfId="44464"/>
    <cellStyle name="Normal 2 16 23" xfId="44465"/>
    <cellStyle name="Normal 2 16 24" xfId="44466"/>
    <cellStyle name="Normal 2 16 25" xfId="44467"/>
    <cellStyle name="Normal 2 16 26" xfId="44468"/>
    <cellStyle name="Normal 2 16 27" xfId="44469"/>
    <cellStyle name="Normal 2 16 28" xfId="44470"/>
    <cellStyle name="Normal 2 16 29" xfId="44471"/>
    <cellStyle name="Normal 2 16 3" xfId="44472"/>
    <cellStyle name="Normal 2 16 3 10" xfId="44473"/>
    <cellStyle name="Normal 2 16 3 10 2" xfId="44474"/>
    <cellStyle name="Normal 2 16 3 11" xfId="44475"/>
    <cellStyle name="Normal 2 16 3 11 2" xfId="44476"/>
    <cellStyle name="Normal 2 16 3 12" xfId="44477"/>
    <cellStyle name="Normal 2 16 3 12 2" xfId="44478"/>
    <cellStyle name="Normal 2 16 3 13" xfId="44479"/>
    <cellStyle name="Normal 2 16 3 14" xfId="44480"/>
    <cellStyle name="Normal 2 16 3 2" xfId="44481"/>
    <cellStyle name="Normal 2 16 3 2 2" xfId="44482"/>
    <cellStyle name="Normal 2 16 3 3" xfId="44483"/>
    <cellStyle name="Normal 2 16 3 3 2" xfId="44484"/>
    <cellStyle name="Normal 2 16 3 4" xfId="44485"/>
    <cellStyle name="Normal 2 16 3 4 2" xfId="44486"/>
    <cellStyle name="Normal 2 16 3 5" xfId="44487"/>
    <cellStyle name="Normal 2 16 3 5 2" xfId="44488"/>
    <cellStyle name="Normal 2 16 3 6" xfId="44489"/>
    <cellStyle name="Normal 2 16 3 6 2" xfId="44490"/>
    <cellStyle name="Normal 2 16 3 7" xfId="44491"/>
    <cellStyle name="Normal 2 16 3 7 2" xfId="44492"/>
    <cellStyle name="Normal 2 16 3 8" xfId="44493"/>
    <cellStyle name="Normal 2 16 3 8 2" xfId="44494"/>
    <cellStyle name="Normal 2 16 3 9" xfId="44495"/>
    <cellStyle name="Normal 2 16 3 9 2" xfId="44496"/>
    <cellStyle name="Normal 2 16 30" xfId="44497"/>
    <cellStyle name="Normal 2 16 31" xfId="44498"/>
    <cellStyle name="Normal 2 16 32" xfId="44499"/>
    <cellStyle name="Normal 2 16 33" xfId="44500"/>
    <cellStyle name="Normal 2 16 34" xfId="44501"/>
    <cellStyle name="Normal 2 16 35" xfId="44502"/>
    <cellStyle name="Normal 2 16 36" xfId="44503"/>
    <cellStyle name="Normal 2 16 37" xfId="44504"/>
    <cellStyle name="Normal 2 16 38" xfId="44505"/>
    <cellStyle name="Normal 2 16 39" xfId="44506"/>
    <cellStyle name="Normal 2 16 4" xfId="44507"/>
    <cellStyle name="Normal 2 16 4 2" xfId="44508"/>
    <cellStyle name="Normal 2 16 40" xfId="44509"/>
    <cellStyle name="Normal 2 16 41" xfId="44510"/>
    <cellStyle name="Normal 2 16 42" xfId="44511"/>
    <cellStyle name="Normal 2 16 43" xfId="44512"/>
    <cellStyle name="Normal 2 16 44" xfId="44513"/>
    <cellStyle name="Normal 2 16 45" xfId="44514"/>
    <cellStyle name="Normal 2 16 46" xfId="44515"/>
    <cellStyle name="Normal 2 16 47" xfId="44516"/>
    <cellStyle name="Normal 2 16 48" xfId="44517"/>
    <cellStyle name="Normal 2 16 49" xfId="44518"/>
    <cellStyle name="Normal 2 16 5" xfId="44519"/>
    <cellStyle name="Normal 2 16 5 2" xfId="44520"/>
    <cellStyle name="Normal 2 16 50" xfId="44521"/>
    <cellStyle name="Normal 2 16 51" xfId="44522"/>
    <cellStyle name="Normal 2 16 52" xfId="44523"/>
    <cellStyle name="Normal 2 16 53" xfId="44524"/>
    <cellStyle name="Normal 2 16 54" xfId="44525"/>
    <cellStyle name="Normal 2 16 55" xfId="44526"/>
    <cellStyle name="Normal 2 16 56" xfId="44527"/>
    <cellStyle name="Normal 2 16 57" xfId="44528"/>
    <cellStyle name="Normal 2 16 58" xfId="44529"/>
    <cellStyle name="Normal 2 16 59" xfId="44530"/>
    <cellStyle name="Normal 2 16 6" xfId="44531"/>
    <cellStyle name="Normal 2 16 6 2" xfId="44532"/>
    <cellStyle name="Normal 2 16 60" xfId="44533"/>
    <cellStyle name="Normal 2 16 61" xfId="44534"/>
    <cellStyle name="Normal 2 16 62" xfId="44535"/>
    <cellStyle name="Normal 2 16 63" xfId="44536"/>
    <cellStyle name="Normal 2 16 64" xfId="44537"/>
    <cellStyle name="Normal 2 16 65" xfId="44538"/>
    <cellStyle name="Normal 2 16 66" xfId="44539"/>
    <cellStyle name="Normal 2 16 67" xfId="44540"/>
    <cellStyle name="Normal 2 16 68" xfId="44541"/>
    <cellStyle name="Normal 2 16 69" xfId="44542"/>
    <cellStyle name="Normal 2 16 7" xfId="44543"/>
    <cellStyle name="Normal 2 16 7 2" xfId="44544"/>
    <cellStyle name="Normal 2 16 70" xfId="44545"/>
    <cellStyle name="Normal 2 16 71" xfId="44546"/>
    <cellStyle name="Normal 2 16 72" xfId="44547"/>
    <cellStyle name="Normal 2 16 73" xfId="44548"/>
    <cellStyle name="Normal 2 16 74" xfId="44549"/>
    <cellStyle name="Normal 2 16 75" xfId="44550"/>
    <cellStyle name="Normal 2 16 76" xfId="44551"/>
    <cellStyle name="Normal 2 16 77" xfId="44552"/>
    <cellStyle name="Normal 2 16 78" xfId="44553"/>
    <cellStyle name="Normal 2 16 79" xfId="44554"/>
    <cellStyle name="Normal 2 16 8" xfId="44555"/>
    <cellStyle name="Normal 2 16 8 2" xfId="44556"/>
    <cellStyle name="Normal 2 16 80" xfId="44557"/>
    <cellStyle name="Normal 2 16 81" xfId="44558"/>
    <cellStyle name="Normal 2 16 82" xfId="44559"/>
    <cellStyle name="Normal 2 16 83" xfId="44560"/>
    <cellStyle name="Normal 2 16 84" xfId="44561"/>
    <cellStyle name="Normal 2 16 85" xfId="44562"/>
    <cellStyle name="Normal 2 16 86" xfId="44563"/>
    <cellStyle name="Normal 2 16 87" xfId="44564"/>
    <cellStyle name="Normal 2 16 88" xfId="44565"/>
    <cellStyle name="Normal 2 16 89" xfId="44566"/>
    <cellStyle name="Normal 2 16 9" xfId="44567"/>
    <cellStyle name="Normal 2 16 9 2" xfId="44568"/>
    <cellStyle name="Normal 2 16 90" xfId="44569"/>
    <cellStyle name="Normal 2 16 91" xfId="44570"/>
    <cellStyle name="Normal 2 16 92" xfId="44571"/>
    <cellStyle name="Normal 2 16 93" xfId="44572"/>
    <cellStyle name="Normal 2 16_New_Duke_Form_Percent_Complete" xfId="44573"/>
    <cellStyle name="Normal 2 17" xfId="44574"/>
    <cellStyle name="Normal 2 17 10" xfId="44575"/>
    <cellStyle name="Normal 2 17 10 2" xfId="44576"/>
    <cellStyle name="Normal 2 17 11" xfId="44577"/>
    <cellStyle name="Normal 2 17 11 2" xfId="44578"/>
    <cellStyle name="Normal 2 17 12" xfId="44579"/>
    <cellStyle name="Normal 2 17 12 2" xfId="44580"/>
    <cellStyle name="Normal 2 17 13" xfId="44581"/>
    <cellStyle name="Normal 2 17 13 2" xfId="44582"/>
    <cellStyle name="Normal 2 17 14" xfId="44583"/>
    <cellStyle name="Normal 2 17 14 2" xfId="44584"/>
    <cellStyle name="Normal 2 17 15" xfId="44585"/>
    <cellStyle name="Normal 2 17 16" xfId="44586"/>
    <cellStyle name="Normal 2 17 17" xfId="44587"/>
    <cellStyle name="Normal 2 17 18" xfId="44588"/>
    <cellStyle name="Normal 2 17 19" xfId="44589"/>
    <cellStyle name="Normal 2 17 2" xfId="44590"/>
    <cellStyle name="Normal 2 17 2 10" xfId="44591"/>
    <cellStyle name="Normal 2 17 2 10 2" xfId="44592"/>
    <cellStyle name="Normal 2 17 2 11" xfId="44593"/>
    <cellStyle name="Normal 2 17 2 11 2" xfId="44594"/>
    <cellStyle name="Normal 2 17 2 12" xfId="44595"/>
    <cellStyle name="Normal 2 17 2 12 2" xfId="44596"/>
    <cellStyle name="Normal 2 17 2 13" xfId="44597"/>
    <cellStyle name="Normal 2 17 2 14" xfId="44598"/>
    <cellStyle name="Normal 2 17 2 2" xfId="44599"/>
    <cellStyle name="Normal 2 17 2 2 2" xfId="44600"/>
    <cellStyle name="Normal 2 17 2 3" xfId="44601"/>
    <cellStyle name="Normal 2 17 2 3 2" xfId="44602"/>
    <cellStyle name="Normal 2 17 2 4" xfId="44603"/>
    <cellStyle name="Normal 2 17 2 4 2" xfId="44604"/>
    <cellStyle name="Normal 2 17 2 5" xfId="44605"/>
    <cellStyle name="Normal 2 17 2 5 2" xfId="44606"/>
    <cellStyle name="Normal 2 17 2 6" xfId="44607"/>
    <cellStyle name="Normal 2 17 2 6 2" xfId="44608"/>
    <cellStyle name="Normal 2 17 2 7" xfId="44609"/>
    <cellStyle name="Normal 2 17 2 7 2" xfId="44610"/>
    <cellStyle name="Normal 2 17 2 8" xfId="44611"/>
    <cellStyle name="Normal 2 17 2 8 2" xfId="44612"/>
    <cellStyle name="Normal 2 17 2 9" xfId="44613"/>
    <cellStyle name="Normal 2 17 2 9 2" xfId="44614"/>
    <cellStyle name="Normal 2 17 20" xfId="44615"/>
    <cellStyle name="Normal 2 17 21" xfId="44616"/>
    <cellStyle name="Normal 2 17 22" xfId="44617"/>
    <cellStyle name="Normal 2 17 23" xfId="44618"/>
    <cellStyle name="Normal 2 17 24" xfId="44619"/>
    <cellStyle name="Normal 2 17 25" xfId="44620"/>
    <cellStyle name="Normal 2 17 26" xfId="44621"/>
    <cellStyle name="Normal 2 17 27" xfId="44622"/>
    <cellStyle name="Normal 2 17 28" xfId="44623"/>
    <cellStyle name="Normal 2 17 29" xfId="44624"/>
    <cellStyle name="Normal 2 17 3" xfId="44625"/>
    <cellStyle name="Normal 2 17 3 10" xfId="44626"/>
    <cellStyle name="Normal 2 17 3 10 2" xfId="44627"/>
    <cellStyle name="Normal 2 17 3 11" xfId="44628"/>
    <cellStyle name="Normal 2 17 3 11 2" xfId="44629"/>
    <cellStyle name="Normal 2 17 3 12" xfId="44630"/>
    <cellStyle name="Normal 2 17 3 12 2" xfId="44631"/>
    <cellStyle name="Normal 2 17 3 13" xfId="44632"/>
    <cellStyle name="Normal 2 17 3 14" xfId="44633"/>
    <cellStyle name="Normal 2 17 3 2" xfId="44634"/>
    <cellStyle name="Normal 2 17 3 2 2" xfId="44635"/>
    <cellStyle name="Normal 2 17 3 3" xfId="44636"/>
    <cellStyle name="Normal 2 17 3 3 2" xfId="44637"/>
    <cellStyle name="Normal 2 17 3 4" xfId="44638"/>
    <cellStyle name="Normal 2 17 3 4 2" xfId="44639"/>
    <cellStyle name="Normal 2 17 3 5" xfId="44640"/>
    <cellStyle name="Normal 2 17 3 5 2" xfId="44641"/>
    <cellStyle name="Normal 2 17 3 6" xfId="44642"/>
    <cellStyle name="Normal 2 17 3 6 2" xfId="44643"/>
    <cellStyle name="Normal 2 17 3 7" xfId="44644"/>
    <cellStyle name="Normal 2 17 3 7 2" xfId="44645"/>
    <cellStyle name="Normal 2 17 3 8" xfId="44646"/>
    <cellStyle name="Normal 2 17 3 8 2" xfId="44647"/>
    <cellStyle name="Normal 2 17 3 9" xfId="44648"/>
    <cellStyle name="Normal 2 17 3 9 2" xfId="44649"/>
    <cellStyle name="Normal 2 17 30" xfId="44650"/>
    <cellStyle name="Normal 2 17 31" xfId="44651"/>
    <cellStyle name="Normal 2 17 32" xfId="44652"/>
    <cellStyle name="Normal 2 17 33" xfId="44653"/>
    <cellStyle name="Normal 2 17 34" xfId="44654"/>
    <cellStyle name="Normal 2 17 35" xfId="44655"/>
    <cellStyle name="Normal 2 17 36" xfId="44656"/>
    <cellStyle name="Normal 2 17 37" xfId="44657"/>
    <cellStyle name="Normal 2 17 38" xfId="44658"/>
    <cellStyle name="Normal 2 17 39" xfId="44659"/>
    <cellStyle name="Normal 2 17 4" xfId="44660"/>
    <cellStyle name="Normal 2 17 4 2" xfId="44661"/>
    <cellStyle name="Normal 2 17 40" xfId="44662"/>
    <cellStyle name="Normal 2 17 41" xfId="44663"/>
    <cellStyle name="Normal 2 17 42" xfId="44664"/>
    <cellStyle name="Normal 2 17 43" xfId="44665"/>
    <cellStyle name="Normal 2 17 44" xfId="44666"/>
    <cellStyle name="Normal 2 17 45" xfId="44667"/>
    <cellStyle name="Normal 2 17 46" xfId="44668"/>
    <cellStyle name="Normal 2 17 47" xfId="44669"/>
    <cellStyle name="Normal 2 17 48" xfId="44670"/>
    <cellStyle name="Normal 2 17 49" xfId="44671"/>
    <cellStyle name="Normal 2 17 5" xfId="44672"/>
    <cellStyle name="Normal 2 17 5 2" xfId="44673"/>
    <cellStyle name="Normal 2 17 50" xfId="44674"/>
    <cellStyle name="Normal 2 17 51" xfId="44675"/>
    <cellStyle name="Normal 2 17 52" xfId="44676"/>
    <cellStyle name="Normal 2 17 53" xfId="44677"/>
    <cellStyle name="Normal 2 17 54" xfId="44678"/>
    <cellStyle name="Normal 2 17 55" xfId="44679"/>
    <cellStyle name="Normal 2 17 56" xfId="44680"/>
    <cellStyle name="Normal 2 17 57" xfId="44681"/>
    <cellStyle name="Normal 2 17 58" xfId="44682"/>
    <cellStyle name="Normal 2 17 59" xfId="44683"/>
    <cellStyle name="Normal 2 17 6" xfId="44684"/>
    <cellStyle name="Normal 2 17 6 2" xfId="44685"/>
    <cellStyle name="Normal 2 17 60" xfId="44686"/>
    <cellStyle name="Normal 2 17 61" xfId="44687"/>
    <cellStyle name="Normal 2 17 62" xfId="44688"/>
    <cellStyle name="Normal 2 17 63" xfId="44689"/>
    <cellStyle name="Normal 2 17 64" xfId="44690"/>
    <cellStyle name="Normal 2 17 65" xfId="44691"/>
    <cellStyle name="Normal 2 17 66" xfId="44692"/>
    <cellStyle name="Normal 2 17 67" xfId="44693"/>
    <cellStyle name="Normal 2 17 68" xfId="44694"/>
    <cellStyle name="Normal 2 17 69" xfId="44695"/>
    <cellStyle name="Normal 2 17 7" xfId="44696"/>
    <cellStyle name="Normal 2 17 7 2" xfId="44697"/>
    <cellStyle name="Normal 2 17 70" xfId="44698"/>
    <cellStyle name="Normal 2 17 71" xfId="44699"/>
    <cellStyle name="Normal 2 17 72" xfId="44700"/>
    <cellStyle name="Normal 2 17 73" xfId="44701"/>
    <cellStyle name="Normal 2 17 74" xfId="44702"/>
    <cellStyle name="Normal 2 17 75" xfId="44703"/>
    <cellStyle name="Normal 2 17 76" xfId="44704"/>
    <cellStyle name="Normal 2 17 77" xfId="44705"/>
    <cellStyle name="Normal 2 17 78" xfId="44706"/>
    <cellStyle name="Normal 2 17 79" xfId="44707"/>
    <cellStyle name="Normal 2 17 8" xfId="44708"/>
    <cellStyle name="Normal 2 17 8 2" xfId="44709"/>
    <cellStyle name="Normal 2 17 80" xfId="44710"/>
    <cellStyle name="Normal 2 17 81" xfId="44711"/>
    <cellStyle name="Normal 2 17 82" xfId="44712"/>
    <cellStyle name="Normal 2 17 83" xfId="44713"/>
    <cellStyle name="Normal 2 17 84" xfId="44714"/>
    <cellStyle name="Normal 2 17 85" xfId="44715"/>
    <cellStyle name="Normal 2 17 86" xfId="44716"/>
    <cellStyle name="Normal 2 17 87" xfId="44717"/>
    <cellStyle name="Normal 2 17 88" xfId="44718"/>
    <cellStyle name="Normal 2 17 89" xfId="44719"/>
    <cellStyle name="Normal 2 17 9" xfId="44720"/>
    <cellStyle name="Normal 2 17 9 2" xfId="44721"/>
    <cellStyle name="Normal 2 17 90" xfId="44722"/>
    <cellStyle name="Normal 2 17 91" xfId="44723"/>
    <cellStyle name="Normal 2 17 92" xfId="44724"/>
    <cellStyle name="Normal 2 17 93" xfId="44725"/>
    <cellStyle name="Normal 2 17_New_Duke_Form_Percent_Complete" xfId="44726"/>
    <cellStyle name="Normal 2 18" xfId="44727"/>
    <cellStyle name="Normal 2 18 10" xfId="44728"/>
    <cellStyle name="Normal 2 18 10 2" xfId="44729"/>
    <cellStyle name="Normal 2 18 11" xfId="44730"/>
    <cellStyle name="Normal 2 18 11 2" xfId="44731"/>
    <cellStyle name="Normal 2 18 12" xfId="44732"/>
    <cellStyle name="Normal 2 18 12 2" xfId="44733"/>
    <cellStyle name="Normal 2 18 13" xfId="44734"/>
    <cellStyle name="Normal 2 18 13 2" xfId="44735"/>
    <cellStyle name="Normal 2 18 14" xfId="44736"/>
    <cellStyle name="Normal 2 18 14 2" xfId="44737"/>
    <cellStyle name="Normal 2 18 15" xfId="44738"/>
    <cellStyle name="Normal 2 18 16" xfId="44739"/>
    <cellStyle name="Normal 2 18 17" xfId="44740"/>
    <cellStyle name="Normal 2 18 18" xfId="44741"/>
    <cellStyle name="Normal 2 18 19" xfId="44742"/>
    <cellStyle name="Normal 2 18 2" xfId="44743"/>
    <cellStyle name="Normal 2 18 2 10" xfId="44744"/>
    <cellStyle name="Normal 2 18 2 10 2" xfId="44745"/>
    <cellStyle name="Normal 2 18 2 11" xfId="44746"/>
    <cellStyle name="Normal 2 18 2 11 2" xfId="44747"/>
    <cellStyle name="Normal 2 18 2 12" xfId="44748"/>
    <cellStyle name="Normal 2 18 2 12 2" xfId="44749"/>
    <cellStyle name="Normal 2 18 2 13" xfId="44750"/>
    <cellStyle name="Normal 2 18 2 14" xfId="44751"/>
    <cellStyle name="Normal 2 18 2 2" xfId="44752"/>
    <cellStyle name="Normal 2 18 2 2 2" xfId="44753"/>
    <cellStyle name="Normal 2 18 2 3" xfId="44754"/>
    <cellStyle name="Normal 2 18 2 3 2" xfId="44755"/>
    <cellStyle name="Normal 2 18 2 4" xfId="44756"/>
    <cellStyle name="Normal 2 18 2 4 2" xfId="44757"/>
    <cellStyle name="Normal 2 18 2 5" xfId="44758"/>
    <cellStyle name="Normal 2 18 2 5 2" xfId="44759"/>
    <cellStyle name="Normal 2 18 2 6" xfId="44760"/>
    <cellStyle name="Normal 2 18 2 6 2" xfId="44761"/>
    <cellStyle name="Normal 2 18 2 7" xfId="44762"/>
    <cellStyle name="Normal 2 18 2 7 2" xfId="44763"/>
    <cellStyle name="Normal 2 18 2 8" xfId="44764"/>
    <cellStyle name="Normal 2 18 2 8 2" xfId="44765"/>
    <cellStyle name="Normal 2 18 2 9" xfId="44766"/>
    <cellStyle name="Normal 2 18 2 9 2" xfId="44767"/>
    <cellStyle name="Normal 2 18 20" xfId="44768"/>
    <cellStyle name="Normal 2 18 21" xfId="44769"/>
    <cellStyle name="Normal 2 18 22" xfId="44770"/>
    <cellStyle name="Normal 2 18 23" xfId="44771"/>
    <cellStyle name="Normal 2 18 24" xfId="44772"/>
    <cellStyle name="Normal 2 18 25" xfId="44773"/>
    <cellStyle name="Normal 2 18 26" xfId="44774"/>
    <cellStyle name="Normal 2 18 27" xfId="44775"/>
    <cellStyle name="Normal 2 18 28" xfId="44776"/>
    <cellStyle name="Normal 2 18 29" xfId="44777"/>
    <cellStyle name="Normal 2 18 3" xfId="44778"/>
    <cellStyle name="Normal 2 18 3 10" xfId="44779"/>
    <cellStyle name="Normal 2 18 3 10 2" xfId="44780"/>
    <cellStyle name="Normal 2 18 3 11" xfId="44781"/>
    <cellStyle name="Normal 2 18 3 11 2" xfId="44782"/>
    <cellStyle name="Normal 2 18 3 12" xfId="44783"/>
    <cellStyle name="Normal 2 18 3 12 2" xfId="44784"/>
    <cellStyle name="Normal 2 18 3 13" xfId="44785"/>
    <cellStyle name="Normal 2 18 3 14" xfId="44786"/>
    <cellStyle name="Normal 2 18 3 2" xfId="44787"/>
    <cellStyle name="Normal 2 18 3 2 2" xfId="44788"/>
    <cellStyle name="Normal 2 18 3 3" xfId="44789"/>
    <cellStyle name="Normal 2 18 3 3 2" xfId="44790"/>
    <cellStyle name="Normal 2 18 3 4" xfId="44791"/>
    <cellStyle name="Normal 2 18 3 4 2" xfId="44792"/>
    <cellStyle name="Normal 2 18 3 5" xfId="44793"/>
    <cellStyle name="Normal 2 18 3 5 2" xfId="44794"/>
    <cellStyle name="Normal 2 18 3 6" xfId="44795"/>
    <cellStyle name="Normal 2 18 3 6 2" xfId="44796"/>
    <cellStyle name="Normal 2 18 3 7" xfId="44797"/>
    <cellStyle name="Normal 2 18 3 7 2" xfId="44798"/>
    <cellStyle name="Normal 2 18 3 8" xfId="44799"/>
    <cellStyle name="Normal 2 18 3 8 2" xfId="44800"/>
    <cellStyle name="Normal 2 18 3 9" xfId="44801"/>
    <cellStyle name="Normal 2 18 3 9 2" xfId="44802"/>
    <cellStyle name="Normal 2 18 30" xfId="44803"/>
    <cellStyle name="Normal 2 18 31" xfId="44804"/>
    <cellStyle name="Normal 2 18 32" xfId="44805"/>
    <cellStyle name="Normal 2 18 33" xfId="44806"/>
    <cellStyle name="Normal 2 18 34" xfId="44807"/>
    <cellStyle name="Normal 2 18 35" xfId="44808"/>
    <cellStyle name="Normal 2 18 36" xfId="44809"/>
    <cellStyle name="Normal 2 18 37" xfId="44810"/>
    <cellStyle name="Normal 2 18 38" xfId="44811"/>
    <cellStyle name="Normal 2 18 39" xfId="44812"/>
    <cellStyle name="Normal 2 18 4" xfId="44813"/>
    <cellStyle name="Normal 2 18 4 2" xfId="44814"/>
    <cellStyle name="Normal 2 18 40" xfId="44815"/>
    <cellStyle name="Normal 2 18 41" xfId="44816"/>
    <cellStyle name="Normal 2 18 42" xfId="44817"/>
    <cellStyle name="Normal 2 18 43" xfId="44818"/>
    <cellStyle name="Normal 2 18 44" xfId="44819"/>
    <cellStyle name="Normal 2 18 45" xfId="44820"/>
    <cellStyle name="Normal 2 18 46" xfId="44821"/>
    <cellStyle name="Normal 2 18 47" xfId="44822"/>
    <cellStyle name="Normal 2 18 48" xfId="44823"/>
    <cellStyle name="Normal 2 18 49" xfId="44824"/>
    <cellStyle name="Normal 2 18 5" xfId="44825"/>
    <cellStyle name="Normal 2 18 5 2" xfId="44826"/>
    <cellStyle name="Normal 2 18 50" xfId="44827"/>
    <cellStyle name="Normal 2 18 51" xfId="44828"/>
    <cellStyle name="Normal 2 18 52" xfId="44829"/>
    <cellStyle name="Normal 2 18 53" xfId="44830"/>
    <cellStyle name="Normal 2 18 54" xfId="44831"/>
    <cellStyle name="Normal 2 18 55" xfId="44832"/>
    <cellStyle name="Normal 2 18 56" xfId="44833"/>
    <cellStyle name="Normal 2 18 57" xfId="44834"/>
    <cellStyle name="Normal 2 18 58" xfId="44835"/>
    <cellStyle name="Normal 2 18 59" xfId="44836"/>
    <cellStyle name="Normal 2 18 6" xfId="44837"/>
    <cellStyle name="Normal 2 18 6 2" xfId="44838"/>
    <cellStyle name="Normal 2 18 60" xfId="44839"/>
    <cellStyle name="Normal 2 18 61" xfId="44840"/>
    <cellStyle name="Normal 2 18 62" xfId="44841"/>
    <cellStyle name="Normal 2 18 63" xfId="44842"/>
    <cellStyle name="Normal 2 18 64" xfId="44843"/>
    <cellStyle name="Normal 2 18 65" xfId="44844"/>
    <cellStyle name="Normal 2 18 66" xfId="44845"/>
    <cellStyle name="Normal 2 18 67" xfId="44846"/>
    <cellStyle name="Normal 2 18 68" xfId="44847"/>
    <cellStyle name="Normal 2 18 69" xfId="44848"/>
    <cellStyle name="Normal 2 18 7" xfId="44849"/>
    <cellStyle name="Normal 2 18 7 2" xfId="44850"/>
    <cellStyle name="Normal 2 18 70" xfId="44851"/>
    <cellStyle name="Normal 2 18 71" xfId="44852"/>
    <cellStyle name="Normal 2 18 72" xfId="44853"/>
    <cellStyle name="Normal 2 18 73" xfId="44854"/>
    <cellStyle name="Normal 2 18 74" xfId="44855"/>
    <cellStyle name="Normal 2 18 75" xfId="44856"/>
    <cellStyle name="Normal 2 18 76" xfId="44857"/>
    <cellStyle name="Normal 2 18 77" xfId="44858"/>
    <cellStyle name="Normal 2 18 78" xfId="44859"/>
    <cellStyle name="Normal 2 18 79" xfId="44860"/>
    <cellStyle name="Normal 2 18 8" xfId="44861"/>
    <cellStyle name="Normal 2 18 8 2" xfId="44862"/>
    <cellStyle name="Normal 2 18 80" xfId="44863"/>
    <cellStyle name="Normal 2 18 81" xfId="44864"/>
    <cellStyle name="Normal 2 18 82" xfId="44865"/>
    <cellStyle name="Normal 2 18 83" xfId="44866"/>
    <cellStyle name="Normal 2 18 84" xfId="44867"/>
    <cellStyle name="Normal 2 18 85" xfId="44868"/>
    <cellStyle name="Normal 2 18 86" xfId="44869"/>
    <cellStyle name="Normal 2 18 87" xfId="44870"/>
    <cellStyle name="Normal 2 18 88" xfId="44871"/>
    <cellStyle name="Normal 2 18 89" xfId="44872"/>
    <cellStyle name="Normal 2 18 9" xfId="44873"/>
    <cellStyle name="Normal 2 18 9 2" xfId="44874"/>
    <cellStyle name="Normal 2 18 90" xfId="44875"/>
    <cellStyle name="Normal 2 18 91" xfId="44876"/>
    <cellStyle name="Normal 2 18 92" xfId="44877"/>
    <cellStyle name="Normal 2 18 93" xfId="44878"/>
    <cellStyle name="Normal 2 18_New_Duke_Form_Percent_Complete" xfId="44879"/>
    <cellStyle name="Normal 2 19" xfId="44880"/>
    <cellStyle name="Normal 2 19 10" xfId="44881"/>
    <cellStyle name="Normal 2 19 10 2" xfId="44882"/>
    <cellStyle name="Normal 2 19 11" xfId="44883"/>
    <cellStyle name="Normal 2 19 11 2" xfId="44884"/>
    <cellStyle name="Normal 2 19 12" xfId="44885"/>
    <cellStyle name="Normal 2 19 12 2" xfId="44886"/>
    <cellStyle name="Normal 2 19 13" xfId="44887"/>
    <cellStyle name="Normal 2 19 13 2" xfId="44888"/>
    <cellStyle name="Normal 2 19 14" xfId="44889"/>
    <cellStyle name="Normal 2 19 14 2" xfId="44890"/>
    <cellStyle name="Normal 2 19 15" xfId="44891"/>
    <cellStyle name="Normal 2 19 16" xfId="44892"/>
    <cellStyle name="Normal 2 19 17" xfId="44893"/>
    <cellStyle name="Normal 2 19 18" xfId="44894"/>
    <cellStyle name="Normal 2 19 19" xfId="44895"/>
    <cellStyle name="Normal 2 19 2" xfId="44896"/>
    <cellStyle name="Normal 2 19 2 10" xfId="44897"/>
    <cellStyle name="Normal 2 19 2 10 2" xfId="44898"/>
    <cellStyle name="Normal 2 19 2 11" xfId="44899"/>
    <cellStyle name="Normal 2 19 2 11 2" xfId="44900"/>
    <cellStyle name="Normal 2 19 2 12" xfId="44901"/>
    <cellStyle name="Normal 2 19 2 12 2" xfId="44902"/>
    <cellStyle name="Normal 2 19 2 13" xfId="44903"/>
    <cellStyle name="Normal 2 19 2 14" xfId="44904"/>
    <cellStyle name="Normal 2 19 2 2" xfId="44905"/>
    <cellStyle name="Normal 2 19 2 2 2" xfId="44906"/>
    <cellStyle name="Normal 2 19 2 3" xfId="44907"/>
    <cellStyle name="Normal 2 19 2 3 2" xfId="44908"/>
    <cellStyle name="Normal 2 19 2 4" xfId="44909"/>
    <cellStyle name="Normal 2 19 2 4 2" xfId="44910"/>
    <cellStyle name="Normal 2 19 2 5" xfId="44911"/>
    <cellStyle name="Normal 2 19 2 5 2" xfId="44912"/>
    <cellStyle name="Normal 2 19 2 6" xfId="44913"/>
    <cellStyle name="Normal 2 19 2 6 2" xfId="44914"/>
    <cellStyle name="Normal 2 19 2 7" xfId="44915"/>
    <cellStyle name="Normal 2 19 2 7 2" xfId="44916"/>
    <cellStyle name="Normal 2 19 2 8" xfId="44917"/>
    <cellStyle name="Normal 2 19 2 8 2" xfId="44918"/>
    <cellStyle name="Normal 2 19 2 9" xfId="44919"/>
    <cellStyle name="Normal 2 19 2 9 2" xfId="44920"/>
    <cellStyle name="Normal 2 19 20" xfId="44921"/>
    <cellStyle name="Normal 2 19 21" xfId="44922"/>
    <cellStyle name="Normal 2 19 22" xfId="44923"/>
    <cellStyle name="Normal 2 19 23" xfId="44924"/>
    <cellStyle name="Normal 2 19 24" xfId="44925"/>
    <cellStyle name="Normal 2 19 25" xfId="44926"/>
    <cellStyle name="Normal 2 19 26" xfId="44927"/>
    <cellStyle name="Normal 2 19 27" xfId="44928"/>
    <cellStyle name="Normal 2 19 28" xfId="44929"/>
    <cellStyle name="Normal 2 19 29" xfId="44930"/>
    <cellStyle name="Normal 2 19 3" xfId="44931"/>
    <cellStyle name="Normal 2 19 3 10" xfId="44932"/>
    <cellStyle name="Normal 2 19 3 10 2" xfId="44933"/>
    <cellStyle name="Normal 2 19 3 11" xfId="44934"/>
    <cellStyle name="Normal 2 19 3 11 2" xfId="44935"/>
    <cellStyle name="Normal 2 19 3 12" xfId="44936"/>
    <cellStyle name="Normal 2 19 3 12 2" xfId="44937"/>
    <cellStyle name="Normal 2 19 3 13" xfId="44938"/>
    <cellStyle name="Normal 2 19 3 14" xfId="44939"/>
    <cellStyle name="Normal 2 19 3 2" xfId="44940"/>
    <cellStyle name="Normal 2 19 3 2 2" xfId="44941"/>
    <cellStyle name="Normal 2 19 3 3" xfId="44942"/>
    <cellStyle name="Normal 2 19 3 3 2" xfId="44943"/>
    <cellStyle name="Normal 2 19 3 4" xfId="44944"/>
    <cellStyle name="Normal 2 19 3 4 2" xfId="44945"/>
    <cellStyle name="Normal 2 19 3 5" xfId="44946"/>
    <cellStyle name="Normal 2 19 3 5 2" xfId="44947"/>
    <cellStyle name="Normal 2 19 3 6" xfId="44948"/>
    <cellStyle name="Normal 2 19 3 6 2" xfId="44949"/>
    <cellStyle name="Normal 2 19 3 7" xfId="44950"/>
    <cellStyle name="Normal 2 19 3 7 2" xfId="44951"/>
    <cellStyle name="Normal 2 19 3 8" xfId="44952"/>
    <cellStyle name="Normal 2 19 3 8 2" xfId="44953"/>
    <cellStyle name="Normal 2 19 3 9" xfId="44954"/>
    <cellStyle name="Normal 2 19 3 9 2" xfId="44955"/>
    <cellStyle name="Normal 2 19 30" xfId="44956"/>
    <cellStyle name="Normal 2 19 31" xfId="44957"/>
    <cellStyle name="Normal 2 19 32" xfId="44958"/>
    <cellStyle name="Normal 2 19 33" xfId="44959"/>
    <cellStyle name="Normal 2 19 34" xfId="44960"/>
    <cellStyle name="Normal 2 19 35" xfId="44961"/>
    <cellStyle name="Normal 2 19 36" xfId="44962"/>
    <cellStyle name="Normal 2 19 37" xfId="44963"/>
    <cellStyle name="Normal 2 19 38" xfId="44964"/>
    <cellStyle name="Normal 2 19 39" xfId="44965"/>
    <cellStyle name="Normal 2 19 4" xfId="44966"/>
    <cellStyle name="Normal 2 19 4 2" xfId="44967"/>
    <cellStyle name="Normal 2 19 40" xfId="44968"/>
    <cellStyle name="Normal 2 19 41" xfId="44969"/>
    <cellStyle name="Normal 2 19 42" xfId="44970"/>
    <cellStyle name="Normal 2 19 43" xfId="44971"/>
    <cellStyle name="Normal 2 19 44" xfId="44972"/>
    <cellStyle name="Normal 2 19 45" xfId="44973"/>
    <cellStyle name="Normal 2 19 46" xfId="44974"/>
    <cellStyle name="Normal 2 19 47" xfId="44975"/>
    <cellStyle name="Normal 2 19 48" xfId="44976"/>
    <cellStyle name="Normal 2 19 49" xfId="44977"/>
    <cellStyle name="Normal 2 19 5" xfId="44978"/>
    <cellStyle name="Normal 2 19 5 2" xfId="44979"/>
    <cellStyle name="Normal 2 19 50" xfId="44980"/>
    <cellStyle name="Normal 2 19 51" xfId="44981"/>
    <cellStyle name="Normal 2 19 52" xfId="44982"/>
    <cellStyle name="Normal 2 19 53" xfId="44983"/>
    <cellStyle name="Normal 2 19 54" xfId="44984"/>
    <cellStyle name="Normal 2 19 55" xfId="44985"/>
    <cellStyle name="Normal 2 19 56" xfId="44986"/>
    <cellStyle name="Normal 2 19 57" xfId="44987"/>
    <cellStyle name="Normal 2 19 58" xfId="44988"/>
    <cellStyle name="Normal 2 19 59" xfId="44989"/>
    <cellStyle name="Normal 2 19 6" xfId="44990"/>
    <cellStyle name="Normal 2 19 6 2" xfId="44991"/>
    <cellStyle name="Normal 2 19 60" xfId="44992"/>
    <cellStyle name="Normal 2 19 61" xfId="44993"/>
    <cellStyle name="Normal 2 19 62" xfId="44994"/>
    <cellStyle name="Normal 2 19 63" xfId="44995"/>
    <cellStyle name="Normal 2 19 64" xfId="44996"/>
    <cellStyle name="Normal 2 19 65" xfId="44997"/>
    <cellStyle name="Normal 2 19 66" xfId="44998"/>
    <cellStyle name="Normal 2 19 67" xfId="44999"/>
    <cellStyle name="Normal 2 19 68" xfId="45000"/>
    <cellStyle name="Normal 2 19 69" xfId="45001"/>
    <cellStyle name="Normal 2 19 7" xfId="45002"/>
    <cellStyle name="Normal 2 19 7 2" xfId="45003"/>
    <cellStyle name="Normal 2 19 70" xfId="45004"/>
    <cellStyle name="Normal 2 19 71" xfId="45005"/>
    <cellStyle name="Normal 2 19 72" xfId="45006"/>
    <cellStyle name="Normal 2 19 73" xfId="45007"/>
    <cellStyle name="Normal 2 19 74" xfId="45008"/>
    <cellStyle name="Normal 2 19 75" xfId="45009"/>
    <cellStyle name="Normal 2 19 76" xfId="45010"/>
    <cellStyle name="Normal 2 19 77" xfId="45011"/>
    <cellStyle name="Normal 2 19 78" xfId="45012"/>
    <cellStyle name="Normal 2 19 79" xfId="45013"/>
    <cellStyle name="Normal 2 19 8" xfId="45014"/>
    <cellStyle name="Normal 2 19 8 2" xfId="45015"/>
    <cellStyle name="Normal 2 19 80" xfId="45016"/>
    <cellStyle name="Normal 2 19 81" xfId="45017"/>
    <cellStyle name="Normal 2 19 82" xfId="45018"/>
    <cellStyle name="Normal 2 19 83" xfId="45019"/>
    <cellStyle name="Normal 2 19 84" xfId="45020"/>
    <cellStyle name="Normal 2 19 85" xfId="45021"/>
    <cellStyle name="Normal 2 19 86" xfId="45022"/>
    <cellStyle name="Normal 2 19 87" xfId="45023"/>
    <cellStyle name="Normal 2 19 88" xfId="45024"/>
    <cellStyle name="Normal 2 19 89" xfId="45025"/>
    <cellStyle name="Normal 2 19 9" xfId="45026"/>
    <cellStyle name="Normal 2 19 9 2" xfId="45027"/>
    <cellStyle name="Normal 2 19 90" xfId="45028"/>
    <cellStyle name="Normal 2 19 91" xfId="45029"/>
    <cellStyle name="Normal 2 19 92" xfId="45030"/>
    <cellStyle name="Normal 2 19 93" xfId="45031"/>
    <cellStyle name="Normal 2 19_New_Duke_Form_Percent_Complete" xfId="45032"/>
    <cellStyle name="Normal 2 2" xfId="210"/>
    <cellStyle name="Normal 2 2 10" xfId="45033"/>
    <cellStyle name="Normal 2 2 10 10" xfId="45034"/>
    <cellStyle name="Normal 2 2 10 10 2" xfId="45035"/>
    <cellStyle name="Normal 2 2 10 11" xfId="45036"/>
    <cellStyle name="Normal 2 2 10 11 2" xfId="45037"/>
    <cellStyle name="Normal 2 2 10 12" xfId="45038"/>
    <cellStyle name="Normal 2 2 10 12 2" xfId="45039"/>
    <cellStyle name="Normal 2 2 10 13" xfId="45040"/>
    <cellStyle name="Normal 2 2 10 13 2" xfId="45041"/>
    <cellStyle name="Normal 2 2 10 14" xfId="45042"/>
    <cellStyle name="Normal 2 2 10 14 2" xfId="45043"/>
    <cellStyle name="Normal 2 2 10 15" xfId="45044"/>
    <cellStyle name="Normal 2 2 10 16" xfId="45045"/>
    <cellStyle name="Normal 2 2 10 2" xfId="45046"/>
    <cellStyle name="Normal 2 2 10 2 10" xfId="45047"/>
    <cellStyle name="Normal 2 2 10 2 10 2" xfId="45048"/>
    <cellStyle name="Normal 2 2 10 2 11" xfId="45049"/>
    <cellStyle name="Normal 2 2 10 2 11 2" xfId="45050"/>
    <cellStyle name="Normal 2 2 10 2 12" xfId="45051"/>
    <cellStyle name="Normal 2 2 10 2 12 2" xfId="45052"/>
    <cellStyle name="Normal 2 2 10 2 13" xfId="45053"/>
    <cellStyle name="Normal 2 2 10 2 14" xfId="45054"/>
    <cellStyle name="Normal 2 2 10 2 2" xfId="45055"/>
    <cellStyle name="Normal 2 2 10 2 2 2" xfId="45056"/>
    <cellStyle name="Normal 2 2 10 2 3" xfId="45057"/>
    <cellStyle name="Normal 2 2 10 2 3 2" xfId="45058"/>
    <cellStyle name="Normal 2 2 10 2 4" xfId="45059"/>
    <cellStyle name="Normal 2 2 10 2 4 2" xfId="45060"/>
    <cellStyle name="Normal 2 2 10 2 5" xfId="45061"/>
    <cellStyle name="Normal 2 2 10 2 5 2" xfId="45062"/>
    <cellStyle name="Normal 2 2 10 2 6" xfId="45063"/>
    <cellStyle name="Normal 2 2 10 2 6 2" xfId="45064"/>
    <cellStyle name="Normal 2 2 10 2 7" xfId="45065"/>
    <cellStyle name="Normal 2 2 10 2 7 2" xfId="45066"/>
    <cellStyle name="Normal 2 2 10 2 8" xfId="45067"/>
    <cellStyle name="Normal 2 2 10 2 8 2" xfId="45068"/>
    <cellStyle name="Normal 2 2 10 2 9" xfId="45069"/>
    <cellStyle name="Normal 2 2 10 2 9 2" xfId="45070"/>
    <cellStyle name="Normal 2 2 10 3" xfId="45071"/>
    <cellStyle name="Normal 2 2 10 3 10" xfId="45072"/>
    <cellStyle name="Normal 2 2 10 3 10 2" xfId="45073"/>
    <cellStyle name="Normal 2 2 10 3 11" xfId="45074"/>
    <cellStyle name="Normal 2 2 10 3 11 2" xfId="45075"/>
    <cellStyle name="Normal 2 2 10 3 12" xfId="45076"/>
    <cellStyle name="Normal 2 2 10 3 12 2" xfId="45077"/>
    <cellStyle name="Normal 2 2 10 3 13" xfId="45078"/>
    <cellStyle name="Normal 2 2 10 3 14" xfId="45079"/>
    <cellStyle name="Normal 2 2 10 3 2" xfId="45080"/>
    <cellStyle name="Normal 2 2 10 3 2 2" xfId="45081"/>
    <cellStyle name="Normal 2 2 10 3 3" xfId="45082"/>
    <cellStyle name="Normal 2 2 10 3 3 2" xfId="45083"/>
    <cellStyle name="Normal 2 2 10 3 4" xfId="45084"/>
    <cellStyle name="Normal 2 2 10 3 4 2" xfId="45085"/>
    <cellStyle name="Normal 2 2 10 3 5" xfId="45086"/>
    <cellStyle name="Normal 2 2 10 3 5 2" xfId="45087"/>
    <cellStyle name="Normal 2 2 10 3 6" xfId="45088"/>
    <cellStyle name="Normal 2 2 10 3 6 2" xfId="45089"/>
    <cellStyle name="Normal 2 2 10 3 7" xfId="45090"/>
    <cellStyle name="Normal 2 2 10 3 7 2" xfId="45091"/>
    <cellStyle name="Normal 2 2 10 3 8" xfId="45092"/>
    <cellStyle name="Normal 2 2 10 3 8 2" xfId="45093"/>
    <cellStyle name="Normal 2 2 10 3 9" xfId="45094"/>
    <cellStyle name="Normal 2 2 10 3 9 2" xfId="45095"/>
    <cellStyle name="Normal 2 2 10 4" xfId="45096"/>
    <cellStyle name="Normal 2 2 10 4 2" xfId="45097"/>
    <cellStyle name="Normal 2 2 10 5" xfId="45098"/>
    <cellStyle name="Normal 2 2 10 5 2" xfId="45099"/>
    <cellStyle name="Normal 2 2 10 6" xfId="45100"/>
    <cellStyle name="Normal 2 2 10 6 2" xfId="45101"/>
    <cellStyle name="Normal 2 2 10 7" xfId="45102"/>
    <cellStyle name="Normal 2 2 10 7 2" xfId="45103"/>
    <cellStyle name="Normal 2 2 10 8" xfId="45104"/>
    <cellStyle name="Normal 2 2 10 8 2" xfId="45105"/>
    <cellStyle name="Normal 2 2 10 9" xfId="45106"/>
    <cellStyle name="Normal 2 2 10 9 2" xfId="45107"/>
    <cellStyle name="Normal 2 2 10_New_Duke_Form_Percent_Complete" xfId="45108"/>
    <cellStyle name="Normal 2 2 11" xfId="45109"/>
    <cellStyle name="Normal 2 2 11 10" xfId="45110"/>
    <cellStyle name="Normal 2 2 11 10 2" xfId="45111"/>
    <cellStyle name="Normal 2 2 11 11" xfId="45112"/>
    <cellStyle name="Normal 2 2 11 11 2" xfId="45113"/>
    <cellStyle name="Normal 2 2 11 12" xfId="45114"/>
    <cellStyle name="Normal 2 2 11 12 2" xfId="45115"/>
    <cellStyle name="Normal 2 2 11 13" xfId="45116"/>
    <cellStyle name="Normal 2 2 11 13 2" xfId="45117"/>
    <cellStyle name="Normal 2 2 11 14" xfId="45118"/>
    <cellStyle name="Normal 2 2 11 14 2" xfId="45119"/>
    <cellStyle name="Normal 2 2 11 15" xfId="45120"/>
    <cellStyle name="Normal 2 2 11 16" xfId="45121"/>
    <cellStyle name="Normal 2 2 11 2" xfId="45122"/>
    <cellStyle name="Normal 2 2 11 2 10" xfId="45123"/>
    <cellStyle name="Normal 2 2 11 2 10 2" xfId="45124"/>
    <cellStyle name="Normal 2 2 11 2 11" xfId="45125"/>
    <cellStyle name="Normal 2 2 11 2 11 2" xfId="45126"/>
    <cellStyle name="Normal 2 2 11 2 12" xfId="45127"/>
    <cellStyle name="Normal 2 2 11 2 12 2" xfId="45128"/>
    <cellStyle name="Normal 2 2 11 2 13" xfId="45129"/>
    <cellStyle name="Normal 2 2 11 2 14" xfId="45130"/>
    <cellStyle name="Normal 2 2 11 2 2" xfId="45131"/>
    <cellStyle name="Normal 2 2 11 2 2 2" xfId="45132"/>
    <cellStyle name="Normal 2 2 11 2 3" xfId="45133"/>
    <cellStyle name="Normal 2 2 11 2 3 2" xfId="45134"/>
    <cellStyle name="Normal 2 2 11 2 4" xfId="45135"/>
    <cellStyle name="Normal 2 2 11 2 4 2" xfId="45136"/>
    <cellStyle name="Normal 2 2 11 2 5" xfId="45137"/>
    <cellStyle name="Normal 2 2 11 2 5 2" xfId="45138"/>
    <cellStyle name="Normal 2 2 11 2 6" xfId="45139"/>
    <cellStyle name="Normal 2 2 11 2 6 2" xfId="45140"/>
    <cellStyle name="Normal 2 2 11 2 7" xfId="45141"/>
    <cellStyle name="Normal 2 2 11 2 7 2" xfId="45142"/>
    <cellStyle name="Normal 2 2 11 2 8" xfId="45143"/>
    <cellStyle name="Normal 2 2 11 2 8 2" xfId="45144"/>
    <cellStyle name="Normal 2 2 11 2 9" xfId="45145"/>
    <cellStyle name="Normal 2 2 11 2 9 2" xfId="45146"/>
    <cellStyle name="Normal 2 2 11 3" xfId="45147"/>
    <cellStyle name="Normal 2 2 11 3 10" xfId="45148"/>
    <cellStyle name="Normal 2 2 11 3 10 2" xfId="45149"/>
    <cellStyle name="Normal 2 2 11 3 11" xfId="45150"/>
    <cellStyle name="Normal 2 2 11 3 11 2" xfId="45151"/>
    <cellStyle name="Normal 2 2 11 3 12" xfId="45152"/>
    <cellStyle name="Normal 2 2 11 3 12 2" xfId="45153"/>
    <cellStyle name="Normal 2 2 11 3 13" xfId="45154"/>
    <cellStyle name="Normal 2 2 11 3 14" xfId="45155"/>
    <cellStyle name="Normal 2 2 11 3 2" xfId="45156"/>
    <cellStyle name="Normal 2 2 11 3 2 2" xfId="45157"/>
    <cellStyle name="Normal 2 2 11 3 3" xfId="45158"/>
    <cellStyle name="Normal 2 2 11 3 3 2" xfId="45159"/>
    <cellStyle name="Normal 2 2 11 3 4" xfId="45160"/>
    <cellStyle name="Normal 2 2 11 3 4 2" xfId="45161"/>
    <cellStyle name="Normal 2 2 11 3 5" xfId="45162"/>
    <cellStyle name="Normal 2 2 11 3 5 2" xfId="45163"/>
    <cellStyle name="Normal 2 2 11 3 6" xfId="45164"/>
    <cellStyle name="Normal 2 2 11 3 6 2" xfId="45165"/>
    <cellStyle name="Normal 2 2 11 3 7" xfId="45166"/>
    <cellStyle name="Normal 2 2 11 3 7 2" xfId="45167"/>
    <cellStyle name="Normal 2 2 11 3 8" xfId="45168"/>
    <cellStyle name="Normal 2 2 11 3 8 2" xfId="45169"/>
    <cellStyle name="Normal 2 2 11 3 9" xfId="45170"/>
    <cellStyle name="Normal 2 2 11 3 9 2" xfId="45171"/>
    <cellStyle name="Normal 2 2 11 4" xfId="45172"/>
    <cellStyle name="Normal 2 2 11 4 2" xfId="45173"/>
    <cellStyle name="Normal 2 2 11 5" xfId="45174"/>
    <cellStyle name="Normal 2 2 11 5 2" xfId="45175"/>
    <cellStyle name="Normal 2 2 11 6" xfId="45176"/>
    <cellStyle name="Normal 2 2 11 6 2" xfId="45177"/>
    <cellStyle name="Normal 2 2 11 7" xfId="45178"/>
    <cellStyle name="Normal 2 2 11 7 2" xfId="45179"/>
    <cellStyle name="Normal 2 2 11 8" xfId="45180"/>
    <cellStyle name="Normal 2 2 11 8 2" xfId="45181"/>
    <cellStyle name="Normal 2 2 11 9" xfId="45182"/>
    <cellStyle name="Normal 2 2 11 9 2" xfId="45183"/>
    <cellStyle name="Normal 2 2 11_New_Duke_Form_Percent_Complete" xfId="45184"/>
    <cellStyle name="Normal 2 2 12" xfId="45185"/>
    <cellStyle name="Normal 2 2 12 10" xfId="45186"/>
    <cellStyle name="Normal 2 2 12 10 2" xfId="45187"/>
    <cellStyle name="Normal 2 2 12 11" xfId="45188"/>
    <cellStyle name="Normal 2 2 12 11 2" xfId="45189"/>
    <cellStyle name="Normal 2 2 12 12" xfId="45190"/>
    <cellStyle name="Normal 2 2 12 12 2" xfId="45191"/>
    <cellStyle name="Normal 2 2 12 13" xfId="45192"/>
    <cellStyle name="Normal 2 2 12 13 2" xfId="45193"/>
    <cellStyle name="Normal 2 2 12 14" xfId="45194"/>
    <cellStyle name="Normal 2 2 12 14 2" xfId="45195"/>
    <cellStyle name="Normal 2 2 12 15" xfId="45196"/>
    <cellStyle name="Normal 2 2 12 16" xfId="45197"/>
    <cellStyle name="Normal 2 2 12 2" xfId="45198"/>
    <cellStyle name="Normal 2 2 12 2 10" xfId="45199"/>
    <cellStyle name="Normal 2 2 12 2 10 2" xfId="45200"/>
    <cellStyle name="Normal 2 2 12 2 11" xfId="45201"/>
    <cellStyle name="Normal 2 2 12 2 11 2" xfId="45202"/>
    <cellStyle name="Normal 2 2 12 2 12" xfId="45203"/>
    <cellStyle name="Normal 2 2 12 2 12 2" xfId="45204"/>
    <cellStyle name="Normal 2 2 12 2 13" xfId="45205"/>
    <cellStyle name="Normal 2 2 12 2 14" xfId="45206"/>
    <cellStyle name="Normal 2 2 12 2 2" xfId="45207"/>
    <cellStyle name="Normal 2 2 12 2 2 2" xfId="45208"/>
    <cellStyle name="Normal 2 2 12 2 3" xfId="45209"/>
    <cellStyle name="Normal 2 2 12 2 3 2" xfId="45210"/>
    <cellStyle name="Normal 2 2 12 2 4" xfId="45211"/>
    <cellStyle name="Normal 2 2 12 2 4 2" xfId="45212"/>
    <cellStyle name="Normal 2 2 12 2 5" xfId="45213"/>
    <cellStyle name="Normal 2 2 12 2 5 2" xfId="45214"/>
    <cellStyle name="Normal 2 2 12 2 6" xfId="45215"/>
    <cellStyle name="Normal 2 2 12 2 6 2" xfId="45216"/>
    <cellStyle name="Normal 2 2 12 2 7" xfId="45217"/>
    <cellStyle name="Normal 2 2 12 2 7 2" xfId="45218"/>
    <cellStyle name="Normal 2 2 12 2 8" xfId="45219"/>
    <cellStyle name="Normal 2 2 12 2 8 2" xfId="45220"/>
    <cellStyle name="Normal 2 2 12 2 9" xfId="45221"/>
    <cellStyle name="Normal 2 2 12 2 9 2" xfId="45222"/>
    <cellStyle name="Normal 2 2 12 3" xfId="45223"/>
    <cellStyle name="Normal 2 2 12 3 10" xfId="45224"/>
    <cellStyle name="Normal 2 2 12 3 10 2" xfId="45225"/>
    <cellStyle name="Normal 2 2 12 3 11" xfId="45226"/>
    <cellStyle name="Normal 2 2 12 3 11 2" xfId="45227"/>
    <cellStyle name="Normal 2 2 12 3 12" xfId="45228"/>
    <cellStyle name="Normal 2 2 12 3 12 2" xfId="45229"/>
    <cellStyle name="Normal 2 2 12 3 13" xfId="45230"/>
    <cellStyle name="Normal 2 2 12 3 14" xfId="45231"/>
    <cellStyle name="Normal 2 2 12 3 2" xfId="45232"/>
    <cellStyle name="Normal 2 2 12 3 2 2" xfId="45233"/>
    <cellStyle name="Normal 2 2 12 3 3" xfId="45234"/>
    <cellStyle name="Normal 2 2 12 3 3 2" xfId="45235"/>
    <cellStyle name="Normal 2 2 12 3 4" xfId="45236"/>
    <cellStyle name="Normal 2 2 12 3 4 2" xfId="45237"/>
    <cellStyle name="Normal 2 2 12 3 5" xfId="45238"/>
    <cellStyle name="Normal 2 2 12 3 5 2" xfId="45239"/>
    <cellStyle name="Normal 2 2 12 3 6" xfId="45240"/>
    <cellStyle name="Normal 2 2 12 3 6 2" xfId="45241"/>
    <cellStyle name="Normal 2 2 12 3 7" xfId="45242"/>
    <cellStyle name="Normal 2 2 12 3 7 2" xfId="45243"/>
    <cellStyle name="Normal 2 2 12 3 8" xfId="45244"/>
    <cellStyle name="Normal 2 2 12 3 8 2" xfId="45245"/>
    <cellStyle name="Normal 2 2 12 3 9" xfId="45246"/>
    <cellStyle name="Normal 2 2 12 3 9 2" xfId="45247"/>
    <cellStyle name="Normal 2 2 12 4" xfId="45248"/>
    <cellStyle name="Normal 2 2 12 4 2" xfId="45249"/>
    <cellStyle name="Normal 2 2 12 5" xfId="45250"/>
    <cellStyle name="Normal 2 2 12 5 2" xfId="45251"/>
    <cellStyle name="Normal 2 2 12 6" xfId="45252"/>
    <cellStyle name="Normal 2 2 12 6 2" xfId="45253"/>
    <cellStyle name="Normal 2 2 12 7" xfId="45254"/>
    <cellStyle name="Normal 2 2 12 7 2" xfId="45255"/>
    <cellStyle name="Normal 2 2 12 8" xfId="45256"/>
    <cellStyle name="Normal 2 2 12 8 2" xfId="45257"/>
    <cellStyle name="Normal 2 2 12 9" xfId="45258"/>
    <cellStyle name="Normal 2 2 12 9 2" xfId="45259"/>
    <cellStyle name="Normal 2 2 12_New_Duke_Form_Percent_Complete" xfId="45260"/>
    <cellStyle name="Normal 2 2 13" xfId="45261"/>
    <cellStyle name="Normal 2 2 13 10" xfId="45262"/>
    <cellStyle name="Normal 2 2 13 10 2" xfId="45263"/>
    <cellStyle name="Normal 2 2 13 11" xfId="45264"/>
    <cellStyle name="Normal 2 2 13 11 2" xfId="45265"/>
    <cellStyle name="Normal 2 2 13 12" xfId="45266"/>
    <cellStyle name="Normal 2 2 13 12 2" xfId="45267"/>
    <cellStyle name="Normal 2 2 13 13" xfId="45268"/>
    <cellStyle name="Normal 2 2 13 13 2" xfId="45269"/>
    <cellStyle name="Normal 2 2 13 14" xfId="45270"/>
    <cellStyle name="Normal 2 2 13 14 2" xfId="45271"/>
    <cellStyle name="Normal 2 2 13 15" xfId="45272"/>
    <cellStyle name="Normal 2 2 13 16" xfId="45273"/>
    <cellStyle name="Normal 2 2 13 2" xfId="45274"/>
    <cellStyle name="Normal 2 2 13 2 10" xfId="45275"/>
    <cellStyle name="Normal 2 2 13 2 10 2" xfId="45276"/>
    <cellStyle name="Normal 2 2 13 2 11" xfId="45277"/>
    <cellStyle name="Normal 2 2 13 2 11 2" xfId="45278"/>
    <cellStyle name="Normal 2 2 13 2 12" xfId="45279"/>
    <cellStyle name="Normal 2 2 13 2 12 2" xfId="45280"/>
    <cellStyle name="Normal 2 2 13 2 13" xfId="45281"/>
    <cellStyle name="Normal 2 2 13 2 14" xfId="45282"/>
    <cellStyle name="Normal 2 2 13 2 2" xfId="45283"/>
    <cellStyle name="Normal 2 2 13 2 2 2" xfId="45284"/>
    <cellStyle name="Normal 2 2 13 2 3" xfId="45285"/>
    <cellStyle name="Normal 2 2 13 2 3 2" xfId="45286"/>
    <cellStyle name="Normal 2 2 13 2 4" xfId="45287"/>
    <cellStyle name="Normal 2 2 13 2 4 2" xfId="45288"/>
    <cellStyle name="Normal 2 2 13 2 5" xfId="45289"/>
    <cellStyle name="Normal 2 2 13 2 5 2" xfId="45290"/>
    <cellStyle name="Normal 2 2 13 2 6" xfId="45291"/>
    <cellStyle name="Normal 2 2 13 2 6 2" xfId="45292"/>
    <cellStyle name="Normal 2 2 13 2 7" xfId="45293"/>
    <cellStyle name="Normal 2 2 13 2 7 2" xfId="45294"/>
    <cellStyle name="Normal 2 2 13 2 8" xfId="45295"/>
    <cellStyle name="Normal 2 2 13 2 8 2" xfId="45296"/>
    <cellStyle name="Normal 2 2 13 2 9" xfId="45297"/>
    <cellStyle name="Normal 2 2 13 2 9 2" xfId="45298"/>
    <cellStyle name="Normal 2 2 13 3" xfId="45299"/>
    <cellStyle name="Normal 2 2 13 3 10" xfId="45300"/>
    <cellStyle name="Normal 2 2 13 3 10 2" xfId="45301"/>
    <cellStyle name="Normal 2 2 13 3 11" xfId="45302"/>
    <cellStyle name="Normal 2 2 13 3 11 2" xfId="45303"/>
    <cellStyle name="Normal 2 2 13 3 12" xfId="45304"/>
    <cellStyle name="Normal 2 2 13 3 12 2" xfId="45305"/>
    <cellStyle name="Normal 2 2 13 3 13" xfId="45306"/>
    <cellStyle name="Normal 2 2 13 3 14" xfId="45307"/>
    <cellStyle name="Normal 2 2 13 3 2" xfId="45308"/>
    <cellStyle name="Normal 2 2 13 3 2 2" xfId="45309"/>
    <cellStyle name="Normal 2 2 13 3 3" xfId="45310"/>
    <cellStyle name="Normal 2 2 13 3 3 2" xfId="45311"/>
    <cellStyle name="Normal 2 2 13 3 4" xfId="45312"/>
    <cellStyle name="Normal 2 2 13 3 4 2" xfId="45313"/>
    <cellStyle name="Normal 2 2 13 3 5" xfId="45314"/>
    <cellStyle name="Normal 2 2 13 3 5 2" xfId="45315"/>
    <cellStyle name="Normal 2 2 13 3 6" xfId="45316"/>
    <cellStyle name="Normal 2 2 13 3 6 2" xfId="45317"/>
    <cellStyle name="Normal 2 2 13 3 7" xfId="45318"/>
    <cellStyle name="Normal 2 2 13 3 7 2" xfId="45319"/>
    <cellStyle name="Normal 2 2 13 3 8" xfId="45320"/>
    <cellStyle name="Normal 2 2 13 3 8 2" xfId="45321"/>
    <cellStyle name="Normal 2 2 13 3 9" xfId="45322"/>
    <cellStyle name="Normal 2 2 13 3 9 2" xfId="45323"/>
    <cellStyle name="Normal 2 2 13 4" xfId="45324"/>
    <cellStyle name="Normal 2 2 13 4 2" xfId="45325"/>
    <cellStyle name="Normal 2 2 13 5" xfId="45326"/>
    <cellStyle name="Normal 2 2 13 5 2" xfId="45327"/>
    <cellStyle name="Normal 2 2 13 6" xfId="45328"/>
    <cellStyle name="Normal 2 2 13 6 2" xfId="45329"/>
    <cellStyle name="Normal 2 2 13 7" xfId="45330"/>
    <cellStyle name="Normal 2 2 13 7 2" xfId="45331"/>
    <cellStyle name="Normal 2 2 13 8" xfId="45332"/>
    <cellStyle name="Normal 2 2 13 8 2" xfId="45333"/>
    <cellStyle name="Normal 2 2 13 9" xfId="45334"/>
    <cellStyle name="Normal 2 2 13 9 2" xfId="45335"/>
    <cellStyle name="Normal 2 2 13_New_Duke_Form_Percent_Complete" xfId="45336"/>
    <cellStyle name="Normal 2 2 14" xfId="45337"/>
    <cellStyle name="Normal 2 2 14 10" xfId="45338"/>
    <cellStyle name="Normal 2 2 14 10 2" xfId="45339"/>
    <cellStyle name="Normal 2 2 14 11" xfId="45340"/>
    <cellStyle name="Normal 2 2 14 11 2" xfId="45341"/>
    <cellStyle name="Normal 2 2 14 12" xfId="45342"/>
    <cellStyle name="Normal 2 2 14 12 2" xfId="45343"/>
    <cellStyle name="Normal 2 2 14 13" xfId="45344"/>
    <cellStyle name="Normal 2 2 14 13 2" xfId="45345"/>
    <cellStyle name="Normal 2 2 14 14" xfId="45346"/>
    <cellStyle name="Normal 2 2 14 14 2" xfId="45347"/>
    <cellStyle name="Normal 2 2 14 15" xfId="45348"/>
    <cellStyle name="Normal 2 2 14 16" xfId="45349"/>
    <cellStyle name="Normal 2 2 14 2" xfId="45350"/>
    <cellStyle name="Normal 2 2 14 2 10" xfId="45351"/>
    <cellStyle name="Normal 2 2 14 2 10 2" xfId="45352"/>
    <cellStyle name="Normal 2 2 14 2 11" xfId="45353"/>
    <cellStyle name="Normal 2 2 14 2 11 2" xfId="45354"/>
    <cellStyle name="Normal 2 2 14 2 12" xfId="45355"/>
    <cellStyle name="Normal 2 2 14 2 12 2" xfId="45356"/>
    <cellStyle name="Normal 2 2 14 2 13" xfId="45357"/>
    <cellStyle name="Normal 2 2 14 2 14" xfId="45358"/>
    <cellStyle name="Normal 2 2 14 2 2" xfId="45359"/>
    <cellStyle name="Normal 2 2 14 2 2 2" xfId="45360"/>
    <cellStyle name="Normal 2 2 14 2 3" xfId="45361"/>
    <cellStyle name="Normal 2 2 14 2 3 2" xfId="45362"/>
    <cellStyle name="Normal 2 2 14 2 4" xfId="45363"/>
    <cellStyle name="Normal 2 2 14 2 4 2" xfId="45364"/>
    <cellStyle name="Normal 2 2 14 2 5" xfId="45365"/>
    <cellStyle name="Normal 2 2 14 2 5 2" xfId="45366"/>
    <cellStyle name="Normal 2 2 14 2 6" xfId="45367"/>
    <cellStyle name="Normal 2 2 14 2 6 2" xfId="45368"/>
    <cellStyle name="Normal 2 2 14 2 7" xfId="45369"/>
    <cellStyle name="Normal 2 2 14 2 7 2" xfId="45370"/>
    <cellStyle name="Normal 2 2 14 2 8" xfId="45371"/>
    <cellStyle name="Normal 2 2 14 2 8 2" xfId="45372"/>
    <cellStyle name="Normal 2 2 14 2 9" xfId="45373"/>
    <cellStyle name="Normal 2 2 14 2 9 2" xfId="45374"/>
    <cellStyle name="Normal 2 2 14 3" xfId="45375"/>
    <cellStyle name="Normal 2 2 14 3 10" xfId="45376"/>
    <cellStyle name="Normal 2 2 14 3 10 2" xfId="45377"/>
    <cellStyle name="Normal 2 2 14 3 11" xfId="45378"/>
    <cellStyle name="Normal 2 2 14 3 11 2" xfId="45379"/>
    <cellStyle name="Normal 2 2 14 3 12" xfId="45380"/>
    <cellStyle name="Normal 2 2 14 3 12 2" xfId="45381"/>
    <cellStyle name="Normal 2 2 14 3 13" xfId="45382"/>
    <cellStyle name="Normal 2 2 14 3 14" xfId="45383"/>
    <cellStyle name="Normal 2 2 14 3 2" xfId="45384"/>
    <cellStyle name="Normal 2 2 14 3 2 2" xfId="45385"/>
    <cellStyle name="Normal 2 2 14 3 3" xfId="45386"/>
    <cellStyle name="Normal 2 2 14 3 3 2" xfId="45387"/>
    <cellStyle name="Normal 2 2 14 3 4" xfId="45388"/>
    <cellStyle name="Normal 2 2 14 3 4 2" xfId="45389"/>
    <cellStyle name="Normal 2 2 14 3 5" xfId="45390"/>
    <cellStyle name="Normal 2 2 14 3 5 2" xfId="45391"/>
    <cellStyle name="Normal 2 2 14 3 6" xfId="45392"/>
    <cellStyle name="Normal 2 2 14 3 6 2" xfId="45393"/>
    <cellStyle name="Normal 2 2 14 3 7" xfId="45394"/>
    <cellStyle name="Normal 2 2 14 3 7 2" xfId="45395"/>
    <cellStyle name="Normal 2 2 14 3 8" xfId="45396"/>
    <cellStyle name="Normal 2 2 14 3 8 2" xfId="45397"/>
    <cellStyle name="Normal 2 2 14 3 9" xfId="45398"/>
    <cellStyle name="Normal 2 2 14 3 9 2" xfId="45399"/>
    <cellStyle name="Normal 2 2 14 4" xfId="45400"/>
    <cellStyle name="Normal 2 2 14 4 2" xfId="45401"/>
    <cellStyle name="Normal 2 2 14 5" xfId="45402"/>
    <cellStyle name="Normal 2 2 14 5 2" xfId="45403"/>
    <cellStyle name="Normal 2 2 14 6" xfId="45404"/>
    <cellStyle name="Normal 2 2 14 6 2" xfId="45405"/>
    <cellStyle name="Normal 2 2 14 7" xfId="45406"/>
    <cellStyle name="Normal 2 2 14 7 2" xfId="45407"/>
    <cellStyle name="Normal 2 2 14 8" xfId="45408"/>
    <cellStyle name="Normal 2 2 14 8 2" xfId="45409"/>
    <cellStyle name="Normal 2 2 14 9" xfId="45410"/>
    <cellStyle name="Normal 2 2 14 9 2" xfId="45411"/>
    <cellStyle name="Normal 2 2 14_New_Duke_Form_Percent_Complete" xfId="45412"/>
    <cellStyle name="Normal 2 2 15" xfId="45413"/>
    <cellStyle name="Normal 2 2 15 10" xfId="45414"/>
    <cellStyle name="Normal 2 2 15 10 2" xfId="45415"/>
    <cellStyle name="Normal 2 2 15 11" xfId="45416"/>
    <cellStyle name="Normal 2 2 15 11 2" xfId="45417"/>
    <cellStyle name="Normal 2 2 15 12" xfId="45418"/>
    <cellStyle name="Normal 2 2 15 12 2" xfId="45419"/>
    <cellStyle name="Normal 2 2 15 13" xfId="45420"/>
    <cellStyle name="Normal 2 2 15 13 2" xfId="45421"/>
    <cellStyle name="Normal 2 2 15 14" xfId="45422"/>
    <cellStyle name="Normal 2 2 15 14 2" xfId="45423"/>
    <cellStyle name="Normal 2 2 15 15" xfId="45424"/>
    <cellStyle name="Normal 2 2 15 16" xfId="45425"/>
    <cellStyle name="Normal 2 2 15 2" xfId="45426"/>
    <cellStyle name="Normal 2 2 15 2 10" xfId="45427"/>
    <cellStyle name="Normal 2 2 15 2 10 2" xfId="45428"/>
    <cellStyle name="Normal 2 2 15 2 11" xfId="45429"/>
    <cellStyle name="Normal 2 2 15 2 11 2" xfId="45430"/>
    <cellStyle name="Normal 2 2 15 2 12" xfId="45431"/>
    <cellStyle name="Normal 2 2 15 2 12 2" xfId="45432"/>
    <cellStyle name="Normal 2 2 15 2 13" xfId="45433"/>
    <cellStyle name="Normal 2 2 15 2 14" xfId="45434"/>
    <cellStyle name="Normal 2 2 15 2 2" xfId="45435"/>
    <cellStyle name="Normal 2 2 15 2 2 2" xfId="45436"/>
    <cellStyle name="Normal 2 2 15 2 3" xfId="45437"/>
    <cellStyle name="Normal 2 2 15 2 3 2" xfId="45438"/>
    <cellStyle name="Normal 2 2 15 2 4" xfId="45439"/>
    <cellStyle name="Normal 2 2 15 2 4 2" xfId="45440"/>
    <cellStyle name="Normal 2 2 15 2 5" xfId="45441"/>
    <cellStyle name="Normal 2 2 15 2 5 2" xfId="45442"/>
    <cellStyle name="Normal 2 2 15 2 6" xfId="45443"/>
    <cellStyle name="Normal 2 2 15 2 6 2" xfId="45444"/>
    <cellStyle name="Normal 2 2 15 2 7" xfId="45445"/>
    <cellStyle name="Normal 2 2 15 2 7 2" xfId="45446"/>
    <cellStyle name="Normal 2 2 15 2 8" xfId="45447"/>
    <cellStyle name="Normal 2 2 15 2 8 2" xfId="45448"/>
    <cellStyle name="Normal 2 2 15 2 9" xfId="45449"/>
    <cellStyle name="Normal 2 2 15 2 9 2" xfId="45450"/>
    <cellStyle name="Normal 2 2 15 3" xfId="45451"/>
    <cellStyle name="Normal 2 2 15 3 10" xfId="45452"/>
    <cellStyle name="Normal 2 2 15 3 10 2" xfId="45453"/>
    <cellStyle name="Normal 2 2 15 3 11" xfId="45454"/>
    <cellStyle name="Normal 2 2 15 3 11 2" xfId="45455"/>
    <cellStyle name="Normal 2 2 15 3 12" xfId="45456"/>
    <cellStyle name="Normal 2 2 15 3 12 2" xfId="45457"/>
    <cellStyle name="Normal 2 2 15 3 13" xfId="45458"/>
    <cellStyle name="Normal 2 2 15 3 14" xfId="45459"/>
    <cellStyle name="Normal 2 2 15 3 2" xfId="45460"/>
    <cellStyle name="Normal 2 2 15 3 2 2" xfId="45461"/>
    <cellStyle name="Normal 2 2 15 3 3" xfId="45462"/>
    <cellStyle name="Normal 2 2 15 3 3 2" xfId="45463"/>
    <cellStyle name="Normal 2 2 15 3 4" xfId="45464"/>
    <cellStyle name="Normal 2 2 15 3 4 2" xfId="45465"/>
    <cellStyle name="Normal 2 2 15 3 5" xfId="45466"/>
    <cellStyle name="Normal 2 2 15 3 5 2" xfId="45467"/>
    <cellStyle name="Normal 2 2 15 3 6" xfId="45468"/>
    <cellStyle name="Normal 2 2 15 3 6 2" xfId="45469"/>
    <cellStyle name="Normal 2 2 15 3 7" xfId="45470"/>
    <cellStyle name="Normal 2 2 15 3 7 2" xfId="45471"/>
    <cellStyle name="Normal 2 2 15 3 8" xfId="45472"/>
    <cellStyle name="Normal 2 2 15 3 8 2" xfId="45473"/>
    <cellStyle name="Normal 2 2 15 3 9" xfId="45474"/>
    <cellStyle name="Normal 2 2 15 3 9 2" xfId="45475"/>
    <cellStyle name="Normal 2 2 15 4" xfId="45476"/>
    <cellStyle name="Normal 2 2 15 4 2" xfId="45477"/>
    <cellStyle name="Normal 2 2 15 5" xfId="45478"/>
    <cellStyle name="Normal 2 2 15 5 2" xfId="45479"/>
    <cellStyle name="Normal 2 2 15 6" xfId="45480"/>
    <cellStyle name="Normal 2 2 15 6 2" xfId="45481"/>
    <cellStyle name="Normal 2 2 15 7" xfId="45482"/>
    <cellStyle name="Normal 2 2 15 7 2" xfId="45483"/>
    <cellStyle name="Normal 2 2 15 8" xfId="45484"/>
    <cellStyle name="Normal 2 2 15 8 2" xfId="45485"/>
    <cellStyle name="Normal 2 2 15 9" xfId="45486"/>
    <cellStyle name="Normal 2 2 15 9 2" xfId="45487"/>
    <cellStyle name="Normal 2 2 15_New_Duke_Form_Percent_Complete" xfId="45488"/>
    <cellStyle name="Normal 2 2 16" xfId="45489"/>
    <cellStyle name="Normal 2 2 16 10" xfId="45490"/>
    <cellStyle name="Normal 2 2 16 10 2" xfId="45491"/>
    <cellStyle name="Normal 2 2 16 11" xfId="45492"/>
    <cellStyle name="Normal 2 2 16 11 2" xfId="45493"/>
    <cellStyle name="Normal 2 2 16 12" xfId="45494"/>
    <cellStyle name="Normal 2 2 16 12 2" xfId="45495"/>
    <cellStyle name="Normal 2 2 16 13" xfId="45496"/>
    <cellStyle name="Normal 2 2 16 13 2" xfId="45497"/>
    <cellStyle name="Normal 2 2 16 14" xfId="45498"/>
    <cellStyle name="Normal 2 2 16 14 2" xfId="45499"/>
    <cellStyle name="Normal 2 2 16 15" xfId="45500"/>
    <cellStyle name="Normal 2 2 16 16" xfId="45501"/>
    <cellStyle name="Normal 2 2 16 2" xfId="45502"/>
    <cellStyle name="Normal 2 2 16 2 10" xfId="45503"/>
    <cellStyle name="Normal 2 2 16 2 10 2" xfId="45504"/>
    <cellStyle name="Normal 2 2 16 2 11" xfId="45505"/>
    <cellStyle name="Normal 2 2 16 2 11 2" xfId="45506"/>
    <cellStyle name="Normal 2 2 16 2 12" xfId="45507"/>
    <cellStyle name="Normal 2 2 16 2 12 2" xfId="45508"/>
    <cellStyle name="Normal 2 2 16 2 13" xfId="45509"/>
    <cellStyle name="Normal 2 2 16 2 14" xfId="45510"/>
    <cellStyle name="Normal 2 2 16 2 2" xfId="45511"/>
    <cellStyle name="Normal 2 2 16 2 2 2" xfId="45512"/>
    <cellStyle name="Normal 2 2 16 2 3" xfId="45513"/>
    <cellStyle name="Normal 2 2 16 2 3 2" xfId="45514"/>
    <cellStyle name="Normal 2 2 16 2 4" xfId="45515"/>
    <cellStyle name="Normal 2 2 16 2 4 2" xfId="45516"/>
    <cellStyle name="Normal 2 2 16 2 5" xfId="45517"/>
    <cellStyle name="Normal 2 2 16 2 5 2" xfId="45518"/>
    <cellStyle name="Normal 2 2 16 2 6" xfId="45519"/>
    <cellStyle name="Normal 2 2 16 2 6 2" xfId="45520"/>
    <cellStyle name="Normal 2 2 16 2 7" xfId="45521"/>
    <cellStyle name="Normal 2 2 16 2 7 2" xfId="45522"/>
    <cellStyle name="Normal 2 2 16 2 8" xfId="45523"/>
    <cellStyle name="Normal 2 2 16 2 8 2" xfId="45524"/>
    <cellStyle name="Normal 2 2 16 2 9" xfId="45525"/>
    <cellStyle name="Normal 2 2 16 2 9 2" xfId="45526"/>
    <cellStyle name="Normal 2 2 16 3" xfId="45527"/>
    <cellStyle name="Normal 2 2 16 3 10" xfId="45528"/>
    <cellStyle name="Normal 2 2 16 3 10 2" xfId="45529"/>
    <cellStyle name="Normal 2 2 16 3 11" xfId="45530"/>
    <cellStyle name="Normal 2 2 16 3 11 2" xfId="45531"/>
    <cellStyle name="Normal 2 2 16 3 12" xfId="45532"/>
    <cellStyle name="Normal 2 2 16 3 12 2" xfId="45533"/>
    <cellStyle name="Normal 2 2 16 3 13" xfId="45534"/>
    <cellStyle name="Normal 2 2 16 3 14" xfId="45535"/>
    <cellStyle name="Normal 2 2 16 3 2" xfId="45536"/>
    <cellStyle name="Normal 2 2 16 3 2 2" xfId="45537"/>
    <cellStyle name="Normal 2 2 16 3 3" xfId="45538"/>
    <cellStyle name="Normal 2 2 16 3 3 2" xfId="45539"/>
    <cellStyle name="Normal 2 2 16 3 4" xfId="45540"/>
    <cellStyle name="Normal 2 2 16 3 4 2" xfId="45541"/>
    <cellStyle name="Normal 2 2 16 3 5" xfId="45542"/>
    <cellStyle name="Normal 2 2 16 3 5 2" xfId="45543"/>
    <cellStyle name="Normal 2 2 16 3 6" xfId="45544"/>
    <cellStyle name="Normal 2 2 16 3 6 2" xfId="45545"/>
    <cellStyle name="Normal 2 2 16 3 7" xfId="45546"/>
    <cellStyle name="Normal 2 2 16 3 7 2" xfId="45547"/>
    <cellStyle name="Normal 2 2 16 3 8" xfId="45548"/>
    <cellStyle name="Normal 2 2 16 3 8 2" xfId="45549"/>
    <cellStyle name="Normal 2 2 16 3 9" xfId="45550"/>
    <cellStyle name="Normal 2 2 16 3 9 2" xfId="45551"/>
    <cellStyle name="Normal 2 2 16 4" xfId="45552"/>
    <cellStyle name="Normal 2 2 16 4 2" xfId="45553"/>
    <cellStyle name="Normal 2 2 16 5" xfId="45554"/>
    <cellStyle name="Normal 2 2 16 5 2" xfId="45555"/>
    <cellStyle name="Normal 2 2 16 6" xfId="45556"/>
    <cellStyle name="Normal 2 2 16 6 2" xfId="45557"/>
    <cellStyle name="Normal 2 2 16 7" xfId="45558"/>
    <cellStyle name="Normal 2 2 16 7 2" xfId="45559"/>
    <cellStyle name="Normal 2 2 16 8" xfId="45560"/>
    <cellStyle name="Normal 2 2 16 8 2" xfId="45561"/>
    <cellStyle name="Normal 2 2 16 9" xfId="45562"/>
    <cellStyle name="Normal 2 2 16 9 2" xfId="45563"/>
    <cellStyle name="Normal 2 2 16_New_Duke_Form_Percent_Complete" xfId="45564"/>
    <cellStyle name="Normal 2 2 17" xfId="45565"/>
    <cellStyle name="Normal 2 2 17 10" xfId="45566"/>
    <cellStyle name="Normal 2 2 17 10 2" xfId="45567"/>
    <cellStyle name="Normal 2 2 17 11" xfId="45568"/>
    <cellStyle name="Normal 2 2 17 11 2" xfId="45569"/>
    <cellStyle name="Normal 2 2 17 12" xfId="45570"/>
    <cellStyle name="Normal 2 2 17 12 2" xfId="45571"/>
    <cellStyle name="Normal 2 2 17 13" xfId="45572"/>
    <cellStyle name="Normal 2 2 17 13 2" xfId="45573"/>
    <cellStyle name="Normal 2 2 17 14" xfId="45574"/>
    <cellStyle name="Normal 2 2 17 14 2" xfId="45575"/>
    <cellStyle name="Normal 2 2 17 15" xfId="45576"/>
    <cellStyle name="Normal 2 2 17 16" xfId="45577"/>
    <cellStyle name="Normal 2 2 17 2" xfId="45578"/>
    <cellStyle name="Normal 2 2 17 2 10" xfId="45579"/>
    <cellStyle name="Normal 2 2 17 2 10 2" xfId="45580"/>
    <cellStyle name="Normal 2 2 17 2 11" xfId="45581"/>
    <cellStyle name="Normal 2 2 17 2 11 2" xfId="45582"/>
    <cellStyle name="Normal 2 2 17 2 12" xfId="45583"/>
    <cellStyle name="Normal 2 2 17 2 12 2" xfId="45584"/>
    <cellStyle name="Normal 2 2 17 2 13" xfId="45585"/>
    <cellStyle name="Normal 2 2 17 2 14" xfId="45586"/>
    <cellStyle name="Normal 2 2 17 2 2" xfId="45587"/>
    <cellStyle name="Normal 2 2 17 2 2 2" xfId="45588"/>
    <cellStyle name="Normal 2 2 17 2 3" xfId="45589"/>
    <cellStyle name="Normal 2 2 17 2 3 2" xfId="45590"/>
    <cellStyle name="Normal 2 2 17 2 4" xfId="45591"/>
    <cellStyle name="Normal 2 2 17 2 4 2" xfId="45592"/>
    <cellStyle name="Normal 2 2 17 2 5" xfId="45593"/>
    <cellStyle name="Normal 2 2 17 2 5 2" xfId="45594"/>
    <cellStyle name="Normal 2 2 17 2 6" xfId="45595"/>
    <cellStyle name="Normal 2 2 17 2 6 2" xfId="45596"/>
    <cellStyle name="Normal 2 2 17 2 7" xfId="45597"/>
    <cellStyle name="Normal 2 2 17 2 7 2" xfId="45598"/>
    <cellStyle name="Normal 2 2 17 2 8" xfId="45599"/>
    <cellStyle name="Normal 2 2 17 2 8 2" xfId="45600"/>
    <cellStyle name="Normal 2 2 17 2 9" xfId="45601"/>
    <cellStyle name="Normal 2 2 17 2 9 2" xfId="45602"/>
    <cellStyle name="Normal 2 2 17 3" xfId="45603"/>
    <cellStyle name="Normal 2 2 17 3 10" xfId="45604"/>
    <cellStyle name="Normal 2 2 17 3 10 2" xfId="45605"/>
    <cellStyle name="Normal 2 2 17 3 11" xfId="45606"/>
    <cellStyle name="Normal 2 2 17 3 11 2" xfId="45607"/>
    <cellStyle name="Normal 2 2 17 3 12" xfId="45608"/>
    <cellStyle name="Normal 2 2 17 3 12 2" xfId="45609"/>
    <cellStyle name="Normal 2 2 17 3 13" xfId="45610"/>
    <cellStyle name="Normal 2 2 17 3 14" xfId="45611"/>
    <cellStyle name="Normal 2 2 17 3 2" xfId="45612"/>
    <cellStyle name="Normal 2 2 17 3 2 2" xfId="45613"/>
    <cellStyle name="Normal 2 2 17 3 3" xfId="45614"/>
    <cellStyle name="Normal 2 2 17 3 3 2" xfId="45615"/>
    <cellStyle name="Normal 2 2 17 3 4" xfId="45616"/>
    <cellStyle name="Normal 2 2 17 3 4 2" xfId="45617"/>
    <cellStyle name="Normal 2 2 17 3 5" xfId="45618"/>
    <cellStyle name="Normal 2 2 17 3 5 2" xfId="45619"/>
    <cellStyle name="Normal 2 2 17 3 6" xfId="45620"/>
    <cellStyle name="Normal 2 2 17 3 6 2" xfId="45621"/>
    <cellStyle name="Normal 2 2 17 3 7" xfId="45622"/>
    <cellStyle name="Normal 2 2 17 3 7 2" xfId="45623"/>
    <cellStyle name="Normal 2 2 17 3 8" xfId="45624"/>
    <cellStyle name="Normal 2 2 17 3 8 2" xfId="45625"/>
    <cellStyle name="Normal 2 2 17 3 9" xfId="45626"/>
    <cellStyle name="Normal 2 2 17 3 9 2" xfId="45627"/>
    <cellStyle name="Normal 2 2 17 4" xfId="45628"/>
    <cellStyle name="Normal 2 2 17 4 2" xfId="45629"/>
    <cellStyle name="Normal 2 2 17 5" xfId="45630"/>
    <cellStyle name="Normal 2 2 17 5 2" xfId="45631"/>
    <cellStyle name="Normal 2 2 17 6" xfId="45632"/>
    <cellStyle name="Normal 2 2 17 6 2" xfId="45633"/>
    <cellStyle name="Normal 2 2 17 7" xfId="45634"/>
    <cellStyle name="Normal 2 2 17 7 2" xfId="45635"/>
    <cellStyle name="Normal 2 2 17 8" xfId="45636"/>
    <cellStyle name="Normal 2 2 17 8 2" xfId="45637"/>
    <cellStyle name="Normal 2 2 17 9" xfId="45638"/>
    <cellStyle name="Normal 2 2 17 9 2" xfId="45639"/>
    <cellStyle name="Normal 2 2 17_New_Duke_Form_Percent_Complete" xfId="45640"/>
    <cellStyle name="Normal 2 2 18" xfId="45641"/>
    <cellStyle name="Normal 2 2 18 10" xfId="45642"/>
    <cellStyle name="Normal 2 2 18 10 2" xfId="45643"/>
    <cellStyle name="Normal 2 2 18 11" xfId="45644"/>
    <cellStyle name="Normal 2 2 18 11 2" xfId="45645"/>
    <cellStyle name="Normal 2 2 18 12" xfId="45646"/>
    <cellStyle name="Normal 2 2 18 12 2" xfId="45647"/>
    <cellStyle name="Normal 2 2 18 13" xfId="45648"/>
    <cellStyle name="Normal 2 2 18 13 2" xfId="45649"/>
    <cellStyle name="Normal 2 2 18 14" xfId="45650"/>
    <cellStyle name="Normal 2 2 18 14 2" xfId="45651"/>
    <cellStyle name="Normal 2 2 18 15" xfId="45652"/>
    <cellStyle name="Normal 2 2 18 16" xfId="45653"/>
    <cellStyle name="Normal 2 2 18 2" xfId="45654"/>
    <cellStyle name="Normal 2 2 18 2 10" xfId="45655"/>
    <cellStyle name="Normal 2 2 18 2 10 2" xfId="45656"/>
    <cellStyle name="Normal 2 2 18 2 11" xfId="45657"/>
    <cellStyle name="Normal 2 2 18 2 11 2" xfId="45658"/>
    <cellStyle name="Normal 2 2 18 2 12" xfId="45659"/>
    <cellStyle name="Normal 2 2 18 2 12 2" xfId="45660"/>
    <cellStyle name="Normal 2 2 18 2 13" xfId="45661"/>
    <cellStyle name="Normal 2 2 18 2 14" xfId="45662"/>
    <cellStyle name="Normal 2 2 18 2 2" xfId="45663"/>
    <cellStyle name="Normal 2 2 18 2 2 2" xfId="45664"/>
    <cellStyle name="Normal 2 2 18 2 3" xfId="45665"/>
    <cellStyle name="Normal 2 2 18 2 3 2" xfId="45666"/>
    <cellStyle name="Normal 2 2 18 2 4" xfId="45667"/>
    <cellStyle name="Normal 2 2 18 2 4 2" xfId="45668"/>
    <cellStyle name="Normal 2 2 18 2 5" xfId="45669"/>
    <cellStyle name="Normal 2 2 18 2 5 2" xfId="45670"/>
    <cellStyle name="Normal 2 2 18 2 6" xfId="45671"/>
    <cellStyle name="Normal 2 2 18 2 6 2" xfId="45672"/>
    <cellStyle name="Normal 2 2 18 2 7" xfId="45673"/>
    <cellStyle name="Normal 2 2 18 2 7 2" xfId="45674"/>
    <cellStyle name="Normal 2 2 18 2 8" xfId="45675"/>
    <cellStyle name="Normal 2 2 18 2 8 2" xfId="45676"/>
    <cellStyle name="Normal 2 2 18 2 9" xfId="45677"/>
    <cellStyle name="Normal 2 2 18 2 9 2" xfId="45678"/>
    <cellStyle name="Normal 2 2 18 3" xfId="45679"/>
    <cellStyle name="Normal 2 2 18 3 10" xfId="45680"/>
    <cellStyle name="Normal 2 2 18 3 10 2" xfId="45681"/>
    <cellStyle name="Normal 2 2 18 3 11" xfId="45682"/>
    <cellStyle name="Normal 2 2 18 3 11 2" xfId="45683"/>
    <cellStyle name="Normal 2 2 18 3 12" xfId="45684"/>
    <cellStyle name="Normal 2 2 18 3 12 2" xfId="45685"/>
    <cellStyle name="Normal 2 2 18 3 13" xfId="45686"/>
    <cellStyle name="Normal 2 2 18 3 14" xfId="45687"/>
    <cellStyle name="Normal 2 2 18 3 2" xfId="45688"/>
    <cellStyle name="Normal 2 2 18 3 2 2" xfId="45689"/>
    <cellStyle name="Normal 2 2 18 3 3" xfId="45690"/>
    <cellStyle name="Normal 2 2 18 3 3 2" xfId="45691"/>
    <cellStyle name="Normal 2 2 18 3 4" xfId="45692"/>
    <cellStyle name="Normal 2 2 18 3 4 2" xfId="45693"/>
    <cellStyle name="Normal 2 2 18 3 5" xfId="45694"/>
    <cellStyle name="Normal 2 2 18 3 5 2" xfId="45695"/>
    <cellStyle name="Normal 2 2 18 3 6" xfId="45696"/>
    <cellStyle name="Normal 2 2 18 3 6 2" xfId="45697"/>
    <cellStyle name="Normal 2 2 18 3 7" xfId="45698"/>
    <cellStyle name="Normal 2 2 18 3 7 2" xfId="45699"/>
    <cellStyle name="Normal 2 2 18 3 8" xfId="45700"/>
    <cellStyle name="Normal 2 2 18 3 8 2" xfId="45701"/>
    <cellStyle name="Normal 2 2 18 3 9" xfId="45702"/>
    <cellStyle name="Normal 2 2 18 3 9 2" xfId="45703"/>
    <cellStyle name="Normal 2 2 18 4" xfId="45704"/>
    <cellStyle name="Normal 2 2 18 4 2" xfId="45705"/>
    <cellStyle name="Normal 2 2 18 5" xfId="45706"/>
    <cellStyle name="Normal 2 2 18 5 2" xfId="45707"/>
    <cellStyle name="Normal 2 2 18 6" xfId="45708"/>
    <cellStyle name="Normal 2 2 18 6 2" xfId="45709"/>
    <cellStyle name="Normal 2 2 18 7" xfId="45710"/>
    <cellStyle name="Normal 2 2 18 7 2" xfId="45711"/>
    <cellStyle name="Normal 2 2 18 8" xfId="45712"/>
    <cellStyle name="Normal 2 2 18 8 2" xfId="45713"/>
    <cellStyle name="Normal 2 2 18 9" xfId="45714"/>
    <cellStyle name="Normal 2 2 18 9 2" xfId="45715"/>
    <cellStyle name="Normal 2 2 18_New_Duke_Form_Percent_Complete" xfId="45716"/>
    <cellStyle name="Normal 2 2 19" xfId="45717"/>
    <cellStyle name="Normal 2 2 19 10" xfId="45718"/>
    <cellStyle name="Normal 2 2 19 10 2" xfId="45719"/>
    <cellStyle name="Normal 2 2 19 11" xfId="45720"/>
    <cellStyle name="Normal 2 2 19 11 2" xfId="45721"/>
    <cellStyle name="Normal 2 2 19 12" xfId="45722"/>
    <cellStyle name="Normal 2 2 19 12 2" xfId="45723"/>
    <cellStyle name="Normal 2 2 19 13" xfId="45724"/>
    <cellStyle name="Normal 2 2 19 13 2" xfId="45725"/>
    <cellStyle name="Normal 2 2 19 14" xfId="45726"/>
    <cellStyle name="Normal 2 2 19 14 2" xfId="45727"/>
    <cellStyle name="Normal 2 2 19 15" xfId="45728"/>
    <cellStyle name="Normal 2 2 19 16" xfId="45729"/>
    <cellStyle name="Normal 2 2 19 2" xfId="45730"/>
    <cellStyle name="Normal 2 2 19 2 10" xfId="45731"/>
    <cellStyle name="Normal 2 2 19 2 10 2" xfId="45732"/>
    <cellStyle name="Normal 2 2 19 2 11" xfId="45733"/>
    <cellStyle name="Normal 2 2 19 2 11 2" xfId="45734"/>
    <cellStyle name="Normal 2 2 19 2 12" xfId="45735"/>
    <cellStyle name="Normal 2 2 19 2 12 2" xfId="45736"/>
    <cellStyle name="Normal 2 2 19 2 13" xfId="45737"/>
    <cellStyle name="Normal 2 2 19 2 14" xfId="45738"/>
    <cellStyle name="Normal 2 2 19 2 2" xfId="45739"/>
    <cellStyle name="Normal 2 2 19 2 2 2" xfId="45740"/>
    <cellStyle name="Normal 2 2 19 2 3" xfId="45741"/>
    <cellStyle name="Normal 2 2 19 2 3 2" xfId="45742"/>
    <cellStyle name="Normal 2 2 19 2 4" xfId="45743"/>
    <cellStyle name="Normal 2 2 19 2 4 2" xfId="45744"/>
    <cellStyle name="Normal 2 2 19 2 5" xfId="45745"/>
    <cellStyle name="Normal 2 2 19 2 5 2" xfId="45746"/>
    <cellStyle name="Normal 2 2 19 2 6" xfId="45747"/>
    <cellStyle name="Normal 2 2 19 2 6 2" xfId="45748"/>
    <cellStyle name="Normal 2 2 19 2 7" xfId="45749"/>
    <cellStyle name="Normal 2 2 19 2 7 2" xfId="45750"/>
    <cellStyle name="Normal 2 2 19 2 8" xfId="45751"/>
    <cellStyle name="Normal 2 2 19 2 8 2" xfId="45752"/>
    <cellStyle name="Normal 2 2 19 2 9" xfId="45753"/>
    <cellStyle name="Normal 2 2 19 2 9 2" xfId="45754"/>
    <cellStyle name="Normal 2 2 19 3" xfId="45755"/>
    <cellStyle name="Normal 2 2 19 3 10" xfId="45756"/>
    <cellStyle name="Normal 2 2 19 3 10 2" xfId="45757"/>
    <cellStyle name="Normal 2 2 19 3 11" xfId="45758"/>
    <cellStyle name="Normal 2 2 19 3 11 2" xfId="45759"/>
    <cellStyle name="Normal 2 2 19 3 12" xfId="45760"/>
    <cellStyle name="Normal 2 2 19 3 12 2" xfId="45761"/>
    <cellStyle name="Normal 2 2 19 3 13" xfId="45762"/>
    <cellStyle name="Normal 2 2 19 3 14" xfId="45763"/>
    <cellStyle name="Normal 2 2 19 3 2" xfId="45764"/>
    <cellStyle name="Normal 2 2 19 3 2 2" xfId="45765"/>
    <cellStyle name="Normal 2 2 19 3 3" xfId="45766"/>
    <cellStyle name="Normal 2 2 19 3 3 2" xfId="45767"/>
    <cellStyle name="Normal 2 2 19 3 4" xfId="45768"/>
    <cellStyle name="Normal 2 2 19 3 4 2" xfId="45769"/>
    <cellStyle name="Normal 2 2 19 3 5" xfId="45770"/>
    <cellStyle name="Normal 2 2 19 3 5 2" xfId="45771"/>
    <cellStyle name="Normal 2 2 19 3 6" xfId="45772"/>
    <cellStyle name="Normal 2 2 19 3 6 2" xfId="45773"/>
    <cellStyle name="Normal 2 2 19 3 7" xfId="45774"/>
    <cellStyle name="Normal 2 2 19 3 7 2" xfId="45775"/>
    <cellStyle name="Normal 2 2 19 3 8" xfId="45776"/>
    <cellStyle name="Normal 2 2 19 3 8 2" xfId="45777"/>
    <cellStyle name="Normal 2 2 19 3 9" xfId="45778"/>
    <cellStyle name="Normal 2 2 19 3 9 2" xfId="45779"/>
    <cellStyle name="Normal 2 2 19 4" xfId="45780"/>
    <cellStyle name="Normal 2 2 19 4 2" xfId="45781"/>
    <cellStyle name="Normal 2 2 19 5" xfId="45782"/>
    <cellStyle name="Normal 2 2 19 5 2" xfId="45783"/>
    <cellStyle name="Normal 2 2 19 6" xfId="45784"/>
    <cellStyle name="Normal 2 2 19 6 2" xfId="45785"/>
    <cellStyle name="Normal 2 2 19 7" xfId="45786"/>
    <cellStyle name="Normal 2 2 19 7 2" xfId="45787"/>
    <cellStyle name="Normal 2 2 19 8" xfId="45788"/>
    <cellStyle name="Normal 2 2 19 8 2" xfId="45789"/>
    <cellStyle name="Normal 2 2 19 9" xfId="45790"/>
    <cellStyle name="Normal 2 2 19 9 2" xfId="45791"/>
    <cellStyle name="Normal 2 2 19_New_Duke_Form_Percent_Complete" xfId="45792"/>
    <cellStyle name="Normal 2 2 2" xfId="211"/>
    <cellStyle name="Normal 2 2 2 10" xfId="45793"/>
    <cellStyle name="Normal 2 2 2 10 10" xfId="45794"/>
    <cellStyle name="Normal 2 2 2 10 10 2" xfId="45795"/>
    <cellStyle name="Normal 2 2 2 10 11" xfId="45796"/>
    <cellStyle name="Normal 2 2 2 10 11 2" xfId="45797"/>
    <cellStyle name="Normal 2 2 2 10 12" xfId="45798"/>
    <cellStyle name="Normal 2 2 2 10 12 2" xfId="45799"/>
    <cellStyle name="Normal 2 2 2 10 13" xfId="45800"/>
    <cellStyle name="Normal 2 2 2 10 13 2" xfId="45801"/>
    <cellStyle name="Normal 2 2 2 10 14" xfId="45802"/>
    <cellStyle name="Normal 2 2 2 10 14 2" xfId="45803"/>
    <cellStyle name="Normal 2 2 2 10 15" xfId="45804"/>
    <cellStyle name="Normal 2 2 2 10 16" xfId="45805"/>
    <cellStyle name="Normal 2 2 2 10 2" xfId="45806"/>
    <cellStyle name="Normal 2 2 2 10 2 10" xfId="45807"/>
    <cellStyle name="Normal 2 2 2 10 2 10 2" xfId="45808"/>
    <cellStyle name="Normal 2 2 2 10 2 11" xfId="45809"/>
    <cellStyle name="Normal 2 2 2 10 2 11 2" xfId="45810"/>
    <cellStyle name="Normal 2 2 2 10 2 12" xfId="45811"/>
    <cellStyle name="Normal 2 2 2 10 2 12 2" xfId="45812"/>
    <cellStyle name="Normal 2 2 2 10 2 13" xfId="45813"/>
    <cellStyle name="Normal 2 2 2 10 2 14" xfId="45814"/>
    <cellStyle name="Normal 2 2 2 10 2 2" xfId="45815"/>
    <cellStyle name="Normal 2 2 2 10 2 2 2" xfId="45816"/>
    <cellStyle name="Normal 2 2 2 10 2 3" xfId="45817"/>
    <cellStyle name="Normal 2 2 2 10 2 3 2" xfId="45818"/>
    <cellStyle name="Normal 2 2 2 10 2 4" xfId="45819"/>
    <cellStyle name="Normal 2 2 2 10 2 4 2" xfId="45820"/>
    <cellStyle name="Normal 2 2 2 10 2 5" xfId="45821"/>
    <cellStyle name="Normal 2 2 2 10 2 5 2" xfId="45822"/>
    <cellStyle name="Normal 2 2 2 10 2 6" xfId="45823"/>
    <cellStyle name="Normal 2 2 2 10 2 6 2" xfId="45824"/>
    <cellStyle name="Normal 2 2 2 10 2 7" xfId="45825"/>
    <cellStyle name="Normal 2 2 2 10 2 7 2" xfId="45826"/>
    <cellStyle name="Normal 2 2 2 10 2 8" xfId="45827"/>
    <cellStyle name="Normal 2 2 2 10 2 8 2" xfId="45828"/>
    <cellStyle name="Normal 2 2 2 10 2 9" xfId="45829"/>
    <cellStyle name="Normal 2 2 2 10 2 9 2" xfId="45830"/>
    <cellStyle name="Normal 2 2 2 10 3" xfId="45831"/>
    <cellStyle name="Normal 2 2 2 10 3 10" xfId="45832"/>
    <cellStyle name="Normal 2 2 2 10 3 10 2" xfId="45833"/>
    <cellStyle name="Normal 2 2 2 10 3 11" xfId="45834"/>
    <cellStyle name="Normal 2 2 2 10 3 11 2" xfId="45835"/>
    <cellStyle name="Normal 2 2 2 10 3 12" xfId="45836"/>
    <cellStyle name="Normal 2 2 2 10 3 12 2" xfId="45837"/>
    <cellStyle name="Normal 2 2 2 10 3 13" xfId="45838"/>
    <cellStyle name="Normal 2 2 2 10 3 14" xfId="45839"/>
    <cellStyle name="Normal 2 2 2 10 3 2" xfId="45840"/>
    <cellStyle name="Normal 2 2 2 10 3 2 2" xfId="45841"/>
    <cellStyle name="Normal 2 2 2 10 3 3" xfId="45842"/>
    <cellStyle name="Normal 2 2 2 10 3 3 2" xfId="45843"/>
    <cellStyle name="Normal 2 2 2 10 3 4" xfId="45844"/>
    <cellStyle name="Normal 2 2 2 10 3 4 2" xfId="45845"/>
    <cellStyle name="Normal 2 2 2 10 3 5" xfId="45846"/>
    <cellStyle name="Normal 2 2 2 10 3 5 2" xfId="45847"/>
    <cellStyle name="Normal 2 2 2 10 3 6" xfId="45848"/>
    <cellStyle name="Normal 2 2 2 10 3 6 2" xfId="45849"/>
    <cellStyle name="Normal 2 2 2 10 3 7" xfId="45850"/>
    <cellStyle name="Normal 2 2 2 10 3 7 2" xfId="45851"/>
    <cellStyle name="Normal 2 2 2 10 3 8" xfId="45852"/>
    <cellStyle name="Normal 2 2 2 10 3 8 2" xfId="45853"/>
    <cellStyle name="Normal 2 2 2 10 3 9" xfId="45854"/>
    <cellStyle name="Normal 2 2 2 10 3 9 2" xfId="45855"/>
    <cellStyle name="Normal 2 2 2 10 4" xfId="45856"/>
    <cellStyle name="Normal 2 2 2 10 4 2" xfId="45857"/>
    <cellStyle name="Normal 2 2 2 10 5" xfId="45858"/>
    <cellStyle name="Normal 2 2 2 10 5 2" xfId="45859"/>
    <cellStyle name="Normal 2 2 2 10 6" xfId="45860"/>
    <cellStyle name="Normal 2 2 2 10 6 2" xfId="45861"/>
    <cellStyle name="Normal 2 2 2 10 7" xfId="45862"/>
    <cellStyle name="Normal 2 2 2 10 7 2" xfId="45863"/>
    <cellStyle name="Normal 2 2 2 10 8" xfId="45864"/>
    <cellStyle name="Normal 2 2 2 10 8 2" xfId="45865"/>
    <cellStyle name="Normal 2 2 2 10 9" xfId="45866"/>
    <cellStyle name="Normal 2 2 2 10 9 2" xfId="45867"/>
    <cellStyle name="Normal 2 2 2 10_New_Duke_Form_Percent_Complete" xfId="45868"/>
    <cellStyle name="Normal 2 2 2 11" xfId="45869"/>
    <cellStyle name="Normal 2 2 2 11 10" xfId="45870"/>
    <cellStyle name="Normal 2 2 2 11 10 2" xfId="45871"/>
    <cellStyle name="Normal 2 2 2 11 11" xfId="45872"/>
    <cellStyle name="Normal 2 2 2 11 11 2" xfId="45873"/>
    <cellStyle name="Normal 2 2 2 11 12" xfId="45874"/>
    <cellStyle name="Normal 2 2 2 11 12 2" xfId="45875"/>
    <cellStyle name="Normal 2 2 2 11 13" xfId="45876"/>
    <cellStyle name="Normal 2 2 2 11 13 2" xfId="45877"/>
    <cellStyle name="Normal 2 2 2 11 14" xfId="45878"/>
    <cellStyle name="Normal 2 2 2 11 14 2" xfId="45879"/>
    <cellStyle name="Normal 2 2 2 11 15" xfId="45880"/>
    <cellStyle name="Normal 2 2 2 11 16" xfId="45881"/>
    <cellStyle name="Normal 2 2 2 11 2" xfId="45882"/>
    <cellStyle name="Normal 2 2 2 11 2 10" xfId="45883"/>
    <cellStyle name="Normal 2 2 2 11 2 10 2" xfId="45884"/>
    <cellStyle name="Normal 2 2 2 11 2 11" xfId="45885"/>
    <cellStyle name="Normal 2 2 2 11 2 11 2" xfId="45886"/>
    <cellStyle name="Normal 2 2 2 11 2 12" xfId="45887"/>
    <cellStyle name="Normal 2 2 2 11 2 12 2" xfId="45888"/>
    <cellStyle name="Normal 2 2 2 11 2 13" xfId="45889"/>
    <cellStyle name="Normal 2 2 2 11 2 14" xfId="45890"/>
    <cellStyle name="Normal 2 2 2 11 2 2" xfId="45891"/>
    <cellStyle name="Normal 2 2 2 11 2 2 2" xfId="45892"/>
    <cellStyle name="Normal 2 2 2 11 2 3" xfId="45893"/>
    <cellStyle name="Normal 2 2 2 11 2 3 2" xfId="45894"/>
    <cellStyle name="Normal 2 2 2 11 2 4" xfId="45895"/>
    <cellStyle name="Normal 2 2 2 11 2 4 2" xfId="45896"/>
    <cellStyle name="Normal 2 2 2 11 2 5" xfId="45897"/>
    <cellStyle name="Normal 2 2 2 11 2 5 2" xfId="45898"/>
    <cellStyle name="Normal 2 2 2 11 2 6" xfId="45899"/>
    <cellStyle name="Normal 2 2 2 11 2 6 2" xfId="45900"/>
    <cellStyle name="Normal 2 2 2 11 2 7" xfId="45901"/>
    <cellStyle name="Normal 2 2 2 11 2 7 2" xfId="45902"/>
    <cellStyle name="Normal 2 2 2 11 2 8" xfId="45903"/>
    <cellStyle name="Normal 2 2 2 11 2 8 2" xfId="45904"/>
    <cellStyle name="Normal 2 2 2 11 2 9" xfId="45905"/>
    <cellStyle name="Normal 2 2 2 11 2 9 2" xfId="45906"/>
    <cellStyle name="Normal 2 2 2 11 3" xfId="45907"/>
    <cellStyle name="Normal 2 2 2 11 3 10" xfId="45908"/>
    <cellStyle name="Normal 2 2 2 11 3 10 2" xfId="45909"/>
    <cellStyle name="Normal 2 2 2 11 3 11" xfId="45910"/>
    <cellStyle name="Normal 2 2 2 11 3 11 2" xfId="45911"/>
    <cellStyle name="Normal 2 2 2 11 3 12" xfId="45912"/>
    <cellStyle name="Normal 2 2 2 11 3 12 2" xfId="45913"/>
    <cellStyle name="Normal 2 2 2 11 3 13" xfId="45914"/>
    <cellStyle name="Normal 2 2 2 11 3 14" xfId="45915"/>
    <cellStyle name="Normal 2 2 2 11 3 2" xfId="45916"/>
    <cellStyle name="Normal 2 2 2 11 3 2 2" xfId="45917"/>
    <cellStyle name="Normal 2 2 2 11 3 3" xfId="45918"/>
    <cellStyle name="Normal 2 2 2 11 3 3 2" xfId="45919"/>
    <cellStyle name="Normal 2 2 2 11 3 4" xfId="45920"/>
    <cellStyle name="Normal 2 2 2 11 3 4 2" xfId="45921"/>
    <cellStyle name="Normal 2 2 2 11 3 5" xfId="45922"/>
    <cellStyle name="Normal 2 2 2 11 3 5 2" xfId="45923"/>
    <cellStyle name="Normal 2 2 2 11 3 6" xfId="45924"/>
    <cellStyle name="Normal 2 2 2 11 3 6 2" xfId="45925"/>
    <cellStyle name="Normal 2 2 2 11 3 7" xfId="45926"/>
    <cellStyle name="Normal 2 2 2 11 3 7 2" xfId="45927"/>
    <cellStyle name="Normal 2 2 2 11 3 8" xfId="45928"/>
    <cellStyle name="Normal 2 2 2 11 3 8 2" xfId="45929"/>
    <cellStyle name="Normal 2 2 2 11 3 9" xfId="45930"/>
    <cellStyle name="Normal 2 2 2 11 3 9 2" xfId="45931"/>
    <cellStyle name="Normal 2 2 2 11 4" xfId="45932"/>
    <cellStyle name="Normal 2 2 2 11 4 2" xfId="45933"/>
    <cellStyle name="Normal 2 2 2 11 5" xfId="45934"/>
    <cellStyle name="Normal 2 2 2 11 5 2" xfId="45935"/>
    <cellStyle name="Normal 2 2 2 11 6" xfId="45936"/>
    <cellStyle name="Normal 2 2 2 11 6 2" xfId="45937"/>
    <cellStyle name="Normal 2 2 2 11 7" xfId="45938"/>
    <cellStyle name="Normal 2 2 2 11 7 2" xfId="45939"/>
    <cellStyle name="Normal 2 2 2 11 8" xfId="45940"/>
    <cellStyle name="Normal 2 2 2 11 8 2" xfId="45941"/>
    <cellStyle name="Normal 2 2 2 11 9" xfId="45942"/>
    <cellStyle name="Normal 2 2 2 11 9 2" xfId="45943"/>
    <cellStyle name="Normal 2 2 2 11_New_Duke_Form_Percent_Complete" xfId="45944"/>
    <cellStyle name="Normal 2 2 2 12" xfId="45945"/>
    <cellStyle name="Normal 2 2 2 12 10" xfId="45946"/>
    <cellStyle name="Normal 2 2 2 12 10 2" xfId="45947"/>
    <cellStyle name="Normal 2 2 2 12 11" xfId="45948"/>
    <cellStyle name="Normal 2 2 2 12 11 2" xfId="45949"/>
    <cellStyle name="Normal 2 2 2 12 12" xfId="45950"/>
    <cellStyle name="Normal 2 2 2 12 12 2" xfId="45951"/>
    <cellStyle name="Normal 2 2 2 12 13" xfId="45952"/>
    <cellStyle name="Normal 2 2 2 12 13 2" xfId="45953"/>
    <cellStyle name="Normal 2 2 2 12 14" xfId="45954"/>
    <cellStyle name="Normal 2 2 2 12 14 2" xfId="45955"/>
    <cellStyle name="Normal 2 2 2 12 15" xfId="45956"/>
    <cellStyle name="Normal 2 2 2 12 16" xfId="45957"/>
    <cellStyle name="Normal 2 2 2 12 2" xfId="45958"/>
    <cellStyle name="Normal 2 2 2 12 2 10" xfId="45959"/>
    <cellStyle name="Normal 2 2 2 12 2 10 2" xfId="45960"/>
    <cellStyle name="Normal 2 2 2 12 2 11" xfId="45961"/>
    <cellStyle name="Normal 2 2 2 12 2 11 2" xfId="45962"/>
    <cellStyle name="Normal 2 2 2 12 2 12" xfId="45963"/>
    <cellStyle name="Normal 2 2 2 12 2 12 2" xfId="45964"/>
    <cellStyle name="Normal 2 2 2 12 2 13" xfId="45965"/>
    <cellStyle name="Normal 2 2 2 12 2 14" xfId="45966"/>
    <cellStyle name="Normal 2 2 2 12 2 2" xfId="45967"/>
    <cellStyle name="Normal 2 2 2 12 2 2 2" xfId="45968"/>
    <cellStyle name="Normal 2 2 2 12 2 3" xfId="45969"/>
    <cellStyle name="Normal 2 2 2 12 2 3 2" xfId="45970"/>
    <cellStyle name="Normal 2 2 2 12 2 4" xfId="45971"/>
    <cellStyle name="Normal 2 2 2 12 2 4 2" xfId="45972"/>
    <cellStyle name="Normal 2 2 2 12 2 5" xfId="45973"/>
    <cellStyle name="Normal 2 2 2 12 2 5 2" xfId="45974"/>
    <cellStyle name="Normal 2 2 2 12 2 6" xfId="45975"/>
    <cellStyle name="Normal 2 2 2 12 2 6 2" xfId="45976"/>
    <cellStyle name="Normal 2 2 2 12 2 7" xfId="45977"/>
    <cellStyle name="Normal 2 2 2 12 2 7 2" xfId="45978"/>
    <cellStyle name="Normal 2 2 2 12 2 8" xfId="45979"/>
    <cellStyle name="Normal 2 2 2 12 2 8 2" xfId="45980"/>
    <cellStyle name="Normal 2 2 2 12 2 9" xfId="45981"/>
    <cellStyle name="Normal 2 2 2 12 2 9 2" xfId="45982"/>
    <cellStyle name="Normal 2 2 2 12 3" xfId="45983"/>
    <cellStyle name="Normal 2 2 2 12 3 10" xfId="45984"/>
    <cellStyle name="Normal 2 2 2 12 3 10 2" xfId="45985"/>
    <cellStyle name="Normal 2 2 2 12 3 11" xfId="45986"/>
    <cellStyle name="Normal 2 2 2 12 3 11 2" xfId="45987"/>
    <cellStyle name="Normal 2 2 2 12 3 12" xfId="45988"/>
    <cellStyle name="Normal 2 2 2 12 3 12 2" xfId="45989"/>
    <cellStyle name="Normal 2 2 2 12 3 13" xfId="45990"/>
    <cellStyle name="Normal 2 2 2 12 3 14" xfId="45991"/>
    <cellStyle name="Normal 2 2 2 12 3 2" xfId="45992"/>
    <cellStyle name="Normal 2 2 2 12 3 2 2" xfId="45993"/>
    <cellStyle name="Normal 2 2 2 12 3 3" xfId="45994"/>
    <cellStyle name="Normal 2 2 2 12 3 3 2" xfId="45995"/>
    <cellStyle name="Normal 2 2 2 12 3 4" xfId="45996"/>
    <cellStyle name="Normal 2 2 2 12 3 4 2" xfId="45997"/>
    <cellStyle name="Normal 2 2 2 12 3 5" xfId="45998"/>
    <cellStyle name="Normal 2 2 2 12 3 5 2" xfId="45999"/>
    <cellStyle name="Normal 2 2 2 12 3 6" xfId="46000"/>
    <cellStyle name="Normal 2 2 2 12 3 6 2" xfId="46001"/>
    <cellStyle name="Normal 2 2 2 12 3 7" xfId="46002"/>
    <cellStyle name="Normal 2 2 2 12 3 7 2" xfId="46003"/>
    <cellStyle name="Normal 2 2 2 12 3 8" xfId="46004"/>
    <cellStyle name="Normal 2 2 2 12 3 8 2" xfId="46005"/>
    <cellStyle name="Normal 2 2 2 12 3 9" xfId="46006"/>
    <cellStyle name="Normal 2 2 2 12 3 9 2" xfId="46007"/>
    <cellStyle name="Normal 2 2 2 12 4" xfId="46008"/>
    <cellStyle name="Normal 2 2 2 12 4 2" xfId="46009"/>
    <cellStyle name="Normal 2 2 2 12 5" xfId="46010"/>
    <cellStyle name="Normal 2 2 2 12 5 2" xfId="46011"/>
    <cellStyle name="Normal 2 2 2 12 6" xfId="46012"/>
    <cellStyle name="Normal 2 2 2 12 6 2" xfId="46013"/>
    <cellStyle name="Normal 2 2 2 12 7" xfId="46014"/>
    <cellStyle name="Normal 2 2 2 12 7 2" xfId="46015"/>
    <cellStyle name="Normal 2 2 2 12 8" xfId="46016"/>
    <cellStyle name="Normal 2 2 2 12 8 2" xfId="46017"/>
    <cellStyle name="Normal 2 2 2 12 9" xfId="46018"/>
    <cellStyle name="Normal 2 2 2 12 9 2" xfId="46019"/>
    <cellStyle name="Normal 2 2 2 12_New_Duke_Form_Percent_Complete" xfId="46020"/>
    <cellStyle name="Normal 2 2 2 13" xfId="46021"/>
    <cellStyle name="Normal 2 2 2 13 10" xfId="46022"/>
    <cellStyle name="Normal 2 2 2 13 10 2" xfId="46023"/>
    <cellStyle name="Normal 2 2 2 13 11" xfId="46024"/>
    <cellStyle name="Normal 2 2 2 13 11 2" xfId="46025"/>
    <cellStyle name="Normal 2 2 2 13 12" xfId="46026"/>
    <cellStyle name="Normal 2 2 2 13 12 2" xfId="46027"/>
    <cellStyle name="Normal 2 2 2 13 13" xfId="46028"/>
    <cellStyle name="Normal 2 2 2 13 13 2" xfId="46029"/>
    <cellStyle name="Normal 2 2 2 13 14" xfId="46030"/>
    <cellStyle name="Normal 2 2 2 13 14 2" xfId="46031"/>
    <cellStyle name="Normal 2 2 2 13 15" xfId="46032"/>
    <cellStyle name="Normal 2 2 2 13 16" xfId="46033"/>
    <cellStyle name="Normal 2 2 2 13 2" xfId="46034"/>
    <cellStyle name="Normal 2 2 2 13 2 10" xfId="46035"/>
    <cellStyle name="Normal 2 2 2 13 2 10 2" xfId="46036"/>
    <cellStyle name="Normal 2 2 2 13 2 11" xfId="46037"/>
    <cellStyle name="Normal 2 2 2 13 2 11 2" xfId="46038"/>
    <cellStyle name="Normal 2 2 2 13 2 12" xfId="46039"/>
    <cellStyle name="Normal 2 2 2 13 2 12 2" xfId="46040"/>
    <cellStyle name="Normal 2 2 2 13 2 13" xfId="46041"/>
    <cellStyle name="Normal 2 2 2 13 2 14" xfId="46042"/>
    <cellStyle name="Normal 2 2 2 13 2 2" xfId="46043"/>
    <cellStyle name="Normal 2 2 2 13 2 2 2" xfId="46044"/>
    <cellStyle name="Normal 2 2 2 13 2 3" xfId="46045"/>
    <cellStyle name="Normal 2 2 2 13 2 3 2" xfId="46046"/>
    <cellStyle name="Normal 2 2 2 13 2 4" xfId="46047"/>
    <cellStyle name="Normal 2 2 2 13 2 4 2" xfId="46048"/>
    <cellStyle name="Normal 2 2 2 13 2 5" xfId="46049"/>
    <cellStyle name="Normal 2 2 2 13 2 5 2" xfId="46050"/>
    <cellStyle name="Normal 2 2 2 13 2 6" xfId="46051"/>
    <cellStyle name="Normal 2 2 2 13 2 6 2" xfId="46052"/>
    <cellStyle name="Normal 2 2 2 13 2 7" xfId="46053"/>
    <cellStyle name="Normal 2 2 2 13 2 7 2" xfId="46054"/>
    <cellStyle name="Normal 2 2 2 13 2 8" xfId="46055"/>
    <cellStyle name="Normal 2 2 2 13 2 8 2" xfId="46056"/>
    <cellStyle name="Normal 2 2 2 13 2 9" xfId="46057"/>
    <cellStyle name="Normal 2 2 2 13 2 9 2" xfId="46058"/>
    <cellStyle name="Normal 2 2 2 13 3" xfId="46059"/>
    <cellStyle name="Normal 2 2 2 13 3 10" xfId="46060"/>
    <cellStyle name="Normal 2 2 2 13 3 10 2" xfId="46061"/>
    <cellStyle name="Normal 2 2 2 13 3 11" xfId="46062"/>
    <cellStyle name="Normal 2 2 2 13 3 11 2" xfId="46063"/>
    <cellStyle name="Normal 2 2 2 13 3 12" xfId="46064"/>
    <cellStyle name="Normal 2 2 2 13 3 12 2" xfId="46065"/>
    <cellStyle name="Normal 2 2 2 13 3 13" xfId="46066"/>
    <cellStyle name="Normal 2 2 2 13 3 14" xfId="46067"/>
    <cellStyle name="Normal 2 2 2 13 3 2" xfId="46068"/>
    <cellStyle name="Normal 2 2 2 13 3 2 2" xfId="46069"/>
    <cellStyle name="Normal 2 2 2 13 3 3" xfId="46070"/>
    <cellStyle name="Normal 2 2 2 13 3 3 2" xfId="46071"/>
    <cellStyle name="Normal 2 2 2 13 3 4" xfId="46072"/>
    <cellStyle name="Normal 2 2 2 13 3 4 2" xfId="46073"/>
    <cellStyle name="Normal 2 2 2 13 3 5" xfId="46074"/>
    <cellStyle name="Normal 2 2 2 13 3 5 2" xfId="46075"/>
    <cellStyle name="Normal 2 2 2 13 3 6" xfId="46076"/>
    <cellStyle name="Normal 2 2 2 13 3 6 2" xfId="46077"/>
    <cellStyle name="Normal 2 2 2 13 3 7" xfId="46078"/>
    <cellStyle name="Normal 2 2 2 13 3 7 2" xfId="46079"/>
    <cellStyle name="Normal 2 2 2 13 3 8" xfId="46080"/>
    <cellStyle name="Normal 2 2 2 13 3 8 2" xfId="46081"/>
    <cellStyle name="Normal 2 2 2 13 3 9" xfId="46082"/>
    <cellStyle name="Normal 2 2 2 13 3 9 2" xfId="46083"/>
    <cellStyle name="Normal 2 2 2 13 4" xfId="46084"/>
    <cellStyle name="Normal 2 2 2 13 4 2" xfId="46085"/>
    <cellStyle name="Normal 2 2 2 13 5" xfId="46086"/>
    <cellStyle name="Normal 2 2 2 13 5 2" xfId="46087"/>
    <cellStyle name="Normal 2 2 2 13 6" xfId="46088"/>
    <cellStyle name="Normal 2 2 2 13 6 2" xfId="46089"/>
    <cellStyle name="Normal 2 2 2 13 7" xfId="46090"/>
    <cellStyle name="Normal 2 2 2 13 7 2" xfId="46091"/>
    <cellStyle name="Normal 2 2 2 13 8" xfId="46092"/>
    <cellStyle name="Normal 2 2 2 13 8 2" xfId="46093"/>
    <cellStyle name="Normal 2 2 2 13 9" xfId="46094"/>
    <cellStyle name="Normal 2 2 2 13 9 2" xfId="46095"/>
    <cellStyle name="Normal 2 2 2 13_New_Duke_Form_Percent_Complete" xfId="46096"/>
    <cellStyle name="Normal 2 2 2 14" xfId="46097"/>
    <cellStyle name="Normal 2 2 2 14 10" xfId="46098"/>
    <cellStyle name="Normal 2 2 2 14 10 2" xfId="46099"/>
    <cellStyle name="Normal 2 2 2 14 11" xfId="46100"/>
    <cellStyle name="Normal 2 2 2 14 11 2" xfId="46101"/>
    <cellStyle name="Normal 2 2 2 14 12" xfId="46102"/>
    <cellStyle name="Normal 2 2 2 14 12 2" xfId="46103"/>
    <cellStyle name="Normal 2 2 2 14 13" xfId="46104"/>
    <cellStyle name="Normal 2 2 2 14 13 2" xfId="46105"/>
    <cellStyle name="Normal 2 2 2 14 14" xfId="46106"/>
    <cellStyle name="Normal 2 2 2 14 14 2" xfId="46107"/>
    <cellStyle name="Normal 2 2 2 14 15" xfId="46108"/>
    <cellStyle name="Normal 2 2 2 14 16" xfId="46109"/>
    <cellStyle name="Normal 2 2 2 14 2" xfId="46110"/>
    <cellStyle name="Normal 2 2 2 14 2 10" xfId="46111"/>
    <cellStyle name="Normal 2 2 2 14 2 10 2" xfId="46112"/>
    <cellStyle name="Normal 2 2 2 14 2 11" xfId="46113"/>
    <cellStyle name="Normal 2 2 2 14 2 11 2" xfId="46114"/>
    <cellStyle name="Normal 2 2 2 14 2 12" xfId="46115"/>
    <cellStyle name="Normal 2 2 2 14 2 12 2" xfId="46116"/>
    <cellStyle name="Normal 2 2 2 14 2 13" xfId="46117"/>
    <cellStyle name="Normal 2 2 2 14 2 14" xfId="46118"/>
    <cellStyle name="Normal 2 2 2 14 2 2" xfId="46119"/>
    <cellStyle name="Normal 2 2 2 14 2 2 2" xfId="46120"/>
    <cellStyle name="Normal 2 2 2 14 2 3" xfId="46121"/>
    <cellStyle name="Normal 2 2 2 14 2 3 2" xfId="46122"/>
    <cellStyle name="Normal 2 2 2 14 2 4" xfId="46123"/>
    <cellStyle name="Normal 2 2 2 14 2 4 2" xfId="46124"/>
    <cellStyle name="Normal 2 2 2 14 2 5" xfId="46125"/>
    <cellStyle name="Normal 2 2 2 14 2 5 2" xfId="46126"/>
    <cellStyle name="Normal 2 2 2 14 2 6" xfId="46127"/>
    <cellStyle name="Normal 2 2 2 14 2 6 2" xfId="46128"/>
    <cellStyle name="Normal 2 2 2 14 2 7" xfId="46129"/>
    <cellStyle name="Normal 2 2 2 14 2 7 2" xfId="46130"/>
    <cellStyle name="Normal 2 2 2 14 2 8" xfId="46131"/>
    <cellStyle name="Normal 2 2 2 14 2 8 2" xfId="46132"/>
    <cellStyle name="Normal 2 2 2 14 2 9" xfId="46133"/>
    <cellStyle name="Normal 2 2 2 14 2 9 2" xfId="46134"/>
    <cellStyle name="Normal 2 2 2 14 3" xfId="46135"/>
    <cellStyle name="Normal 2 2 2 14 3 10" xfId="46136"/>
    <cellStyle name="Normal 2 2 2 14 3 10 2" xfId="46137"/>
    <cellStyle name="Normal 2 2 2 14 3 11" xfId="46138"/>
    <cellStyle name="Normal 2 2 2 14 3 11 2" xfId="46139"/>
    <cellStyle name="Normal 2 2 2 14 3 12" xfId="46140"/>
    <cellStyle name="Normal 2 2 2 14 3 12 2" xfId="46141"/>
    <cellStyle name="Normal 2 2 2 14 3 13" xfId="46142"/>
    <cellStyle name="Normal 2 2 2 14 3 14" xfId="46143"/>
    <cellStyle name="Normal 2 2 2 14 3 2" xfId="46144"/>
    <cellStyle name="Normal 2 2 2 14 3 2 2" xfId="46145"/>
    <cellStyle name="Normal 2 2 2 14 3 3" xfId="46146"/>
    <cellStyle name="Normal 2 2 2 14 3 3 2" xfId="46147"/>
    <cellStyle name="Normal 2 2 2 14 3 4" xfId="46148"/>
    <cellStyle name="Normal 2 2 2 14 3 4 2" xfId="46149"/>
    <cellStyle name="Normal 2 2 2 14 3 5" xfId="46150"/>
    <cellStyle name="Normal 2 2 2 14 3 5 2" xfId="46151"/>
    <cellStyle name="Normal 2 2 2 14 3 6" xfId="46152"/>
    <cellStyle name="Normal 2 2 2 14 3 6 2" xfId="46153"/>
    <cellStyle name="Normal 2 2 2 14 3 7" xfId="46154"/>
    <cellStyle name="Normal 2 2 2 14 3 7 2" xfId="46155"/>
    <cellStyle name="Normal 2 2 2 14 3 8" xfId="46156"/>
    <cellStyle name="Normal 2 2 2 14 3 8 2" xfId="46157"/>
    <cellStyle name="Normal 2 2 2 14 3 9" xfId="46158"/>
    <cellStyle name="Normal 2 2 2 14 3 9 2" xfId="46159"/>
    <cellStyle name="Normal 2 2 2 14 4" xfId="46160"/>
    <cellStyle name="Normal 2 2 2 14 4 2" xfId="46161"/>
    <cellStyle name="Normal 2 2 2 14 5" xfId="46162"/>
    <cellStyle name="Normal 2 2 2 14 5 2" xfId="46163"/>
    <cellStyle name="Normal 2 2 2 14 6" xfId="46164"/>
    <cellStyle name="Normal 2 2 2 14 6 2" xfId="46165"/>
    <cellStyle name="Normal 2 2 2 14 7" xfId="46166"/>
    <cellStyle name="Normal 2 2 2 14 7 2" xfId="46167"/>
    <cellStyle name="Normal 2 2 2 14 8" xfId="46168"/>
    <cellStyle name="Normal 2 2 2 14 8 2" xfId="46169"/>
    <cellStyle name="Normal 2 2 2 14 9" xfId="46170"/>
    <cellStyle name="Normal 2 2 2 14 9 2" xfId="46171"/>
    <cellStyle name="Normal 2 2 2 14_New_Duke_Form_Percent_Complete" xfId="46172"/>
    <cellStyle name="Normal 2 2 2 15" xfId="46173"/>
    <cellStyle name="Normal 2 2 2 15 10" xfId="46174"/>
    <cellStyle name="Normal 2 2 2 15 10 2" xfId="46175"/>
    <cellStyle name="Normal 2 2 2 15 11" xfId="46176"/>
    <cellStyle name="Normal 2 2 2 15 11 2" xfId="46177"/>
    <cellStyle name="Normal 2 2 2 15 12" xfId="46178"/>
    <cellStyle name="Normal 2 2 2 15 12 2" xfId="46179"/>
    <cellStyle name="Normal 2 2 2 15 13" xfId="46180"/>
    <cellStyle name="Normal 2 2 2 15 13 2" xfId="46181"/>
    <cellStyle name="Normal 2 2 2 15 14" xfId="46182"/>
    <cellStyle name="Normal 2 2 2 15 14 2" xfId="46183"/>
    <cellStyle name="Normal 2 2 2 15 15" xfId="46184"/>
    <cellStyle name="Normal 2 2 2 15 16" xfId="46185"/>
    <cellStyle name="Normal 2 2 2 15 2" xfId="46186"/>
    <cellStyle name="Normal 2 2 2 15 2 10" xfId="46187"/>
    <cellStyle name="Normal 2 2 2 15 2 10 2" xfId="46188"/>
    <cellStyle name="Normal 2 2 2 15 2 11" xfId="46189"/>
    <cellStyle name="Normal 2 2 2 15 2 11 2" xfId="46190"/>
    <cellStyle name="Normal 2 2 2 15 2 12" xfId="46191"/>
    <cellStyle name="Normal 2 2 2 15 2 12 2" xfId="46192"/>
    <cellStyle name="Normal 2 2 2 15 2 13" xfId="46193"/>
    <cellStyle name="Normal 2 2 2 15 2 14" xfId="46194"/>
    <cellStyle name="Normal 2 2 2 15 2 2" xfId="46195"/>
    <cellStyle name="Normal 2 2 2 15 2 2 2" xfId="46196"/>
    <cellStyle name="Normal 2 2 2 15 2 3" xfId="46197"/>
    <cellStyle name="Normal 2 2 2 15 2 3 2" xfId="46198"/>
    <cellStyle name="Normal 2 2 2 15 2 4" xfId="46199"/>
    <cellStyle name="Normal 2 2 2 15 2 4 2" xfId="46200"/>
    <cellStyle name="Normal 2 2 2 15 2 5" xfId="46201"/>
    <cellStyle name="Normal 2 2 2 15 2 5 2" xfId="46202"/>
    <cellStyle name="Normal 2 2 2 15 2 6" xfId="46203"/>
    <cellStyle name="Normal 2 2 2 15 2 6 2" xfId="46204"/>
    <cellStyle name="Normal 2 2 2 15 2 7" xfId="46205"/>
    <cellStyle name="Normal 2 2 2 15 2 7 2" xfId="46206"/>
    <cellStyle name="Normal 2 2 2 15 2 8" xfId="46207"/>
    <cellStyle name="Normal 2 2 2 15 2 8 2" xfId="46208"/>
    <cellStyle name="Normal 2 2 2 15 2 9" xfId="46209"/>
    <cellStyle name="Normal 2 2 2 15 2 9 2" xfId="46210"/>
    <cellStyle name="Normal 2 2 2 15 3" xfId="46211"/>
    <cellStyle name="Normal 2 2 2 15 3 10" xfId="46212"/>
    <cellStyle name="Normal 2 2 2 15 3 10 2" xfId="46213"/>
    <cellStyle name="Normal 2 2 2 15 3 11" xfId="46214"/>
    <cellStyle name="Normal 2 2 2 15 3 11 2" xfId="46215"/>
    <cellStyle name="Normal 2 2 2 15 3 12" xfId="46216"/>
    <cellStyle name="Normal 2 2 2 15 3 12 2" xfId="46217"/>
    <cellStyle name="Normal 2 2 2 15 3 13" xfId="46218"/>
    <cellStyle name="Normal 2 2 2 15 3 14" xfId="46219"/>
    <cellStyle name="Normal 2 2 2 15 3 2" xfId="46220"/>
    <cellStyle name="Normal 2 2 2 15 3 2 2" xfId="46221"/>
    <cellStyle name="Normal 2 2 2 15 3 3" xfId="46222"/>
    <cellStyle name="Normal 2 2 2 15 3 3 2" xfId="46223"/>
    <cellStyle name="Normal 2 2 2 15 3 4" xfId="46224"/>
    <cellStyle name="Normal 2 2 2 15 3 4 2" xfId="46225"/>
    <cellStyle name="Normal 2 2 2 15 3 5" xfId="46226"/>
    <cellStyle name="Normal 2 2 2 15 3 5 2" xfId="46227"/>
    <cellStyle name="Normal 2 2 2 15 3 6" xfId="46228"/>
    <cellStyle name="Normal 2 2 2 15 3 6 2" xfId="46229"/>
    <cellStyle name="Normal 2 2 2 15 3 7" xfId="46230"/>
    <cellStyle name="Normal 2 2 2 15 3 7 2" xfId="46231"/>
    <cellStyle name="Normal 2 2 2 15 3 8" xfId="46232"/>
    <cellStyle name="Normal 2 2 2 15 3 8 2" xfId="46233"/>
    <cellStyle name="Normal 2 2 2 15 3 9" xfId="46234"/>
    <cellStyle name="Normal 2 2 2 15 3 9 2" xfId="46235"/>
    <cellStyle name="Normal 2 2 2 15 4" xfId="46236"/>
    <cellStyle name="Normal 2 2 2 15 4 2" xfId="46237"/>
    <cellStyle name="Normal 2 2 2 15 5" xfId="46238"/>
    <cellStyle name="Normal 2 2 2 15 5 2" xfId="46239"/>
    <cellStyle name="Normal 2 2 2 15 6" xfId="46240"/>
    <cellStyle name="Normal 2 2 2 15 6 2" xfId="46241"/>
    <cellStyle name="Normal 2 2 2 15 7" xfId="46242"/>
    <cellStyle name="Normal 2 2 2 15 7 2" xfId="46243"/>
    <cellStyle name="Normal 2 2 2 15 8" xfId="46244"/>
    <cellStyle name="Normal 2 2 2 15 8 2" xfId="46245"/>
    <cellStyle name="Normal 2 2 2 15 9" xfId="46246"/>
    <cellStyle name="Normal 2 2 2 15 9 2" xfId="46247"/>
    <cellStyle name="Normal 2 2 2 15_New_Duke_Form_Percent_Complete" xfId="46248"/>
    <cellStyle name="Normal 2 2 2 16" xfId="46249"/>
    <cellStyle name="Normal 2 2 2 16 10" xfId="46250"/>
    <cellStyle name="Normal 2 2 2 16 10 2" xfId="46251"/>
    <cellStyle name="Normal 2 2 2 16 11" xfId="46252"/>
    <cellStyle name="Normal 2 2 2 16 11 2" xfId="46253"/>
    <cellStyle name="Normal 2 2 2 16 12" xfId="46254"/>
    <cellStyle name="Normal 2 2 2 16 12 2" xfId="46255"/>
    <cellStyle name="Normal 2 2 2 16 13" xfId="46256"/>
    <cellStyle name="Normal 2 2 2 16 13 2" xfId="46257"/>
    <cellStyle name="Normal 2 2 2 16 14" xfId="46258"/>
    <cellStyle name="Normal 2 2 2 16 14 2" xfId="46259"/>
    <cellStyle name="Normal 2 2 2 16 15" xfId="46260"/>
    <cellStyle name="Normal 2 2 2 16 16" xfId="46261"/>
    <cellStyle name="Normal 2 2 2 16 2" xfId="46262"/>
    <cellStyle name="Normal 2 2 2 16 2 10" xfId="46263"/>
    <cellStyle name="Normal 2 2 2 16 2 10 2" xfId="46264"/>
    <cellStyle name="Normal 2 2 2 16 2 11" xfId="46265"/>
    <cellStyle name="Normal 2 2 2 16 2 11 2" xfId="46266"/>
    <cellStyle name="Normal 2 2 2 16 2 12" xfId="46267"/>
    <cellStyle name="Normal 2 2 2 16 2 12 2" xfId="46268"/>
    <cellStyle name="Normal 2 2 2 16 2 13" xfId="46269"/>
    <cellStyle name="Normal 2 2 2 16 2 14" xfId="46270"/>
    <cellStyle name="Normal 2 2 2 16 2 2" xfId="46271"/>
    <cellStyle name="Normal 2 2 2 16 2 2 2" xfId="46272"/>
    <cellStyle name="Normal 2 2 2 16 2 3" xfId="46273"/>
    <cellStyle name="Normal 2 2 2 16 2 3 2" xfId="46274"/>
    <cellStyle name="Normal 2 2 2 16 2 4" xfId="46275"/>
    <cellStyle name="Normal 2 2 2 16 2 4 2" xfId="46276"/>
    <cellStyle name="Normal 2 2 2 16 2 5" xfId="46277"/>
    <cellStyle name="Normal 2 2 2 16 2 5 2" xfId="46278"/>
    <cellStyle name="Normal 2 2 2 16 2 6" xfId="46279"/>
    <cellStyle name="Normal 2 2 2 16 2 6 2" xfId="46280"/>
    <cellStyle name="Normal 2 2 2 16 2 7" xfId="46281"/>
    <cellStyle name="Normal 2 2 2 16 2 7 2" xfId="46282"/>
    <cellStyle name="Normal 2 2 2 16 2 8" xfId="46283"/>
    <cellStyle name="Normal 2 2 2 16 2 8 2" xfId="46284"/>
    <cellStyle name="Normal 2 2 2 16 2 9" xfId="46285"/>
    <cellStyle name="Normal 2 2 2 16 2 9 2" xfId="46286"/>
    <cellStyle name="Normal 2 2 2 16 3" xfId="46287"/>
    <cellStyle name="Normal 2 2 2 16 3 10" xfId="46288"/>
    <cellStyle name="Normal 2 2 2 16 3 10 2" xfId="46289"/>
    <cellStyle name="Normal 2 2 2 16 3 11" xfId="46290"/>
    <cellStyle name="Normal 2 2 2 16 3 11 2" xfId="46291"/>
    <cellStyle name="Normal 2 2 2 16 3 12" xfId="46292"/>
    <cellStyle name="Normal 2 2 2 16 3 12 2" xfId="46293"/>
    <cellStyle name="Normal 2 2 2 16 3 13" xfId="46294"/>
    <cellStyle name="Normal 2 2 2 16 3 14" xfId="46295"/>
    <cellStyle name="Normal 2 2 2 16 3 2" xfId="46296"/>
    <cellStyle name="Normal 2 2 2 16 3 2 2" xfId="46297"/>
    <cellStyle name="Normal 2 2 2 16 3 3" xfId="46298"/>
    <cellStyle name="Normal 2 2 2 16 3 3 2" xfId="46299"/>
    <cellStyle name="Normal 2 2 2 16 3 4" xfId="46300"/>
    <cellStyle name="Normal 2 2 2 16 3 4 2" xfId="46301"/>
    <cellStyle name="Normal 2 2 2 16 3 5" xfId="46302"/>
    <cellStyle name="Normal 2 2 2 16 3 5 2" xfId="46303"/>
    <cellStyle name="Normal 2 2 2 16 3 6" xfId="46304"/>
    <cellStyle name="Normal 2 2 2 16 3 6 2" xfId="46305"/>
    <cellStyle name="Normal 2 2 2 16 3 7" xfId="46306"/>
    <cellStyle name="Normal 2 2 2 16 3 7 2" xfId="46307"/>
    <cellStyle name="Normal 2 2 2 16 3 8" xfId="46308"/>
    <cellStyle name="Normal 2 2 2 16 3 8 2" xfId="46309"/>
    <cellStyle name="Normal 2 2 2 16 3 9" xfId="46310"/>
    <cellStyle name="Normal 2 2 2 16 3 9 2" xfId="46311"/>
    <cellStyle name="Normal 2 2 2 16 4" xfId="46312"/>
    <cellStyle name="Normal 2 2 2 16 4 2" xfId="46313"/>
    <cellStyle name="Normal 2 2 2 16 5" xfId="46314"/>
    <cellStyle name="Normal 2 2 2 16 5 2" xfId="46315"/>
    <cellStyle name="Normal 2 2 2 16 6" xfId="46316"/>
    <cellStyle name="Normal 2 2 2 16 6 2" xfId="46317"/>
    <cellStyle name="Normal 2 2 2 16 7" xfId="46318"/>
    <cellStyle name="Normal 2 2 2 16 7 2" xfId="46319"/>
    <cellStyle name="Normal 2 2 2 16 8" xfId="46320"/>
    <cellStyle name="Normal 2 2 2 16 8 2" xfId="46321"/>
    <cellStyle name="Normal 2 2 2 16 9" xfId="46322"/>
    <cellStyle name="Normal 2 2 2 16 9 2" xfId="46323"/>
    <cellStyle name="Normal 2 2 2 16_New_Duke_Form_Percent_Complete" xfId="46324"/>
    <cellStyle name="Normal 2 2 2 17" xfId="46325"/>
    <cellStyle name="Normal 2 2 2 17 10" xfId="46326"/>
    <cellStyle name="Normal 2 2 2 17 10 2" xfId="46327"/>
    <cellStyle name="Normal 2 2 2 17 11" xfId="46328"/>
    <cellStyle name="Normal 2 2 2 17 11 2" xfId="46329"/>
    <cellStyle name="Normal 2 2 2 17 12" xfId="46330"/>
    <cellStyle name="Normal 2 2 2 17 12 2" xfId="46331"/>
    <cellStyle name="Normal 2 2 2 17 13" xfId="46332"/>
    <cellStyle name="Normal 2 2 2 17 13 2" xfId="46333"/>
    <cellStyle name="Normal 2 2 2 17 14" xfId="46334"/>
    <cellStyle name="Normal 2 2 2 17 14 2" xfId="46335"/>
    <cellStyle name="Normal 2 2 2 17 15" xfId="46336"/>
    <cellStyle name="Normal 2 2 2 17 16" xfId="46337"/>
    <cellStyle name="Normal 2 2 2 17 2" xfId="46338"/>
    <cellStyle name="Normal 2 2 2 17 2 10" xfId="46339"/>
    <cellStyle name="Normal 2 2 2 17 2 10 2" xfId="46340"/>
    <cellStyle name="Normal 2 2 2 17 2 11" xfId="46341"/>
    <cellStyle name="Normal 2 2 2 17 2 11 2" xfId="46342"/>
    <cellStyle name="Normal 2 2 2 17 2 12" xfId="46343"/>
    <cellStyle name="Normal 2 2 2 17 2 12 2" xfId="46344"/>
    <cellStyle name="Normal 2 2 2 17 2 13" xfId="46345"/>
    <cellStyle name="Normal 2 2 2 17 2 14" xfId="46346"/>
    <cellStyle name="Normal 2 2 2 17 2 2" xfId="46347"/>
    <cellStyle name="Normal 2 2 2 17 2 2 2" xfId="46348"/>
    <cellStyle name="Normal 2 2 2 17 2 3" xfId="46349"/>
    <cellStyle name="Normal 2 2 2 17 2 3 2" xfId="46350"/>
    <cellStyle name="Normal 2 2 2 17 2 4" xfId="46351"/>
    <cellStyle name="Normal 2 2 2 17 2 4 2" xfId="46352"/>
    <cellStyle name="Normal 2 2 2 17 2 5" xfId="46353"/>
    <cellStyle name="Normal 2 2 2 17 2 5 2" xfId="46354"/>
    <cellStyle name="Normal 2 2 2 17 2 6" xfId="46355"/>
    <cellStyle name="Normal 2 2 2 17 2 6 2" xfId="46356"/>
    <cellStyle name="Normal 2 2 2 17 2 7" xfId="46357"/>
    <cellStyle name="Normal 2 2 2 17 2 7 2" xfId="46358"/>
    <cellStyle name="Normal 2 2 2 17 2 8" xfId="46359"/>
    <cellStyle name="Normal 2 2 2 17 2 8 2" xfId="46360"/>
    <cellStyle name="Normal 2 2 2 17 2 9" xfId="46361"/>
    <cellStyle name="Normal 2 2 2 17 2 9 2" xfId="46362"/>
    <cellStyle name="Normal 2 2 2 17 3" xfId="46363"/>
    <cellStyle name="Normal 2 2 2 17 3 10" xfId="46364"/>
    <cellStyle name="Normal 2 2 2 17 3 10 2" xfId="46365"/>
    <cellStyle name="Normal 2 2 2 17 3 11" xfId="46366"/>
    <cellStyle name="Normal 2 2 2 17 3 11 2" xfId="46367"/>
    <cellStyle name="Normal 2 2 2 17 3 12" xfId="46368"/>
    <cellStyle name="Normal 2 2 2 17 3 12 2" xfId="46369"/>
    <cellStyle name="Normal 2 2 2 17 3 13" xfId="46370"/>
    <cellStyle name="Normal 2 2 2 17 3 14" xfId="46371"/>
    <cellStyle name="Normal 2 2 2 17 3 2" xfId="46372"/>
    <cellStyle name="Normal 2 2 2 17 3 2 2" xfId="46373"/>
    <cellStyle name="Normal 2 2 2 17 3 3" xfId="46374"/>
    <cellStyle name="Normal 2 2 2 17 3 3 2" xfId="46375"/>
    <cellStyle name="Normal 2 2 2 17 3 4" xfId="46376"/>
    <cellStyle name="Normal 2 2 2 17 3 4 2" xfId="46377"/>
    <cellStyle name="Normal 2 2 2 17 3 5" xfId="46378"/>
    <cellStyle name="Normal 2 2 2 17 3 5 2" xfId="46379"/>
    <cellStyle name="Normal 2 2 2 17 3 6" xfId="46380"/>
    <cellStyle name="Normal 2 2 2 17 3 6 2" xfId="46381"/>
    <cellStyle name="Normal 2 2 2 17 3 7" xfId="46382"/>
    <cellStyle name="Normal 2 2 2 17 3 7 2" xfId="46383"/>
    <cellStyle name="Normal 2 2 2 17 3 8" xfId="46384"/>
    <cellStyle name="Normal 2 2 2 17 3 8 2" xfId="46385"/>
    <cellStyle name="Normal 2 2 2 17 3 9" xfId="46386"/>
    <cellStyle name="Normal 2 2 2 17 3 9 2" xfId="46387"/>
    <cellStyle name="Normal 2 2 2 17 4" xfId="46388"/>
    <cellStyle name="Normal 2 2 2 17 4 2" xfId="46389"/>
    <cellStyle name="Normal 2 2 2 17 5" xfId="46390"/>
    <cellStyle name="Normal 2 2 2 17 5 2" xfId="46391"/>
    <cellStyle name="Normal 2 2 2 17 6" xfId="46392"/>
    <cellStyle name="Normal 2 2 2 17 6 2" xfId="46393"/>
    <cellStyle name="Normal 2 2 2 17 7" xfId="46394"/>
    <cellStyle name="Normal 2 2 2 17 7 2" xfId="46395"/>
    <cellStyle name="Normal 2 2 2 17 8" xfId="46396"/>
    <cellStyle name="Normal 2 2 2 17 8 2" xfId="46397"/>
    <cellStyle name="Normal 2 2 2 17 9" xfId="46398"/>
    <cellStyle name="Normal 2 2 2 17 9 2" xfId="46399"/>
    <cellStyle name="Normal 2 2 2 17_New_Duke_Form_Percent_Complete" xfId="46400"/>
    <cellStyle name="Normal 2 2 2 18" xfId="46401"/>
    <cellStyle name="Normal 2 2 2 18 10" xfId="46402"/>
    <cellStyle name="Normal 2 2 2 18 10 2" xfId="46403"/>
    <cellStyle name="Normal 2 2 2 18 11" xfId="46404"/>
    <cellStyle name="Normal 2 2 2 18 11 2" xfId="46405"/>
    <cellStyle name="Normal 2 2 2 18 12" xfId="46406"/>
    <cellStyle name="Normal 2 2 2 18 12 2" xfId="46407"/>
    <cellStyle name="Normal 2 2 2 18 13" xfId="46408"/>
    <cellStyle name="Normal 2 2 2 18 13 2" xfId="46409"/>
    <cellStyle name="Normal 2 2 2 18 14" xfId="46410"/>
    <cellStyle name="Normal 2 2 2 18 14 2" xfId="46411"/>
    <cellStyle name="Normal 2 2 2 18 15" xfId="46412"/>
    <cellStyle name="Normal 2 2 2 18 16" xfId="46413"/>
    <cellStyle name="Normal 2 2 2 18 2" xfId="46414"/>
    <cellStyle name="Normal 2 2 2 18 2 10" xfId="46415"/>
    <cellStyle name="Normal 2 2 2 18 2 10 2" xfId="46416"/>
    <cellStyle name="Normal 2 2 2 18 2 11" xfId="46417"/>
    <cellStyle name="Normal 2 2 2 18 2 11 2" xfId="46418"/>
    <cellStyle name="Normal 2 2 2 18 2 12" xfId="46419"/>
    <cellStyle name="Normal 2 2 2 18 2 12 2" xfId="46420"/>
    <cellStyle name="Normal 2 2 2 18 2 13" xfId="46421"/>
    <cellStyle name="Normal 2 2 2 18 2 14" xfId="46422"/>
    <cellStyle name="Normal 2 2 2 18 2 2" xfId="46423"/>
    <cellStyle name="Normal 2 2 2 18 2 2 2" xfId="46424"/>
    <cellStyle name="Normal 2 2 2 18 2 3" xfId="46425"/>
    <cellStyle name="Normal 2 2 2 18 2 3 2" xfId="46426"/>
    <cellStyle name="Normal 2 2 2 18 2 4" xfId="46427"/>
    <cellStyle name="Normal 2 2 2 18 2 4 2" xfId="46428"/>
    <cellStyle name="Normal 2 2 2 18 2 5" xfId="46429"/>
    <cellStyle name="Normal 2 2 2 18 2 5 2" xfId="46430"/>
    <cellStyle name="Normal 2 2 2 18 2 6" xfId="46431"/>
    <cellStyle name="Normal 2 2 2 18 2 6 2" xfId="46432"/>
    <cellStyle name="Normal 2 2 2 18 2 7" xfId="46433"/>
    <cellStyle name="Normal 2 2 2 18 2 7 2" xfId="46434"/>
    <cellStyle name="Normal 2 2 2 18 2 8" xfId="46435"/>
    <cellStyle name="Normal 2 2 2 18 2 8 2" xfId="46436"/>
    <cellStyle name="Normal 2 2 2 18 2 9" xfId="46437"/>
    <cellStyle name="Normal 2 2 2 18 2 9 2" xfId="46438"/>
    <cellStyle name="Normal 2 2 2 18 3" xfId="46439"/>
    <cellStyle name="Normal 2 2 2 18 3 10" xfId="46440"/>
    <cellStyle name="Normal 2 2 2 18 3 10 2" xfId="46441"/>
    <cellStyle name="Normal 2 2 2 18 3 11" xfId="46442"/>
    <cellStyle name="Normal 2 2 2 18 3 11 2" xfId="46443"/>
    <cellStyle name="Normal 2 2 2 18 3 12" xfId="46444"/>
    <cellStyle name="Normal 2 2 2 18 3 12 2" xfId="46445"/>
    <cellStyle name="Normal 2 2 2 18 3 13" xfId="46446"/>
    <cellStyle name="Normal 2 2 2 18 3 14" xfId="46447"/>
    <cellStyle name="Normal 2 2 2 18 3 2" xfId="46448"/>
    <cellStyle name="Normal 2 2 2 18 3 2 2" xfId="46449"/>
    <cellStyle name="Normal 2 2 2 18 3 3" xfId="46450"/>
    <cellStyle name="Normal 2 2 2 18 3 3 2" xfId="46451"/>
    <cellStyle name="Normal 2 2 2 18 3 4" xfId="46452"/>
    <cellStyle name="Normal 2 2 2 18 3 4 2" xfId="46453"/>
    <cellStyle name="Normal 2 2 2 18 3 5" xfId="46454"/>
    <cellStyle name="Normal 2 2 2 18 3 5 2" xfId="46455"/>
    <cellStyle name="Normal 2 2 2 18 3 6" xfId="46456"/>
    <cellStyle name="Normal 2 2 2 18 3 6 2" xfId="46457"/>
    <cellStyle name="Normal 2 2 2 18 3 7" xfId="46458"/>
    <cellStyle name="Normal 2 2 2 18 3 7 2" xfId="46459"/>
    <cellStyle name="Normal 2 2 2 18 3 8" xfId="46460"/>
    <cellStyle name="Normal 2 2 2 18 3 8 2" xfId="46461"/>
    <cellStyle name="Normal 2 2 2 18 3 9" xfId="46462"/>
    <cellStyle name="Normal 2 2 2 18 3 9 2" xfId="46463"/>
    <cellStyle name="Normal 2 2 2 18 4" xfId="46464"/>
    <cellStyle name="Normal 2 2 2 18 4 2" xfId="46465"/>
    <cellStyle name="Normal 2 2 2 18 5" xfId="46466"/>
    <cellStyle name="Normal 2 2 2 18 5 2" xfId="46467"/>
    <cellStyle name="Normal 2 2 2 18 6" xfId="46468"/>
    <cellStyle name="Normal 2 2 2 18 6 2" xfId="46469"/>
    <cellStyle name="Normal 2 2 2 18 7" xfId="46470"/>
    <cellStyle name="Normal 2 2 2 18 7 2" xfId="46471"/>
    <cellStyle name="Normal 2 2 2 18 8" xfId="46472"/>
    <cellStyle name="Normal 2 2 2 18 8 2" xfId="46473"/>
    <cellStyle name="Normal 2 2 2 18 9" xfId="46474"/>
    <cellStyle name="Normal 2 2 2 18 9 2" xfId="46475"/>
    <cellStyle name="Normal 2 2 2 18_New_Duke_Form_Percent_Complete" xfId="46476"/>
    <cellStyle name="Normal 2 2 2 19" xfId="46477"/>
    <cellStyle name="Normal 2 2 2 19 10" xfId="46478"/>
    <cellStyle name="Normal 2 2 2 19 10 2" xfId="46479"/>
    <cellStyle name="Normal 2 2 2 19 11" xfId="46480"/>
    <cellStyle name="Normal 2 2 2 19 11 2" xfId="46481"/>
    <cellStyle name="Normal 2 2 2 19 12" xfId="46482"/>
    <cellStyle name="Normal 2 2 2 19 12 2" xfId="46483"/>
    <cellStyle name="Normal 2 2 2 19 13" xfId="46484"/>
    <cellStyle name="Normal 2 2 2 19 13 2" xfId="46485"/>
    <cellStyle name="Normal 2 2 2 19 14" xfId="46486"/>
    <cellStyle name="Normal 2 2 2 19 14 2" xfId="46487"/>
    <cellStyle name="Normal 2 2 2 19 15" xfId="46488"/>
    <cellStyle name="Normal 2 2 2 19 16" xfId="46489"/>
    <cellStyle name="Normal 2 2 2 19 2" xfId="46490"/>
    <cellStyle name="Normal 2 2 2 19 2 10" xfId="46491"/>
    <cellStyle name="Normal 2 2 2 19 2 10 2" xfId="46492"/>
    <cellStyle name="Normal 2 2 2 19 2 11" xfId="46493"/>
    <cellStyle name="Normal 2 2 2 19 2 11 2" xfId="46494"/>
    <cellStyle name="Normal 2 2 2 19 2 12" xfId="46495"/>
    <cellStyle name="Normal 2 2 2 19 2 12 2" xfId="46496"/>
    <cellStyle name="Normal 2 2 2 19 2 13" xfId="46497"/>
    <cellStyle name="Normal 2 2 2 19 2 14" xfId="46498"/>
    <cellStyle name="Normal 2 2 2 19 2 2" xfId="46499"/>
    <cellStyle name="Normal 2 2 2 19 2 2 2" xfId="46500"/>
    <cellStyle name="Normal 2 2 2 19 2 3" xfId="46501"/>
    <cellStyle name="Normal 2 2 2 19 2 3 2" xfId="46502"/>
    <cellStyle name="Normal 2 2 2 19 2 4" xfId="46503"/>
    <cellStyle name="Normal 2 2 2 19 2 4 2" xfId="46504"/>
    <cellStyle name="Normal 2 2 2 19 2 5" xfId="46505"/>
    <cellStyle name="Normal 2 2 2 19 2 5 2" xfId="46506"/>
    <cellStyle name="Normal 2 2 2 19 2 6" xfId="46507"/>
    <cellStyle name="Normal 2 2 2 19 2 6 2" xfId="46508"/>
    <cellStyle name="Normal 2 2 2 19 2 7" xfId="46509"/>
    <cellStyle name="Normal 2 2 2 19 2 7 2" xfId="46510"/>
    <cellStyle name="Normal 2 2 2 19 2 8" xfId="46511"/>
    <cellStyle name="Normal 2 2 2 19 2 8 2" xfId="46512"/>
    <cellStyle name="Normal 2 2 2 19 2 9" xfId="46513"/>
    <cellStyle name="Normal 2 2 2 19 2 9 2" xfId="46514"/>
    <cellStyle name="Normal 2 2 2 19 3" xfId="46515"/>
    <cellStyle name="Normal 2 2 2 19 3 10" xfId="46516"/>
    <cellStyle name="Normal 2 2 2 19 3 10 2" xfId="46517"/>
    <cellStyle name="Normal 2 2 2 19 3 11" xfId="46518"/>
    <cellStyle name="Normal 2 2 2 19 3 11 2" xfId="46519"/>
    <cellStyle name="Normal 2 2 2 19 3 12" xfId="46520"/>
    <cellStyle name="Normal 2 2 2 19 3 12 2" xfId="46521"/>
    <cellStyle name="Normal 2 2 2 19 3 13" xfId="46522"/>
    <cellStyle name="Normal 2 2 2 19 3 14" xfId="46523"/>
    <cellStyle name="Normal 2 2 2 19 3 2" xfId="46524"/>
    <cellStyle name="Normal 2 2 2 19 3 2 2" xfId="46525"/>
    <cellStyle name="Normal 2 2 2 19 3 3" xfId="46526"/>
    <cellStyle name="Normal 2 2 2 19 3 3 2" xfId="46527"/>
    <cellStyle name="Normal 2 2 2 19 3 4" xfId="46528"/>
    <cellStyle name="Normal 2 2 2 19 3 4 2" xfId="46529"/>
    <cellStyle name="Normal 2 2 2 19 3 5" xfId="46530"/>
    <cellStyle name="Normal 2 2 2 19 3 5 2" xfId="46531"/>
    <cellStyle name="Normal 2 2 2 19 3 6" xfId="46532"/>
    <cellStyle name="Normal 2 2 2 19 3 6 2" xfId="46533"/>
    <cellStyle name="Normal 2 2 2 19 3 7" xfId="46534"/>
    <cellStyle name="Normal 2 2 2 19 3 7 2" xfId="46535"/>
    <cellStyle name="Normal 2 2 2 19 3 8" xfId="46536"/>
    <cellStyle name="Normal 2 2 2 19 3 8 2" xfId="46537"/>
    <cellStyle name="Normal 2 2 2 19 3 9" xfId="46538"/>
    <cellStyle name="Normal 2 2 2 19 3 9 2" xfId="46539"/>
    <cellStyle name="Normal 2 2 2 19 4" xfId="46540"/>
    <cellStyle name="Normal 2 2 2 19 4 2" xfId="46541"/>
    <cellStyle name="Normal 2 2 2 19 5" xfId="46542"/>
    <cellStyle name="Normal 2 2 2 19 5 2" xfId="46543"/>
    <cellStyle name="Normal 2 2 2 19 6" xfId="46544"/>
    <cellStyle name="Normal 2 2 2 19 6 2" xfId="46545"/>
    <cellStyle name="Normal 2 2 2 19 7" xfId="46546"/>
    <cellStyle name="Normal 2 2 2 19 7 2" xfId="46547"/>
    <cellStyle name="Normal 2 2 2 19 8" xfId="46548"/>
    <cellStyle name="Normal 2 2 2 19 8 2" xfId="46549"/>
    <cellStyle name="Normal 2 2 2 19 9" xfId="46550"/>
    <cellStyle name="Normal 2 2 2 19 9 2" xfId="46551"/>
    <cellStyle name="Normal 2 2 2 19_New_Duke_Form_Percent_Complete" xfId="46552"/>
    <cellStyle name="Normal 2 2 2 2" xfId="46553"/>
    <cellStyle name="Normal 2 2 2 2 10" xfId="46554"/>
    <cellStyle name="Normal 2 2 2 2 10 2" xfId="46555"/>
    <cellStyle name="Normal 2 2 2 2 11" xfId="46556"/>
    <cellStyle name="Normal 2 2 2 2 11 2" xfId="46557"/>
    <cellStyle name="Normal 2 2 2 2 12" xfId="46558"/>
    <cellStyle name="Normal 2 2 2 2 12 2" xfId="46559"/>
    <cellStyle name="Normal 2 2 2 2 13" xfId="46560"/>
    <cellStyle name="Normal 2 2 2 2 13 2" xfId="46561"/>
    <cellStyle name="Normal 2 2 2 2 14" xfId="46562"/>
    <cellStyle name="Normal 2 2 2 2 14 2" xfId="46563"/>
    <cellStyle name="Normal 2 2 2 2 15" xfId="46564"/>
    <cellStyle name="Normal 2 2 2 2 16" xfId="46565"/>
    <cellStyle name="Normal 2 2 2 2 2" xfId="46566"/>
    <cellStyle name="Normal 2 2 2 2 2 10" xfId="46567"/>
    <cellStyle name="Normal 2 2 2 2 2 10 2" xfId="46568"/>
    <cellStyle name="Normal 2 2 2 2 2 11" xfId="46569"/>
    <cellStyle name="Normal 2 2 2 2 2 11 2" xfId="46570"/>
    <cellStyle name="Normal 2 2 2 2 2 12" xfId="46571"/>
    <cellStyle name="Normal 2 2 2 2 2 12 2" xfId="46572"/>
    <cellStyle name="Normal 2 2 2 2 2 13" xfId="46573"/>
    <cellStyle name="Normal 2 2 2 2 2 14" xfId="46574"/>
    <cellStyle name="Normal 2 2 2 2 2 2" xfId="46575"/>
    <cellStyle name="Normal 2 2 2 2 2 2 2" xfId="46576"/>
    <cellStyle name="Normal 2 2 2 2 2 3" xfId="46577"/>
    <cellStyle name="Normal 2 2 2 2 2 3 2" xfId="46578"/>
    <cellStyle name="Normal 2 2 2 2 2 4" xfId="46579"/>
    <cellStyle name="Normal 2 2 2 2 2 4 2" xfId="46580"/>
    <cellStyle name="Normal 2 2 2 2 2 5" xfId="46581"/>
    <cellStyle name="Normal 2 2 2 2 2 5 2" xfId="46582"/>
    <cellStyle name="Normal 2 2 2 2 2 6" xfId="46583"/>
    <cellStyle name="Normal 2 2 2 2 2 6 2" xfId="46584"/>
    <cellStyle name="Normal 2 2 2 2 2 7" xfId="46585"/>
    <cellStyle name="Normal 2 2 2 2 2 7 2" xfId="46586"/>
    <cellStyle name="Normal 2 2 2 2 2 8" xfId="46587"/>
    <cellStyle name="Normal 2 2 2 2 2 8 2" xfId="46588"/>
    <cellStyle name="Normal 2 2 2 2 2 9" xfId="46589"/>
    <cellStyle name="Normal 2 2 2 2 2 9 2" xfId="46590"/>
    <cellStyle name="Normal 2 2 2 2 3" xfId="46591"/>
    <cellStyle name="Normal 2 2 2 2 3 10" xfId="46592"/>
    <cellStyle name="Normal 2 2 2 2 3 10 2" xfId="46593"/>
    <cellStyle name="Normal 2 2 2 2 3 11" xfId="46594"/>
    <cellStyle name="Normal 2 2 2 2 3 11 2" xfId="46595"/>
    <cellStyle name="Normal 2 2 2 2 3 12" xfId="46596"/>
    <cellStyle name="Normal 2 2 2 2 3 12 2" xfId="46597"/>
    <cellStyle name="Normal 2 2 2 2 3 13" xfId="46598"/>
    <cellStyle name="Normal 2 2 2 2 3 14" xfId="46599"/>
    <cellStyle name="Normal 2 2 2 2 3 2" xfId="46600"/>
    <cellStyle name="Normal 2 2 2 2 3 2 2" xfId="46601"/>
    <cellStyle name="Normal 2 2 2 2 3 3" xfId="46602"/>
    <cellStyle name="Normal 2 2 2 2 3 3 2" xfId="46603"/>
    <cellStyle name="Normal 2 2 2 2 3 4" xfId="46604"/>
    <cellStyle name="Normal 2 2 2 2 3 4 2" xfId="46605"/>
    <cellStyle name="Normal 2 2 2 2 3 5" xfId="46606"/>
    <cellStyle name="Normal 2 2 2 2 3 5 2" xfId="46607"/>
    <cellStyle name="Normal 2 2 2 2 3 6" xfId="46608"/>
    <cellStyle name="Normal 2 2 2 2 3 6 2" xfId="46609"/>
    <cellStyle name="Normal 2 2 2 2 3 7" xfId="46610"/>
    <cellStyle name="Normal 2 2 2 2 3 7 2" xfId="46611"/>
    <cellStyle name="Normal 2 2 2 2 3 8" xfId="46612"/>
    <cellStyle name="Normal 2 2 2 2 3 8 2" xfId="46613"/>
    <cellStyle name="Normal 2 2 2 2 3 9" xfId="46614"/>
    <cellStyle name="Normal 2 2 2 2 3 9 2" xfId="46615"/>
    <cellStyle name="Normal 2 2 2 2 4" xfId="46616"/>
    <cellStyle name="Normal 2 2 2 2 4 2" xfId="46617"/>
    <cellStyle name="Normal 2 2 2 2 5" xfId="46618"/>
    <cellStyle name="Normal 2 2 2 2 5 2" xfId="46619"/>
    <cellStyle name="Normal 2 2 2 2 6" xfId="46620"/>
    <cellStyle name="Normal 2 2 2 2 6 2" xfId="46621"/>
    <cellStyle name="Normal 2 2 2 2 7" xfId="46622"/>
    <cellStyle name="Normal 2 2 2 2 7 2" xfId="46623"/>
    <cellStyle name="Normal 2 2 2 2 8" xfId="46624"/>
    <cellStyle name="Normal 2 2 2 2 8 2" xfId="46625"/>
    <cellStyle name="Normal 2 2 2 2 9" xfId="46626"/>
    <cellStyle name="Normal 2 2 2 2 9 2" xfId="46627"/>
    <cellStyle name="Normal 2 2 2 2_New_Duke_Form_Percent_Complete" xfId="46628"/>
    <cellStyle name="Normal 2 2 2 20" xfId="46629"/>
    <cellStyle name="Normal 2 2 2 20 10" xfId="46630"/>
    <cellStyle name="Normal 2 2 2 20 10 2" xfId="46631"/>
    <cellStyle name="Normal 2 2 2 20 11" xfId="46632"/>
    <cellStyle name="Normal 2 2 2 20 11 2" xfId="46633"/>
    <cellStyle name="Normal 2 2 2 20 12" xfId="46634"/>
    <cellStyle name="Normal 2 2 2 20 12 2" xfId="46635"/>
    <cellStyle name="Normal 2 2 2 20 13" xfId="46636"/>
    <cellStyle name="Normal 2 2 2 20 13 2" xfId="46637"/>
    <cellStyle name="Normal 2 2 2 20 14" xfId="46638"/>
    <cellStyle name="Normal 2 2 2 20 14 2" xfId="46639"/>
    <cellStyle name="Normal 2 2 2 20 15" xfId="46640"/>
    <cellStyle name="Normal 2 2 2 20 16" xfId="46641"/>
    <cellStyle name="Normal 2 2 2 20 2" xfId="46642"/>
    <cellStyle name="Normal 2 2 2 20 2 10" xfId="46643"/>
    <cellStyle name="Normal 2 2 2 20 2 10 2" xfId="46644"/>
    <cellStyle name="Normal 2 2 2 20 2 11" xfId="46645"/>
    <cellStyle name="Normal 2 2 2 20 2 11 2" xfId="46646"/>
    <cellStyle name="Normal 2 2 2 20 2 12" xfId="46647"/>
    <cellStyle name="Normal 2 2 2 20 2 12 2" xfId="46648"/>
    <cellStyle name="Normal 2 2 2 20 2 13" xfId="46649"/>
    <cellStyle name="Normal 2 2 2 20 2 14" xfId="46650"/>
    <cellStyle name="Normal 2 2 2 20 2 2" xfId="46651"/>
    <cellStyle name="Normal 2 2 2 20 2 2 2" xfId="46652"/>
    <cellStyle name="Normal 2 2 2 20 2 3" xfId="46653"/>
    <cellStyle name="Normal 2 2 2 20 2 3 2" xfId="46654"/>
    <cellStyle name="Normal 2 2 2 20 2 4" xfId="46655"/>
    <cellStyle name="Normal 2 2 2 20 2 4 2" xfId="46656"/>
    <cellStyle name="Normal 2 2 2 20 2 5" xfId="46657"/>
    <cellStyle name="Normal 2 2 2 20 2 5 2" xfId="46658"/>
    <cellStyle name="Normal 2 2 2 20 2 6" xfId="46659"/>
    <cellStyle name="Normal 2 2 2 20 2 6 2" xfId="46660"/>
    <cellStyle name="Normal 2 2 2 20 2 7" xfId="46661"/>
    <cellStyle name="Normal 2 2 2 20 2 7 2" xfId="46662"/>
    <cellStyle name="Normal 2 2 2 20 2 8" xfId="46663"/>
    <cellStyle name="Normal 2 2 2 20 2 8 2" xfId="46664"/>
    <cellStyle name="Normal 2 2 2 20 2 9" xfId="46665"/>
    <cellStyle name="Normal 2 2 2 20 2 9 2" xfId="46666"/>
    <cellStyle name="Normal 2 2 2 20 3" xfId="46667"/>
    <cellStyle name="Normal 2 2 2 20 3 10" xfId="46668"/>
    <cellStyle name="Normal 2 2 2 20 3 10 2" xfId="46669"/>
    <cellStyle name="Normal 2 2 2 20 3 11" xfId="46670"/>
    <cellStyle name="Normal 2 2 2 20 3 11 2" xfId="46671"/>
    <cellStyle name="Normal 2 2 2 20 3 12" xfId="46672"/>
    <cellStyle name="Normal 2 2 2 20 3 12 2" xfId="46673"/>
    <cellStyle name="Normal 2 2 2 20 3 13" xfId="46674"/>
    <cellStyle name="Normal 2 2 2 20 3 14" xfId="46675"/>
    <cellStyle name="Normal 2 2 2 20 3 2" xfId="46676"/>
    <cellStyle name="Normal 2 2 2 20 3 2 2" xfId="46677"/>
    <cellStyle name="Normal 2 2 2 20 3 3" xfId="46678"/>
    <cellStyle name="Normal 2 2 2 20 3 3 2" xfId="46679"/>
    <cellStyle name="Normal 2 2 2 20 3 4" xfId="46680"/>
    <cellStyle name="Normal 2 2 2 20 3 4 2" xfId="46681"/>
    <cellStyle name="Normal 2 2 2 20 3 5" xfId="46682"/>
    <cellStyle name="Normal 2 2 2 20 3 5 2" xfId="46683"/>
    <cellStyle name="Normal 2 2 2 20 3 6" xfId="46684"/>
    <cellStyle name="Normal 2 2 2 20 3 6 2" xfId="46685"/>
    <cellStyle name="Normal 2 2 2 20 3 7" xfId="46686"/>
    <cellStyle name="Normal 2 2 2 20 3 7 2" xfId="46687"/>
    <cellStyle name="Normal 2 2 2 20 3 8" xfId="46688"/>
    <cellStyle name="Normal 2 2 2 20 3 8 2" xfId="46689"/>
    <cellStyle name="Normal 2 2 2 20 3 9" xfId="46690"/>
    <cellStyle name="Normal 2 2 2 20 3 9 2" xfId="46691"/>
    <cellStyle name="Normal 2 2 2 20 4" xfId="46692"/>
    <cellStyle name="Normal 2 2 2 20 4 2" xfId="46693"/>
    <cellStyle name="Normal 2 2 2 20 5" xfId="46694"/>
    <cellStyle name="Normal 2 2 2 20 5 2" xfId="46695"/>
    <cellStyle name="Normal 2 2 2 20 6" xfId="46696"/>
    <cellStyle name="Normal 2 2 2 20 6 2" xfId="46697"/>
    <cellStyle name="Normal 2 2 2 20 7" xfId="46698"/>
    <cellStyle name="Normal 2 2 2 20 7 2" xfId="46699"/>
    <cellStyle name="Normal 2 2 2 20 8" xfId="46700"/>
    <cellStyle name="Normal 2 2 2 20 8 2" xfId="46701"/>
    <cellStyle name="Normal 2 2 2 20 9" xfId="46702"/>
    <cellStyle name="Normal 2 2 2 20 9 2" xfId="46703"/>
    <cellStyle name="Normal 2 2 2 20_New_Duke_Form_Percent_Complete" xfId="46704"/>
    <cellStyle name="Normal 2 2 2 21" xfId="46705"/>
    <cellStyle name="Normal 2 2 2 21 10" xfId="46706"/>
    <cellStyle name="Normal 2 2 2 21 10 2" xfId="46707"/>
    <cellStyle name="Normal 2 2 2 21 11" xfId="46708"/>
    <cellStyle name="Normal 2 2 2 21 11 2" xfId="46709"/>
    <cellStyle name="Normal 2 2 2 21 12" xfId="46710"/>
    <cellStyle name="Normal 2 2 2 21 12 2" xfId="46711"/>
    <cellStyle name="Normal 2 2 2 21 13" xfId="46712"/>
    <cellStyle name="Normal 2 2 2 21 13 2" xfId="46713"/>
    <cellStyle name="Normal 2 2 2 21 14" xfId="46714"/>
    <cellStyle name="Normal 2 2 2 21 14 2" xfId="46715"/>
    <cellStyle name="Normal 2 2 2 21 15" xfId="46716"/>
    <cellStyle name="Normal 2 2 2 21 16" xfId="46717"/>
    <cellStyle name="Normal 2 2 2 21 2" xfId="46718"/>
    <cellStyle name="Normal 2 2 2 21 2 10" xfId="46719"/>
    <cellStyle name="Normal 2 2 2 21 2 10 2" xfId="46720"/>
    <cellStyle name="Normal 2 2 2 21 2 11" xfId="46721"/>
    <cellStyle name="Normal 2 2 2 21 2 11 2" xfId="46722"/>
    <cellStyle name="Normal 2 2 2 21 2 12" xfId="46723"/>
    <cellStyle name="Normal 2 2 2 21 2 12 2" xfId="46724"/>
    <cellStyle name="Normal 2 2 2 21 2 13" xfId="46725"/>
    <cellStyle name="Normal 2 2 2 21 2 14" xfId="46726"/>
    <cellStyle name="Normal 2 2 2 21 2 2" xfId="46727"/>
    <cellStyle name="Normal 2 2 2 21 2 2 2" xfId="46728"/>
    <cellStyle name="Normal 2 2 2 21 2 3" xfId="46729"/>
    <cellStyle name="Normal 2 2 2 21 2 3 2" xfId="46730"/>
    <cellStyle name="Normal 2 2 2 21 2 4" xfId="46731"/>
    <cellStyle name="Normal 2 2 2 21 2 4 2" xfId="46732"/>
    <cellStyle name="Normal 2 2 2 21 2 5" xfId="46733"/>
    <cellStyle name="Normal 2 2 2 21 2 5 2" xfId="46734"/>
    <cellStyle name="Normal 2 2 2 21 2 6" xfId="46735"/>
    <cellStyle name="Normal 2 2 2 21 2 6 2" xfId="46736"/>
    <cellStyle name="Normal 2 2 2 21 2 7" xfId="46737"/>
    <cellStyle name="Normal 2 2 2 21 2 7 2" xfId="46738"/>
    <cellStyle name="Normal 2 2 2 21 2 8" xfId="46739"/>
    <cellStyle name="Normal 2 2 2 21 2 8 2" xfId="46740"/>
    <cellStyle name="Normal 2 2 2 21 2 9" xfId="46741"/>
    <cellStyle name="Normal 2 2 2 21 2 9 2" xfId="46742"/>
    <cellStyle name="Normal 2 2 2 21 3" xfId="46743"/>
    <cellStyle name="Normal 2 2 2 21 3 10" xfId="46744"/>
    <cellStyle name="Normal 2 2 2 21 3 10 2" xfId="46745"/>
    <cellStyle name="Normal 2 2 2 21 3 11" xfId="46746"/>
    <cellStyle name="Normal 2 2 2 21 3 11 2" xfId="46747"/>
    <cellStyle name="Normal 2 2 2 21 3 12" xfId="46748"/>
    <cellStyle name="Normal 2 2 2 21 3 12 2" xfId="46749"/>
    <cellStyle name="Normal 2 2 2 21 3 13" xfId="46750"/>
    <cellStyle name="Normal 2 2 2 21 3 14" xfId="46751"/>
    <cellStyle name="Normal 2 2 2 21 3 2" xfId="46752"/>
    <cellStyle name="Normal 2 2 2 21 3 2 2" xfId="46753"/>
    <cellStyle name="Normal 2 2 2 21 3 3" xfId="46754"/>
    <cellStyle name="Normal 2 2 2 21 3 3 2" xfId="46755"/>
    <cellStyle name="Normal 2 2 2 21 3 4" xfId="46756"/>
    <cellStyle name="Normal 2 2 2 21 3 4 2" xfId="46757"/>
    <cellStyle name="Normal 2 2 2 21 3 5" xfId="46758"/>
    <cellStyle name="Normal 2 2 2 21 3 5 2" xfId="46759"/>
    <cellStyle name="Normal 2 2 2 21 3 6" xfId="46760"/>
    <cellStyle name="Normal 2 2 2 21 3 6 2" xfId="46761"/>
    <cellStyle name="Normal 2 2 2 21 3 7" xfId="46762"/>
    <cellStyle name="Normal 2 2 2 21 3 7 2" xfId="46763"/>
    <cellStyle name="Normal 2 2 2 21 3 8" xfId="46764"/>
    <cellStyle name="Normal 2 2 2 21 3 8 2" xfId="46765"/>
    <cellStyle name="Normal 2 2 2 21 3 9" xfId="46766"/>
    <cellStyle name="Normal 2 2 2 21 3 9 2" xfId="46767"/>
    <cellStyle name="Normal 2 2 2 21 4" xfId="46768"/>
    <cellStyle name="Normal 2 2 2 21 4 2" xfId="46769"/>
    <cellStyle name="Normal 2 2 2 21 5" xfId="46770"/>
    <cellStyle name="Normal 2 2 2 21 5 2" xfId="46771"/>
    <cellStyle name="Normal 2 2 2 21 6" xfId="46772"/>
    <cellStyle name="Normal 2 2 2 21 6 2" xfId="46773"/>
    <cellStyle name="Normal 2 2 2 21 7" xfId="46774"/>
    <cellStyle name="Normal 2 2 2 21 7 2" xfId="46775"/>
    <cellStyle name="Normal 2 2 2 21 8" xfId="46776"/>
    <cellStyle name="Normal 2 2 2 21 8 2" xfId="46777"/>
    <cellStyle name="Normal 2 2 2 21 9" xfId="46778"/>
    <cellStyle name="Normal 2 2 2 21 9 2" xfId="46779"/>
    <cellStyle name="Normal 2 2 2 21_New_Duke_Form_Percent_Complete" xfId="46780"/>
    <cellStyle name="Normal 2 2 2 22" xfId="46781"/>
    <cellStyle name="Normal 2 2 2 22 10" xfId="46782"/>
    <cellStyle name="Normal 2 2 2 22 10 2" xfId="46783"/>
    <cellStyle name="Normal 2 2 2 22 11" xfId="46784"/>
    <cellStyle name="Normal 2 2 2 22 11 2" xfId="46785"/>
    <cellStyle name="Normal 2 2 2 22 12" xfId="46786"/>
    <cellStyle name="Normal 2 2 2 22 12 2" xfId="46787"/>
    <cellStyle name="Normal 2 2 2 22 13" xfId="46788"/>
    <cellStyle name="Normal 2 2 2 22 14" xfId="46789"/>
    <cellStyle name="Normal 2 2 2 22 2" xfId="46790"/>
    <cellStyle name="Normal 2 2 2 22 2 2" xfId="46791"/>
    <cellStyle name="Normal 2 2 2 22 3" xfId="46792"/>
    <cellStyle name="Normal 2 2 2 22 3 2" xfId="46793"/>
    <cellStyle name="Normal 2 2 2 22 4" xfId="46794"/>
    <cellStyle name="Normal 2 2 2 22 4 2" xfId="46795"/>
    <cellStyle name="Normal 2 2 2 22 5" xfId="46796"/>
    <cellStyle name="Normal 2 2 2 22 5 2" xfId="46797"/>
    <cellStyle name="Normal 2 2 2 22 6" xfId="46798"/>
    <cellStyle name="Normal 2 2 2 22 6 2" xfId="46799"/>
    <cellStyle name="Normal 2 2 2 22 7" xfId="46800"/>
    <cellStyle name="Normal 2 2 2 22 7 2" xfId="46801"/>
    <cellStyle name="Normal 2 2 2 22 8" xfId="46802"/>
    <cellStyle name="Normal 2 2 2 22 8 2" xfId="46803"/>
    <cellStyle name="Normal 2 2 2 22 9" xfId="46804"/>
    <cellStyle name="Normal 2 2 2 22 9 2" xfId="46805"/>
    <cellStyle name="Normal 2 2 2 23" xfId="46806"/>
    <cellStyle name="Normal 2 2 2 23 10" xfId="46807"/>
    <cellStyle name="Normal 2 2 2 23 10 2" xfId="46808"/>
    <cellStyle name="Normal 2 2 2 23 11" xfId="46809"/>
    <cellStyle name="Normal 2 2 2 23 11 2" xfId="46810"/>
    <cellStyle name="Normal 2 2 2 23 12" xfId="46811"/>
    <cellStyle name="Normal 2 2 2 23 12 2" xfId="46812"/>
    <cellStyle name="Normal 2 2 2 23 13" xfId="46813"/>
    <cellStyle name="Normal 2 2 2 23 14" xfId="46814"/>
    <cellStyle name="Normal 2 2 2 23 2" xfId="46815"/>
    <cellStyle name="Normal 2 2 2 23 2 2" xfId="46816"/>
    <cellStyle name="Normal 2 2 2 23 3" xfId="46817"/>
    <cellStyle name="Normal 2 2 2 23 3 2" xfId="46818"/>
    <cellStyle name="Normal 2 2 2 23 4" xfId="46819"/>
    <cellStyle name="Normal 2 2 2 23 4 2" xfId="46820"/>
    <cellStyle name="Normal 2 2 2 23 5" xfId="46821"/>
    <cellStyle name="Normal 2 2 2 23 5 2" xfId="46822"/>
    <cellStyle name="Normal 2 2 2 23 6" xfId="46823"/>
    <cellStyle name="Normal 2 2 2 23 6 2" xfId="46824"/>
    <cellStyle name="Normal 2 2 2 23 7" xfId="46825"/>
    <cellStyle name="Normal 2 2 2 23 7 2" xfId="46826"/>
    <cellStyle name="Normal 2 2 2 23 8" xfId="46827"/>
    <cellStyle name="Normal 2 2 2 23 8 2" xfId="46828"/>
    <cellStyle name="Normal 2 2 2 23 9" xfId="46829"/>
    <cellStyle name="Normal 2 2 2 23 9 2" xfId="46830"/>
    <cellStyle name="Normal 2 2 2 24" xfId="46831"/>
    <cellStyle name="Normal 2 2 2 24 2" xfId="46832"/>
    <cellStyle name="Normal 2 2 2 25" xfId="46833"/>
    <cellStyle name="Normal 2 2 2 25 2" xfId="46834"/>
    <cellStyle name="Normal 2 2 2 26" xfId="46835"/>
    <cellStyle name="Normal 2 2 2 26 2" xfId="46836"/>
    <cellStyle name="Normal 2 2 2 27" xfId="46837"/>
    <cellStyle name="Normal 2 2 2 27 2" xfId="46838"/>
    <cellStyle name="Normal 2 2 2 28" xfId="46839"/>
    <cellStyle name="Normal 2 2 2 28 2" xfId="46840"/>
    <cellStyle name="Normal 2 2 2 29" xfId="46841"/>
    <cellStyle name="Normal 2 2 2 29 2" xfId="46842"/>
    <cellStyle name="Normal 2 2 2 3" xfId="46843"/>
    <cellStyle name="Normal 2 2 2 3 10" xfId="46844"/>
    <cellStyle name="Normal 2 2 2 3 10 2" xfId="46845"/>
    <cellStyle name="Normal 2 2 2 3 11" xfId="46846"/>
    <cellStyle name="Normal 2 2 2 3 11 2" xfId="46847"/>
    <cellStyle name="Normal 2 2 2 3 12" xfId="46848"/>
    <cellStyle name="Normal 2 2 2 3 12 2" xfId="46849"/>
    <cellStyle name="Normal 2 2 2 3 13" xfId="46850"/>
    <cellStyle name="Normal 2 2 2 3 13 2" xfId="46851"/>
    <cellStyle name="Normal 2 2 2 3 14" xfId="46852"/>
    <cellStyle name="Normal 2 2 2 3 14 2" xfId="46853"/>
    <cellStyle name="Normal 2 2 2 3 15" xfId="46854"/>
    <cellStyle name="Normal 2 2 2 3 16" xfId="46855"/>
    <cellStyle name="Normal 2 2 2 3 2" xfId="46856"/>
    <cellStyle name="Normal 2 2 2 3 2 10" xfId="46857"/>
    <cellStyle name="Normal 2 2 2 3 2 10 2" xfId="46858"/>
    <cellStyle name="Normal 2 2 2 3 2 11" xfId="46859"/>
    <cellStyle name="Normal 2 2 2 3 2 11 2" xfId="46860"/>
    <cellStyle name="Normal 2 2 2 3 2 12" xfId="46861"/>
    <cellStyle name="Normal 2 2 2 3 2 12 2" xfId="46862"/>
    <cellStyle name="Normal 2 2 2 3 2 13" xfId="46863"/>
    <cellStyle name="Normal 2 2 2 3 2 14" xfId="46864"/>
    <cellStyle name="Normal 2 2 2 3 2 2" xfId="46865"/>
    <cellStyle name="Normal 2 2 2 3 2 2 2" xfId="46866"/>
    <cellStyle name="Normal 2 2 2 3 2 3" xfId="46867"/>
    <cellStyle name="Normal 2 2 2 3 2 3 2" xfId="46868"/>
    <cellStyle name="Normal 2 2 2 3 2 4" xfId="46869"/>
    <cellStyle name="Normal 2 2 2 3 2 4 2" xfId="46870"/>
    <cellStyle name="Normal 2 2 2 3 2 5" xfId="46871"/>
    <cellStyle name="Normal 2 2 2 3 2 5 2" xfId="46872"/>
    <cellStyle name="Normal 2 2 2 3 2 6" xfId="46873"/>
    <cellStyle name="Normal 2 2 2 3 2 6 2" xfId="46874"/>
    <cellStyle name="Normal 2 2 2 3 2 7" xfId="46875"/>
    <cellStyle name="Normal 2 2 2 3 2 7 2" xfId="46876"/>
    <cellStyle name="Normal 2 2 2 3 2 8" xfId="46877"/>
    <cellStyle name="Normal 2 2 2 3 2 8 2" xfId="46878"/>
    <cellStyle name="Normal 2 2 2 3 2 9" xfId="46879"/>
    <cellStyle name="Normal 2 2 2 3 2 9 2" xfId="46880"/>
    <cellStyle name="Normal 2 2 2 3 3" xfId="46881"/>
    <cellStyle name="Normal 2 2 2 3 3 10" xfId="46882"/>
    <cellStyle name="Normal 2 2 2 3 3 10 2" xfId="46883"/>
    <cellStyle name="Normal 2 2 2 3 3 11" xfId="46884"/>
    <cellStyle name="Normal 2 2 2 3 3 11 2" xfId="46885"/>
    <cellStyle name="Normal 2 2 2 3 3 12" xfId="46886"/>
    <cellStyle name="Normal 2 2 2 3 3 12 2" xfId="46887"/>
    <cellStyle name="Normal 2 2 2 3 3 13" xfId="46888"/>
    <cellStyle name="Normal 2 2 2 3 3 14" xfId="46889"/>
    <cellStyle name="Normal 2 2 2 3 3 2" xfId="46890"/>
    <cellStyle name="Normal 2 2 2 3 3 2 2" xfId="46891"/>
    <cellStyle name="Normal 2 2 2 3 3 3" xfId="46892"/>
    <cellStyle name="Normal 2 2 2 3 3 3 2" xfId="46893"/>
    <cellStyle name="Normal 2 2 2 3 3 4" xfId="46894"/>
    <cellStyle name="Normal 2 2 2 3 3 4 2" xfId="46895"/>
    <cellStyle name="Normal 2 2 2 3 3 5" xfId="46896"/>
    <cellStyle name="Normal 2 2 2 3 3 5 2" xfId="46897"/>
    <cellStyle name="Normal 2 2 2 3 3 6" xfId="46898"/>
    <cellStyle name="Normal 2 2 2 3 3 6 2" xfId="46899"/>
    <cellStyle name="Normal 2 2 2 3 3 7" xfId="46900"/>
    <cellStyle name="Normal 2 2 2 3 3 7 2" xfId="46901"/>
    <cellStyle name="Normal 2 2 2 3 3 8" xfId="46902"/>
    <cellStyle name="Normal 2 2 2 3 3 8 2" xfId="46903"/>
    <cellStyle name="Normal 2 2 2 3 3 9" xfId="46904"/>
    <cellStyle name="Normal 2 2 2 3 3 9 2" xfId="46905"/>
    <cellStyle name="Normal 2 2 2 3 4" xfId="46906"/>
    <cellStyle name="Normal 2 2 2 3 4 2" xfId="46907"/>
    <cellStyle name="Normal 2 2 2 3 5" xfId="46908"/>
    <cellStyle name="Normal 2 2 2 3 5 2" xfId="46909"/>
    <cellStyle name="Normal 2 2 2 3 6" xfId="46910"/>
    <cellStyle name="Normal 2 2 2 3 6 2" xfId="46911"/>
    <cellStyle name="Normal 2 2 2 3 7" xfId="46912"/>
    <cellStyle name="Normal 2 2 2 3 7 2" xfId="46913"/>
    <cellStyle name="Normal 2 2 2 3 8" xfId="46914"/>
    <cellStyle name="Normal 2 2 2 3 8 2" xfId="46915"/>
    <cellStyle name="Normal 2 2 2 3 9" xfId="46916"/>
    <cellStyle name="Normal 2 2 2 3 9 2" xfId="46917"/>
    <cellStyle name="Normal 2 2 2 3_New_Duke_Form_Percent_Complete" xfId="46918"/>
    <cellStyle name="Normal 2 2 2 30" xfId="46919"/>
    <cellStyle name="Normal 2 2 2 30 2" xfId="46920"/>
    <cellStyle name="Normal 2 2 2 31" xfId="46921"/>
    <cellStyle name="Normal 2 2 2 31 2" xfId="46922"/>
    <cellStyle name="Normal 2 2 2 32" xfId="46923"/>
    <cellStyle name="Normal 2 2 2 32 2" xfId="46924"/>
    <cellStyle name="Normal 2 2 2 33" xfId="46925"/>
    <cellStyle name="Normal 2 2 2 33 2" xfId="46926"/>
    <cellStyle name="Normal 2 2 2 34" xfId="46927"/>
    <cellStyle name="Normal 2 2 2 34 2" xfId="46928"/>
    <cellStyle name="Normal 2 2 2 35" xfId="46929"/>
    <cellStyle name="Normal 2 2 2 36" xfId="46930"/>
    <cellStyle name="Normal 2 2 2 37" xfId="46931"/>
    <cellStyle name="Normal 2 2 2 38" xfId="46932"/>
    <cellStyle name="Normal 2 2 2 39" xfId="46933"/>
    <cellStyle name="Normal 2 2 2 4" xfId="46934"/>
    <cellStyle name="Normal 2 2 2 4 10" xfId="46935"/>
    <cellStyle name="Normal 2 2 2 4 10 2" xfId="46936"/>
    <cellStyle name="Normal 2 2 2 4 11" xfId="46937"/>
    <cellStyle name="Normal 2 2 2 4 11 2" xfId="46938"/>
    <cellStyle name="Normal 2 2 2 4 12" xfId="46939"/>
    <cellStyle name="Normal 2 2 2 4 12 2" xfId="46940"/>
    <cellStyle name="Normal 2 2 2 4 13" xfId="46941"/>
    <cellStyle name="Normal 2 2 2 4 13 2" xfId="46942"/>
    <cellStyle name="Normal 2 2 2 4 14" xfId="46943"/>
    <cellStyle name="Normal 2 2 2 4 14 2" xfId="46944"/>
    <cellStyle name="Normal 2 2 2 4 15" xfId="46945"/>
    <cellStyle name="Normal 2 2 2 4 16" xfId="46946"/>
    <cellStyle name="Normal 2 2 2 4 2" xfId="46947"/>
    <cellStyle name="Normal 2 2 2 4 2 10" xfId="46948"/>
    <cellStyle name="Normal 2 2 2 4 2 10 2" xfId="46949"/>
    <cellStyle name="Normal 2 2 2 4 2 11" xfId="46950"/>
    <cellStyle name="Normal 2 2 2 4 2 11 2" xfId="46951"/>
    <cellStyle name="Normal 2 2 2 4 2 12" xfId="46952"/>
    <cellStyle name="Normal 2 2 2 4 2 12 2" xfId="46953"/>
    <cellStyle name="Normal 2 2 2 4 2 13" xfId="46954"/>
    <cellStyle name="Normal 2 2 2 4 2 14" xfId="46955"/>
    <cellStyle name="Normal 2 2 2 4 2 2" xfId="46956"/>
    <cellStyle name="Normal 2 2 2 4 2 2 2" xfId="46957"/>
    <cellStyle name="Normal 2 2 2 4 2 3" xfId="46958"/>
    <cellStyle name="Normal 2 2 2 4 2 3 2" xfId="46959"/>
    <cellStyle name="Normal 2 2 2 4 2 4" xfId="46960"/>
    <cellStyle name="Normal 2 2 2 4 2 4 2" xfId="46961"/>
    <cellStyle name="Normal 2 2 2 4 2 5" xfId="46962"/>
    <cellStyle name="Normal 2 2 2 4 2 5 2" xfId="46963"/>
    <cellStyle name="Normal 2 2 2 4 2 6" xfId="46964"/>
    <cellStyle name="Normal 2 2 2 4 2 6 2" xfId="46965"/>
    <cellStyle name="Normal 2 2 2 4 2 7" xfId="46966"/>
    <cellStyle name="Normal 2 2 2 4 2 7 2" xfId="46967"/>
    <cellStyle name="Normal 2 2 2 4 2 8" xfId="46968"/>
    <cellStyle name="Normal 2 2 2 4 2 8 2" xfId="46969"/>
    <cellStyle name="Normal 2 2 2 4 2 9" xfId="46970"/>
    <cellStyle name="Normal 2 2 2 4 2 9 2" xfId="46971"/>
    <cellStyle name="Normal 2 2 2 4 3" xfId="46972"/>
    <cellStyle name="Normal 2 2 2 4 3 10" xfId="46973"/>
    <cellStyle name="Normal 2 2 2 4 3 10 2" xfId="46974"/>
    <cellStyle name="Normal 2 2 2 4 3 11" xfId="46975"/>
    <cellStyle name="Normal 2 2 2 4 3 11 2" xfId="46976"/>
    <cellStyle name="Normal 2 2 2 4 3 12" xfId="46977"/>
    <cellStyle name="Normal 2 2 2 4 3 12 2" xfId="46978"/>
    <cellStyle name="Normal 2 2 2 4 3 13" xfId="46979"/>
    <cellStyle name="Normal 2 2 2 4 3 14" xfId="46980"/>
    <cellStyle name="Normal 2 2 2 4 3 2" xfId="46981"/>
    <cellStyle name="Normal 2 2 2 4 3 2 2" xfId="46982"/>
    <cellStyle name="Normal 2 2 2 4 3 3" xfId="46983"/>
    <cellStyle name="Normal 2 2 2 4 3 3 2" xfId="46984"/>
    <cellStyle name="Normal 2 2 2 4 3 4" xfId="46985"/>
    <cellStyle name="Normal 2 2 2 4 3 4 2" xfId="46986"/>
    <cellStyle name="Normal 2 2 2 4 3 5" xfId="46987"/>
    <cellStyle name="Normal 2 2 2 4 3 5 2" xfId="46988"/>
    <cellStyle name="Normal 2 2 2 4 3 6" xfId="46989"/>
    <cellStyle name="Normal 2 2 2 4 3 6 2" xfId="46990"/>
    <cellStyle name="Normal 2 2 2 4 3 7" xfId="46991"/>
    <cellStyle name="Normal 2 2 2 4 3 7 2" xfId="46992"/>
    <cellStyle name="Normal 2 2 2 4 3 8" xfId="46993"/>
    <cellStyle name="Normal 2 2 2 4 3 8 2" xfId="46994"/>
    <cellStyle name="Normal 2 2 2 4 3 9" xfId="46995"/>
    <cellStyle name="Normal 2 2 2 4 3 9 2" xfId="46996"/>
    <cellStyle name="Normal 2 2 2 4 4" xfId="46997"/>
    <cellStyle name="Normal 2 2 2 4 4 2" xfId="46998"/>
    <cellStyle name="Normal 2 2 2 4 5" xfId="46999"/>
    <cellStyle name="Normal 2 2 2 4 5 2" xfId="47000"/>
    <cellStyle name="Normal 2 2 2 4 6" xfId="47001"/>
    <cellStyle name="Normal 2 2 2 4 6 2" xfId="47002"/>
    <cellStyle name="Normal 2 2 2 4 7" xfId="47003"/>
    <cellStyle name="Normal 2 2 2 4 7 2" xfId="47004"/>
    <cellStyle name="Normal 2 2 2 4 8" xfId="47005"/>
    <cellStyle name="Normal 2 2 2 4 8 2" xfId="47006"/>
    <cellStyle name="Normal 2 2 2 4 9" xfId="47007"/>
    <cellStyle name="Normal 2 2 2 4 9 2" xfId="47008"/>
    <cellStyle name="Normal 2 2 2 4_New_Duke_Form_Percent_Complete" xfId="47009"/>
    <cellStyle name="Normal 2 2 2 40" xfId="47010"/>
    <cellStyle name="Normal 2 2 2 5" xfId="47011"/>
    <cellStyle name="Normal 2 2 2 5 10" xfId="47012"/>
    <cellStyle name="Normal 2 2 2 5 10 2" xfId="47013"/>
    <cellStyle name="Normal 2 2 2 5 11" xfId="47014"/>
    <cellStyle name="Normal 2 2 2 5 11 2" xfId="47015"/>
    <cellStyle name="Normal 2 2 2 5 12" xfId="47016"/>
    <cellStyle name="Normal 2 2 2 5 12 2" xfId="47017"/>
    <cellStyle name="Normal 2 2 2 5 13" xfId="47018"/>
    <cellStyle name="Normal 2 2 2 5 13 2" xfId="47019"/>
    <cellStyle name="Normal 2 2 2 5 14" xfId="47020"/>
    <cellStyle name="Normal 2 2 2 5 14 2" xfId="47021"/>
    <cellStyle name="Normal 2 2 2 5 15" xfId="47022"/>
    <cellStyle name="Normal 2 2 2 5 16" xfId="47023"/>
    <cellStyle name="Normal 2 2 2 5 2" xfId="47024"/>
    <cellStyle name="Normal 2 2 2 5 2 10" xfId="47025"/>
    <cellStyle name="Normal 2 2 2 5 2 10 2" xfId="47026"/>
    <cellStyle name="Normal 2 2 2 5 2 11" xfId="47027"/>
    <cellStyle name="Normal 2 2 2 5 2 11 2" xfId="47028"/>
    <cellStyle name="Normal 2 2 2 5 2 12" xfId="47029"/>
    <cellStyle name="Normal 2 2 2 5 2 12 2" xfId="47030"/>
    <cellStyle name="Normal 2 2 2 5 2 13" xfId="47031"/>
    <cellStyle name="Normal 2 2 2 5 2 14" xfId="47032"/>
    <cellStyle name="Normal 2 2 2 5 2 2" xfId="47033"/>
    <cellStyle name="Normal 2 2 2 5 2 2 2" xfId="47034"/>
    <cellStyle name="Normal 2 2 2 5 2 3" xfId="47035"/>
    <cellStyle name="Normal 2 2 2 5 2 3 2" xfId="47036"/>
    <cellStyle name="Normal 2 2 2 5 2 4" xfId="47037"/>
    <cellStyle name="Normal 2 2 2 5 2 4 2" xfId="47038"/>
    <cellStyle name="Normal 2 2 2 5 2 5" xfId="47039"/>
    <cellStyle name="Normal 2 2 2 5 2 5 2" xfId="47040"/>
    <cellStyle name="Normal 2 2 2 5 2 6" xfId="47041"/>
    <cellStyle name="Normal 2 2 2 5 2 6 2" xfId="47042"/>
    <cellStyle name="Normal 2 2 2 5 2 7" xfId="47043"/>
    <cellStyle name="Normal 2 2 2 5 2 7 2" xfId="47044"/>
    <cellStyle name="Normal 2 2 2 5 2 8" xfId="47045"/>
    <cellStyle name="Normal 2 2 2 5 2 8 2" xfId="47046"/>
    <cellStyle name="Normal 2 2 2 5 2 9" xfId="47047"/>
    <cellStyle name="Normal 2 2 2 5 2 9 2" xfId="47048"/>
    <cellStyle name="Normal 2 2 2 5 3" xfId="47049"/>
    <cellStyle name="Normal 2 2 2 5 3 10" xfId="47050"/>
    <cellStyle name="Normal 2 2 2 5 3 10 2" xfId="47051"/>
    <cellStyle name="Normal 2 2 2 5 3 11" xfId="47052"/>
    <cellStyle name="Normal 2 2 2 5 3 11 2" xfId="47053"/>
    <cellStyle name="Normal 2 2 2 5 3 12" xfId="47054"/>
    <cellStyle name="Normal 2 2 2 5 3 12 2" xfId="47055"/>
    <cellStyle name="Normal 2 2 2 5 3 13" xfId="47056"/>
    <cellStyle name="Normal 2 2 2 5 3 14" xfId="47057"/>
    <cellStyle name="Normal 2 2 2 5 3 2" xfId="47058"/>
    <cellStyle name="Normal 2 2 2 5 3 2 2" xfId="47059"/>
    <cellStyle name="Normal 2 2 2 5 3 3" xfId="47060"/>
    <cellStyle name="Normal 2 2 2 5 3 3 2" xfId="47061"/>
    <cellStyle name="Normal 2 2 2 5 3 4" xfId="47062"/>
    <cellStyle name="Normal 2 2 2 5 3 4 2" xfId="47063"/>
    <cellStyle name="Normal 2 2 2 5 3 5" xfId="47064"/>
    <cellStyle name="Normal 2 2 2 5 3 5 2" xfId="47065"/>
    <cellStyle name="Normal 2 2 2 5 3 6" xfId="47066"/>
    <cellStyle name="Normal 2 2 2 5 3 6 2" xfId="47067"/>
    <cellStyle name="Normal 2 2 2 5 3 7" xfId="47068"/>
    <cellStyle name="Normal 2 2 2 5 3 7 2" xfId="47069"/>
    <cellStyle name="Normal 2 2 2 5 3 8" xfId="47070"/>
    <cellStyle name="Normal 2 2 2 5 3 8 2" xfId="47071"/>
    <cellStyle name="Normal 2 2 2 5 3 9" xfId="47072"/>
    <cellStyle name="Normal 2 2 2 5 3 9 2" xfId="47073"/>
    <cellStyle name="Normal 2 2 2 5 4" xfId="47074"/>
    <cellStyle name="Normal 2 2 2 5 4 2" xfId="47075"/>
    <cellStyle name="Normal 2 2 2 5 5" xfId="47076"/>
    <cellStyle name="Normal 2 2 2 5 5 2" xfId="47077"/>
    <cellStyle name="Normal 2 2 2 5 6" xfId="47078"/>
    <cellStyle name="Normal 2 2 2 5 6 2" xfId="47079"/>
    <cellStyle name="Normal 2 2 2 5 7" xfId="47080"/>
    <cellStyle name="Normal 2 2 2 5 7 2" xfId="47081"/>
    <cellStyle name="Normal 2 2 2 5 8" xfId="47082"/>
    <cellStyle name="Normal 2 2 2 5 8 2" xfId="47083"/>
    <cellStyle name="Normal 2 2 2 5 9" xfId="47084"/>
    <cellStyle name="Normal 2 2 2 5 9 2" xfId="47085"/>
    <cellStyle name="Normal 2 2 2 5_New_Duke_Form_Percent_Complete" xfId="47086"/>
    <cellStyle name="Normal 2 2 2 6" xfId="47087"/>
    <cellStyle name="Normal 2 2 2 6 10" xfId="47088"/>
    <cellStyle name="Normal 2 2 2 6 10 2" xfId="47089"/>
    <cellStyle name="Normal 2 2 2 6 11" xfId="47090"/>
    <cellStyle name="Normal 2 2 2 6 11 2" xfId="47091"/>
    <cellStyle name="Normal 2 2 2 6 12" xfId="47092"/>
    <cellStyle name="Normal 2 2 2 6 12 2" xfId="47093"/>
    <cellStyle name="Normal 2 2 2 6 13" xfId="47094"/>
    <cellStyle name="Normal 2 2 2 6 13 2" xfId="47095"/>
    <cellStyle name="Normal 2 2 2 6 14" xfId="47096"/>
    <cellStyle name="Normal 2 2 2 6 14 2" xfId="47097"/>
    <cellStyle name="Normal 2 2 2 6 15" xfId="47098"/>
    <cellStyle name="Normal 2 2 2 6 16" xfId="47099"/>
    <cellStyle name="Normal 2 2 2 6 2" xfId="47100"/>
    <cellStyle name="Normal 2 2 2 6 2 10" xfId="47101"/>
    <cellStyle name="Normal 2 2 2 6 2 10 2" xfId="47102"/>
    <cellStyle name="Normal 2 2 2 6 2 11" xfId="47103"/>
    <cellStyle name="Normal 2 2 2 6 2 11 2" xfId="47104"/>
    <cellStyle name="Normal 2 2 2 6 2 12" xfId="47105"/>
    <cellStyle name="Normal 2 2 2 6 2 12 2" xfId="47106"/>
    <cellStyle name="Normal 2 2 2 6 2 13" xfId="47107"/>
    <cellStyle name="Normal 2 2 2 6 2 14" xfId="47108"/>
    <cellStyle name="Normal 2 2 2 6 2 2" xfId="47109"/>
    <cellStyle name="Normal 2 2 2 6 2 2 2" xfId="47110"/>
    <cellStyle name="Normal 2 2 2 6 2 3" xfId="47111"/>
    <cellStyle name="Normal 2 2 2 6 2 3 2" xfId="47112"/>
    <cellStyle name="Normal 2 2 2 6 2 4" xfId="47113"/>
    <cellStyle name="Normal 2 2 2 6 2 4 2" xfId="47114"/>
    <cellStyle name="Normal 2 2 2 6 2 5" xfId="47115"/>
    <cellStyle name="Normal 2 2 2 6 2 5 2" xfId="47116"/>
    <cellStyle name="Normal 2 2 2 6 2 6" xfId="47117"/>
    <cellStyle name="Normal 2 2 2 6 2 6 2" xfId="47118"/>
    <cellStyle name="Normal 2 2 2 6 2 7" xfId="47119"/>
    <cellStyle name="Normal 2 2 2 6 2 7 2" xfId="47120"/>
    <cellStyle name="Normal 2 2 2 6 2 8" xfId="47121"/>
    <cellStyle name="Normal 2 2 2 6 2 8 2" xfId="47122"/>
    <cellStyle name="Normal 2 2 2 6 2 9" xfId="47123"/>
    <cellStyle name="Normal 2 2 2 6 2 9 2" xfId="47124"/>
    <cellStyle name="Normal 2 2 2 6 3" xfId="47125"/>
    <cellStyle name="Normal 2 2 2 6 3 10" xfId="47126"/>
    <cellStyle name="Normal 2 2 2 6 3 10 2" xfId="47127"/>
    <cellStyle name="Normal 2 2 2 6 3 11" xfId="47128"/>
    <cellStyle name="Normal 2 2 2 6 3 11 2" xfId="47129"/>
    <cellStyle name="Normal 2 2 2 6 3 12" xfId="47130"/>
    <cellStyle name="Normal 2 2 2 6 3 12 2" xfId="47131"/>
    <cellStyle name="Normal 2 2 2 6 3 13" xfId="47132"/>
    <cellStyle name="Normal 2 2 2 6 3 14" xfId="47133"/>
    <cellStyle name="Normal 2 2 2 6 3 2" xfId="47134"/>
    <cellStyle name="Normal 2 2 2 6 3 2 2" xfId="47135"/>
    <cellStyle name="Normal 2 2 2 6 3 3" xfId="47136"/>
    <cellStyle name="Normal 2 2 2 6 3 3 2" xfId="47137"/>
    <cellStyle name="Normal 2 2 2 6 3 4" xfId="47138"/>
    <cellStyle name="Normal 2 2 2 6 3 4 2" xfId="47139"/>
    <cellStyle name="Normal 2 2 2 6 3 5" xfId="47140"/>
    <cellStyle name="Normal 2 2 2 6 3 5 2" xfId="47141"/>
    <cellStyle name="Normal 2 2 2 6 3 6" xfId="47142"/>
    <cellStyle name="Normal 2 2 2 6 3 6 2" xfId="47143"/>
    <cellStyle name="Normal 2 2 2 6 3 7" xfId="47144"/>
    <cellStyle name="Normal 2 2 2 6 3 7 2" xfId="47145"/>
    <cellStyle name="Normal 2 2 2 6 3 8" xfId="47146"/>
    <cellStyle name="Normal 2 2 2 6 3 8 2" xfId="47147"/>
    <cellStyle name="Normal 2 2 2 6 3 9" xfId="47148"/>
    <cellStyle name="Normal 2 2 2 6 3 9 2" xfId="47149"/>
    <cellStyle name="Normal 2 2 2 6 4" xfId="47150"/>
    <cellStyle name="Normal 2 2 2 6 4 2" xfId="47151"/>
    <cellStyle name="Normal 2 2 2 6 5" xfId="47152"/>
    <cellStyle name="Normal 2 2 2 6 5 2" xfId="47153"/>
    <cellStyle name="Normal 2 2 2 6 6" xfId="47154"/>
    <cellStyle name="Normal 2 2 2 6 6 2" xfId="47155"/>
    <cellStyle name="Normal 2 2 2 6 7" xfId="47156"/>
    <cellStyle name="Normal 2 2 2 6 7 2" xfId="47157"/>
    <cellStyle name="Normal 2 2 2 6 8" xfId="47158"/>
    <cellStyle name="Normal 2 2 2 6 8 2" xfId="47159"/>
    <cellStyle name="Normal 2 2 2 6 9" xfId="47160"/>
    <cellStyle name="Normal 2 2 2 6 9 2" xfId="47161"/>
    <cellStyle name="Normal 2 2 2 6_New_Duke_Form_Percent_Complete" xfId="47162"/>
    <cellStyle name="Normal 2 2 2 7" xfId="47163"/>
    <cellStyle name="Normal 2 2 2 7 10" xfId="47164"/>
    <cellStyle name="Normal 2 2 2 7 10 2" xfId="47165"/>
    <cellStyle name="Normal 2 2 2 7 11" xfId="47166"/>
    <cellStyle name="Normal 2 2 2 7 11 2" xfId="47167"/>
    <cellStyle name="Normal 2 2 2 7 12" xfId="47168"/>
    <cellStyle name="Normal 2 2 2 7 12 2" xfId="47169"/>
    <cellStyle name="Normal 2 2 2 7 13" xfId="47170"/>
    <cellStyle name="Normal 2 2 2 7 13 2" xfId="47171"/>
    <cellStyle name="Normal 2 2 2 7 14" xfId="47172"/>
    <cellStyle name="Normal 2 2 2 7 14 2" xfId="47173"/>
    <cellStyle name="Normal 2 2 2 7 15" xfId="47174"/>
    <cellStyle name="Normal 2 2 2 7 16" xfId="47175"/>
    <cellStyle name="Normal 2 2 2 7 2" xfId="47176"/>
    <cellStyle name="Normal 2 2 2 7 2 10" xfId="47177"/>
    <cellStyle name="Normal 2 2 2 7 2 10 2" xfId="47178"/>
    <cellStyle name="Normal 2 2 2 7 2 11" xfId="47179"/>
    <cellStyle name="Normal 2 2 2 7 2 11 2" xfId="47180"/>
    <cellStyle name="Normal 2 2 2 7 2 12" xfId="47181"/>
    <cellStyle name="Normal 2 2 2 7 2 12 2" xfId="47182"/>
    <cellStyle name="Normal 2 2 2 7 2 13" xfId="47183"/>
    <cellStyle name="Normal 2 2 2 7 2 14" xfId="47184"/>
    <cellStyle name="Normal 2 2 2 7 2 2" xfId="47185"/>
    <cellStyle name="Normal 2 2 2 7 2 2 2" xfId="47186"/>
    <cellStyle name="Normal 2 2 2 7 2 3" xfId="47187"/>
    <cellStyle name="Normal 2 2 2 7 2 3 2" xfId="47188"/>
    <cellStyle name="Normal 2 2 2 7 2 4" xfId="47189"/>
    <cellStyle name="Normal 2 2 2 7 2 4 2" xfId="47190"/>
    <cellStyle name="Normal 2 2 2 7 2 5" xfId="47191"/>
    <cellStyle name="Normal 2 2 2 7 2 5 2" xfId="47192"/>
    <cellStyle name="Normal 2 2 2 7 2 6" xfId="47193"/>
    <cellStyle name="Normal 2 2 2 7 2 6 2" xfId="47194"/>
    <cellStyle name="Normal 2 2 2 7 2 7" xfId="47195"/>
    <cellStyle name="Normal 2 2 2 7 2 7 2" xfId="47196"/>
    <cellStyle name="Normal 2 2 2 7 2 8" xfId="47197"/>
    <cellStyle name="Normal 2 2 2 7 2 8 2" xfId="47198"/>
    <cellStyle name="Normal 2 2 2 7 2 9" xfId="47199"/>
    <cellStyle name="Normal 2 2 2 7 2 9 2" xfId="47200"/>
    <cellStyle name="Normal 2 2 2 7 3" xfId="47201"/>
    <cellStyle name="Normal 2 2 2 7 3 10" xfId="47202"/>
    <cellStyle name="Normal 2 2 2 7 3 10 2" xfId="47203"/>
    <cellStyle name="Normal 2 2 2 7 3 11" xfId="47204"/>
    <cellStyle name="Normal 2 2 2 7 3 11 2" xfId="47205"/>
    <cellStyle name="Normal 2 2 2 7 3 12" xfId="47206"/>
    <cellStyle name="Normal 2 2 2 7 3 12 2" xfId="47207"/>
    <cellStyle name="Normal 2 2 2 7 3 13" xfId="47208"/>
    <cellStyle name="Normal 2 2 2 7 3 14" xfId="47209"/>
    <cellStyle name="Normal 2 2 2 7 3 2" xfId="47210"/>
    <cellStyle name="Normal 2 2 2 7 3 2 2" xfId="47211"/>
    <cellStyle name="Normal 2 2 2 7 3 3" xfId="47212"/>
    <cellStyle name="Normal 2 2 2 7 3 3 2" xfId="47213"/>
    <cellStyle name="Normal 2 2 2 7 3 4" xfId="47214"/>
    <cellStyle name="Normal 2 2 2 7 3 4 2" xfId="47215"/>
    <cellStyle name="Normal 2 2 2 7 3 5" xfId="47216"/>
    <cellStyle name="Normal 2 2 2 7 3 5 2" xfId="47217"/>
    <cellStyle name="Normal 2 2 2 7 3 6" xfId="47218"/>
    <cellStyle name="Normal 2 2 2 7 3 6 2" xfId="47219"/>
    <cellStyle name="Normal 2 2 2 7 3 7" xfId="47220"/>
    <cellStyle name="Normal 2 2 2 7 3 7 2" xfId="47221"/>
    <cellStyle name="Normal 2 2 2 7 3 8" xfId="47222"/>
    <cellStyle name="Normal 2 2 2 7 3 8 2" xfId="47223"/>
    <cellStyle name="Normal 2 2 2 7 3 9" xfId="47224"/>
    <cellStyle name="Normal 2 2 2 7 3 9 2" xfId="47225"/>
    <cellStyle name="Normal 2 2 2 7 4" xfId="47226"/>
    <cellStyle name="Normal 2 2 2 7 4 2" xfId="47227"/>
    <cellStyle name="Normal 2 2 2 7 5" xfId="47228"/>
    <cellStyle name="Normal 2 2 2 7 5 2" xfId="47229"/>
    <cellStyle name="Normal 2 2 2 7 6" xfId="47230"/>
    <cellStyle name="Normal 2 2 2 7 6 2" xfId="47231"/>
    <cellStyle name="Normal 2 2 2 7 7" xfId="47232"/>
    <cellStyle name="Normal 2 2 2 7 7 2" xfId="47233"/>
    <cellStyle name="Normal 2 2 2 7 8" xfId="47234"/>
    <cellStyle name="Normal 2 2 2 7 8 2" xfId="47235"/>
    <cellStyle name="Normal 2 2 2 7 9" xfId="47236"/>
    <cellStyle name="Normal 2 2 2 7 9 2" xfId="47237"/>
    <cellStyle name="Normal 2 2 2 7_New_Duke_Form_Percent_Complete" xfId="47238"/>
    <cellStyle name="Normal 2 2 2 8" xfId="47239"/>
    <cellStyle name="Normal 2 2 2 8 10" xfId="47240"/>
    <cellStyle name="Normal 2 2 2 8 10 2" xfId="47241"/>
    <cellStyle name="Normal 2 2 2 8 11" xfId="47242"/>
    <cellStyle name="Normal 2 2 2 8 11 2" xfId="47243"/>
    <cellStyle name="Normal 2 2 2 8 12" xfId="47244"/>
    <cellStyle name="Normal 2 2 2 8 12 2" xfId="47245"/>
    <cellStyle name="Normal 2 2 2 8 13" xfId="47246"/>
    <cellStyle name="Normal 2 2 2 8 13 2" xfId="47247"/>
    <cellStyle name="Normal 2 2 2 8 14" xfId="47248"/>
    <cellStyle name="Normal 2 2 2 8 14 2" xfId="47249"/>
    <cellStyle name="Normal 2 2 2 8 15" xfId="47250"/>
    <cellStyle name="Normal 2 2 2 8 16" xfId="47251"/>
    <cellStyle name="Normal 2 2 2 8 2" xfId="47252"/>
    <cellStyle name="Normal 2 2 2 8 2 10" xfId="47253"/>
    <cellStyle name="Normal 2 2 2 8 2 10 2" xfId="47254"/>
    <cellStyle name="Normal 2 2 2 8 2 11" xfId="47255"/>
    <cellStyle name="Normal 2 2 2 8 2 11 2" xfId="47256"/>
    <cellStyle name="Normal 2 2 2 8 2 12" xfId="47257"/>
    <cellStyle name="Normal 2 2 2 8 2 12 2" xfId="47258"/>
    <cellStyle name="Normal 2 2 2 8 2 13" xfId="47259"/>
    <cellStyle name="Normal 2 2 2 8 2 14" xfId="47260"/>
    <cellStyle name="Normal 2 2 2 8 2 2" xfId="47261"/>
    <cellStyle name="Normal 2 2 2 8 2 2 2" xfId="47262"/>
    <cellStyle name="Normal 2 2 2 8 2 3" xfId="47263"/>
    <cellStyle name="Normal 2 2 2 8 2 3 2" xfId="47264"/>
    <cellStyle name="Normal 2 2 2 8 2 4" xfId="47265"/>
    <cellStyle name="Normal 2 2 2 8 2 4 2" xfId="47266"/>
    <cellStyle name="Normal 2 2 2 8 2 5" xfId="47267"/>
    <cellStyle name="Normal 2 2 2 8 2 5 2" xfId="47268"/>
    <cellStyle name="Normal 2 2 2 8 2 6" xfId="47269"/>
    <cellStyle name="Normal 2 2 2 8 2 6 2" xfId="47270"/>
    <cellStyle name="Normal 2 2 2 8 2 7" xfId="47271"/>
    <cellStyle name="Normal 2 2 2 8 2 7 2" xfId="47272"/>
    <cellStyle name="Normal 2 2 2 8 2 8" xfId="47273"/>
    <cellStyle name="Normal 2 2 2 8 2 8 2" xfId="47274"/>
    <cellStyle name="Normal 2 2 2 8 2 9" xfId="47275"/>
    <cellStyle name="Normal 2 2 2 8 2 9 2" xfId="47276"/>
    <cellStyle name="Normal 2 2 2 8 3" xfId="47277"/>
    <cellStyle name="Normal 2 2 2 8 3 10" xfId="47278"/>
    <cellStyle name="Normal 2 2 2 8 3 10 2" xfId="47279"/>
    <cellStyle name="Normal 2 2 2 8 3 11" xfId="47280"/>
    <cellStyle name="Normal 2 2 2 8 3 11 2" xfId="47281"/>
    <cellStyle name="Normal 2 2 2 8 3 12" xfId="47282"/>
    <cellStyle name="Normal 2 2 2 8 3 12 2" xfId="47283"/>
    <cellStyle name="Normal 2 2 2 8 3 13" xfId="47284"/>
    <cellStyle name="Normal 2 2 2 8 3 14" xfId="47285"/>
    <cellStyle name="Normal 2 2 2 8 3 2" xfId="47286"/>
    <cellStyle name="Normal 2 2 2 8 3 2 2" xfId="47287"/>
    <cellStyle name="Normal 2 2 2 8 3 3" xfId="47288"/>
    <cellStyle name="Normal 2 2 2 8 3 3 2" xfId="47289"/>
    <cellStyle name="Normal 2 2 2 8 3 4" xfId="47290"/>
    <cellStyle name="Normal 2 2 2 8 3 4 2" xfId="47291"/>
    <cellStyle name="Normal 2 2 2 8 3 5" xfId="47292"/>
    <cellStyle name="Normal 2 2 2 8 3 5 2" xfId="47293"/>
    <cellStyle name="Normal 2 2 2 8 3 6" xfId="47294"/>
    <cellStyle name="Normal 2 2 2 8 3 6 2" xfId="47295"/>
    <cellStyle name="Normal 2 2 2 8 3 7" xfId="47296"/>
    <cellStyle name="Normal 2 2 2 8 3 7 2" xfId="47297"/>
    <cellStyle name="Normal 2 2 2 8 3 8" xfId="47298"/>
    <cellStyle name="Normal 2 2 2 8 3 8 2" xfId="47299"/>
    <cellStyle name="Normal 2 2 2 8 3 9" xfId="47300"/>
    <cellStyle name="Normal 2 2 2 8 3 9 2" xfId="47301"/>
    <cellStyle name="Normal 2 2 2 8 4" xfId="47302"/>
    <cellStyle name="Normal 2 2 2 8 4 2" xfId="47303"/>
    <cellStyle name="Normal 2 2 2 8 5" xfId="47304"/>
    <cellStyle name="Normal 2 2 2 8 5 2" xfId="47305"/>
    <cellStyle name="Normal 2 2 2 8 6" xfId="47306"/>
    <cellStyle name="Normal 2 2 2 8 6 2" xfId="47307"/>
    <cellStyle name="Normal 2 2 2 8 7" xfId="47308"/>
    <cellStyle name="Normal 2 2 2 8 7 2" xfId="47309"/>
    <cellStyle name="Normal 2 2 2 8 8" xfId="47310"/>
    <cellStyle name="Normal 2 2 2 8 8 2" xfId="47311"/>
    <cellStyle name="Normal 2 2 2 8 9" xfId="47312"/>
    <cellStyle name="Normal 2 2 2 8 9 2" xfId="47313"/>
    <cellStyle name="Normal 2 2 2 8_New_Duke_Form_Percent_Complete" xfId="47314"/>
    <cellStyle name="Normal 2 2 2 9" xfId="47315"/>
    <cellStyle name="Normal 2 2 2 9 10" xfId="47316"/>
    <cellStyle name="Normal 2 2 2 9 10 2" xfId="47317"/>
    <cellStyle name="Normal 2 2 2 9 11" xfId="47318"/>
    <cellStyle name="Normal 2 2 2 9 11 2" xfId="47319"/>
    <cellStyle name="Normal 2 2 2 9 12" xfId="47320"/>
    <cellStyle name="Normal 2 2 2 9 12 2" xfId="47321"/>
    <cellStyle name="Normal 2 2 2 9 13" xfId="47322"/>
    <cellStyle name="Normal 2 2 2 9 13 2" xfId="47323"/>
    <cellStyle name="Normal 2 2 2 9 14" xfId="47324"/>
    <cellStyle name="Normal 2 2 2 9 14 2" xfId="47325"/>
    <cellStyle name="Normal 2 2 2 9 15" xfId="47326"/>
    <cellStyle name="Normal 2 2 2 9 16" xfId="47327"/>
    <cellStyle name="Normal 2 2 2 9 2" xfId="47328"/>
    <cellStyle name="Normal 2 2 2 9 2 10" xfId="47329"/>
    <cellStyle name="Normal 2 2 2 9 2 10 2" xfId="47330"/>
    <cellStyle name="Normal 2 2 2 9 2 11" xfId="47331"/>
    <cellStyle name="Normal 2 2 2 9 2 11 2" xfId="47332"/>
    <cellStyle name="Normal 2 2 2 9 2 12" xfId="47333"/>
    <cellStyle name="Normal 2 2 2 9 2 12 2" xfId="47334"/>
    <cellStyle name="Normal 2 2 2 9 2 13" xfId="47335"/>
    <cellStyle name="Normal 2 2 2 9 2 14" xfId="47336"/>
    <cellStyle name="Normal 2 2 2 9 2 2" xfId="47337"/>
    <cellStyle name="Normal 2 2 2 9 2 2 2" xfId="47338"/>
    <cellStyle name="Normal 2 2 2 9 2 3" xfId="47339"/>
    <cellStyle name="Normal 2 2 2 9 2 3 2" xfId="47340"/>
    <cellStyle name="Normal 2 2 2 9 2 4" xfId="47341"/>
    <cellStyle name="Normal 2 2 2 9 2 4 2" xfId="47342"/>
    <cellStyle name="Normal 2 2 2 9 2 5" xfId="47343"/>
    <cellStyle name="Normal 2 2 2 9 2 5 2" xfId="47344"/>
    <cellStyle name="Normal 2 2 2 9 2 6" xfId="47345"/>
    <cellStyle name="Normal 2 2 2 9 2 6 2" xfId="47346"/>
    <cellStyle name="Normal 2 2 2 9 2 7" xfId="47347"/>
    <cellStyle name="Normal 2 2 2 9 2 7 2" xfId="47348"/>
    <cellStyle name="Normal 2 2 2 9 2 8" xfId="47349"/>
    <cellStyle name="Normal 2 2 2 9 2 8 2" xfId="47350"/>
    <cellStyle name="Normal 2 2 2 9 2 9" xfId="47351"/>
    <cellStyle name="Normal 2 2 2 9 2 9 2" xfId="47352"/>
    <cellStyle name="Normal 2 2 2 9 3" xfId="47353"/>
    <cellStyle name="Normal 2 2 2 9 3 10" xfId="47354"/>
    <cellStyle name="Normal 2 2 2 9 3 10 2" xfId="47355"/>
    <cellStyle name="Normal 2 2 2 9 3 11" xfId="47356"/>
    <cellStyle name="Normal 2 2 2 9 3 11 2" xfId="47357"/>
    <cellStyle name="Normal 2 2 2 9 3 12" xfId="47358"/>
    <cellStyle name="Normal 2 2 2 9 3 12 2" xfId="47359"/>
    <cellStyle name="Normal 2 2 2 9 3 13" xfId="47360"/>
    <cellStyle name="Normal 2 2 2 9 3 14" xfId="47361"/>
    <cellStyle name="Normal 2 2 2 9 3 2" xfId="47362"/>
    <cellStyle name="Normal 2 2 2 9 3 2 2" xfId="47363"/>
    <cellStyle name="Normal 2 2 2 9 3 3" xfId="47364"/>
    <cellStyle name="Normal 2 2 2 9 3 3 2" xfId="47365"/>
    <cellStyle name="Normal 2 2 2 9 3 4" xfId="47366"/>
    <cellStyle name="Normal 2 2 2 9 3 4 2" xfId="47367"/>
    <cellStyle name="Normal 2 2 2 9 3 5" xfId="47368"/>
    <cellStyle name="Normal 2 2 2 9 3 5 2" xfId="47369"/>
    <cellStyle name="Normal 2 2 2 9 3 6" xfId="47370"/>
    <cellStyle name="Normal 2 2 2 9 3 6 2" xfId="47371"/>
    <cellStyle name="Normal 2 2 2 9 3 7" xfId="47372"/>
    <cellStyle name="Normal 2 2 2 9 3 7 2" xfId="47373"/>
    <cellStyle name="Normal 2 2 2 9 3 8" xfId="47374"/>
    <cellStyle name="Normal 2 2 2 9 3 8 2" xfId="47375"/>
    <cellStyle name="Normal 2 2 2 9 3 9" xfId="47376"/>
    <cellStyle name="Normal 2 2 2 9 3 9 2" xfId="47377"/>
    <cellStyle name="Normal 2 2 2 9 4" xfId="47378"/>
    <cellStyle name="Normal 2 2 2 9 4 2" xfId="47379"/>
    <cellStyle name="Normal 2 2 2 9 5" xfId="47380"/>
    <cellStyle name="Normal 2 2 2 9 5 2" xfId="47381"/>
    <cellStyle name="Normal 2 2 2 9 6" xfId="47382"/>
    <cellStyle name="Normal 2 2 2 9 6 2" xfId="47383"/>
    <cellStyle name="Normal 2 2 2 9 7" xfId="47384"/>
    <cellStyle name="Normal 2 2 2 9 7 2" xfId="47385"/>
    <cellStyle name="Normal 2 2 2 9 8" xfId="47386"/>
    <cellStyle name="Normal 2 2 2 9 8 2" xfId="47387"/>
    <cellStyle name="Normal 2 2 2 9 9" xfId="47388"/>
    <cellStyle name="Normal 2 2 2 9 9 2" xfId="47389"/>
    <cellStyle name="Normal 2 2 2 9_New_Duke_Form_Percent_Complete" xfId="47390"/>
    <cellStyle name="Normal 2 2 2_New_Duke_Form_Percent_Complete" xfId="47391"/>
    <cellStyle name="Normal 2 2 20" xfId="47392"/>
    <cellStyle name="Normal 2 2 20 10" xfId="47393"/>
    <cellStyle name="Normal 2 2 20 10 2" xfId="47394"/>
    <cellStyle name="Normal 2 2 20 11" xfId="47395"/>
    <cellStyle name="Normal 2 2 20 11 2" xfId="47396"/>
    <cellStyle name="Normal 2 2 20 12" xfId="47397"/>
    <cellStyle name="Normal 2 2 20 12 2" xfId="47398"/>
    <cellStyle name="Normal 2 2 20 13" xfId="47399"/>
    <cellStyle name="Normal 2 2 20 13 2" xfId="47400"/>
    <cellStyle name="Normal 2 2 20 14" xfId="47401"/>
    <cellStyle name="Normal 2 2 20 14 2" xfId="47402"/>
    <cellStyle name="Normal 2 2 20 15" xfId="47403"/>
    <cellStyle name="Normal 2 2 20 16" xfId="47404"/>
    <cellStyle name="Normal 2 2 20 2" xfId="47405"/>
    <cellStyle name="Normal 2 2 20 2 10" xfId="47406"/>
    <cellStyle name="Normal 2 2 20 2 10 2" xfId="47407"/>
    <cellStyle name="Normal 2 2 20 2 11" xfId="47408"/>
    <cellStyle name="Normal 2 2 20 2 11 2" xfId="47409"/>
    <cellStyle name="Normal 2 2 20 2 12" xfId="47410"/>
    <cellStyle name="Normal 2 2 20 2 12 2" xfId="47411"/>
    <cellStyle name="Normal 2 2 20 2 13" xfId="47412"/>
    <cellStyle name="Normal 2 2 20 2 14" xfId="47413"/>
    <cellStyle name="Normal 2 2 20 2 2" xfId="47414"/>
    <cellStyle name="Normal 2 2 20 2 2 2" xfId="47415"/>
    <cellStyle name="Normal 2 2 20 2 3" xfId="47416"/>
    <cellStyle name="Normal 2 2 20 2 3 2" xfId="47417"/>
    <cellStyle name="Normal 2 2 20 2 4" xfId="47418"/>
    <cellStyle name="Normal 2 2 20 2 4 2" xfId="47419"/>
    <cellStyle name="Normal 2 2 20 2 5" xfId="47420"/>
    <cellStyle name="Normal 2 2 20 2 5 2" xfId="47421"/>
    <cellStyle name="Normal 2 2 20 2 6" xfId="47422"/>
    <cellStyle name="Normal 2 2 20 2 6 2" xfId="47423"/>
    <cellStyle name="Normal 2 2 20 2 7" xfId="47424"/>
    <cellStyle name="Normal 2 2 20 2 7 2" xfId="47425"/>
    <cellStyle name="Normal 2 2 20 2 8" xfId="47426"/>
    <cellStyle name="Normal 2 2 20 2 8 2" xfId="47427"/>
    <cellStyle name="Normal 2 2 20 2 9" xfId="47428"/>
    <cellStyle name="Normal 2 2 20 2 9 2" xfId="47429"/>
    <cellStyle name="Normal 2 2 20 3" xfId="47430"/>
    <cellStyle name="Normal 2 2 20 3 10" xfId="47431"/>
    <cellStyle name="Normal 2 2 20 3 10 2" xfId="47432"/>
    <cellStyle name="Normal 2 2 20 3 11" xfId="47433"/>
    <cellStyle name="Normal 2 2 20 3 11 2" xfId="47434"/>
    <cellStyle name="Normal 2 2 20 3 12" xfId="47435"/>
    <cellStyle name="Normal 2 2 20 3 12 2" xfId="47436"/>
    <cellStyle name="Normal 2 2 20 3 13" xfId="47437"/>
    <cellStyle name="Normal 2 2 20 3 14" xfId="47438"/>
    <cellStyle name="Normal 2 2 20 3 2" xfId="47439"/>
    <cellStyle name="Normal 2 2 20 3 2 2" xfId="47440"/>
    <cellStyle name="Normal 2 2 20 3 3" xfId="47441"/>
    <cellStyle name="Normal 2 2 20 3 3 2" xfId="47442"/>
    <cellStyle name="Normal 2 2 20 3 4" xfId="47443"/>
    <cellStyle name="Normal 2 2 20 3 4 2" xfId="47444"/>
    <cellStyle name="Normal 2 2 20 3 5" xfId="47445"/>
    <cellStyle name="Normal 2 2 20 3 5 2" xfId="47446"/>
    <cellStyle name="Normal 2 2 20 3 6" xfId="47447"/>
    <cellStyle name="Normal 2 2 20 3 6 2" xfId="47448"/>
    <cellStyle name="Normal 2 2 20 3 7" xfId="47449"/>
    <cellStyle name="Normal 2 2 20 3 7 2" xfId="47450"/>
    <cellStyle name="Normal 2 2 20 3 8" xfId="47451"/>
    <cellStyle name="Normal 2 2 20 3 8 2" xfId="47452"/>
    <cellStyle name="Normal 2 2 20 3 9" xfId="47453"/>
    <cellStyle name="Normal 2 2 20 3 9 2" xfId="47454"/>
    <cellStyle name="Normal 2 2 20 4" xfId="47455"/>
    <cellStyle name="Normal 2 2 20 4 2" xfId="47456"/>
    <cellStyle name="Normal 2 2 20 5" xfId="47457"/>
    <cellStyle name="Normal 2 2 20 5 2" xfId="47458"/>
    <cellStyle name="Normal 2 2 20 6" xfId="47459"/>
    <cellStyle name="Normal 2 2 20 6 2" xfId="47460"/>
    <cellStyle name="Normal 2 2 20 7" xfId="47461"/>
    <cellStyle name="Normal 2 2 20 7 2" xfId="47462"/>
    <cellStyle name="Normal 2 2 20 8" xfId="47463"/>
    <cellStyle name="Normal 2 2 20 8 2" xfId="47464"/>
    <cellStyle name="Normal 2 2 20 9" xfId="47465"/>
    <cellStyle name="Normal 2 2 20 9 2" xfId="47466"/>
    <cellStyle name="Normal 2 2 20_New_Duke_Form_Percent_Complete" xfId="47467"/>
    <cellStyle name="Normal 2 2 21" xfId="47468"/>
    <cellStyle name="Normal 2 2 21 10" xfId="47469"/>
    <cellStyle name="Normal 2 2 21 10 2" xfId="47470"/>
    <cellStyle name="Normal 2 2 21 11" xfId="47471"/>
    <cellStyle name="Normal 2 2 21 11 2" xfId="47472"/>
    <cellStyle name="Normal 2 2 21 12" xfId="47473"/>
    <cellStyle name="Normal 2 2 21 12 2" xfId="47474"/>
    <cellStyle name="Normal 2 2 21 13" xfId="47475"/>
    <cellStyle name="Normal 2 2 21 13 2" xfId="47476"/>
    <cellStyle name="Normal 2 2 21 14" xfId="47477"/>
    <cellStyle name="Normal 2 2 21 14 2" xfId="47478"/>
    <cellStyle name="Normal 2 2 21 15" xfId="47479"/>
    <cellStyle name="Normal 2 2 21 16" xfId="47480"/>
    <cellStyle name="Normal 2 2 21 2" xfId="47481"/>
    <cellStyle name="Normal 2 2 21 2 10" xfId="47482"/>
    <cellStyle name="Normal 2 2 21 2 10 2" xfId="47483"/>
    <cellStyle name="Normal 2 2 21 2 11" xfId="47484"/>
    <cellStyle name="Normal 2 2 21 2 11 2" xfId="47485"/>
    <cellStyle name="Normal 2 2 21 2 12" xfId="47486"/>
    <cellStyle name="Normal 2 2 21 2 12 2" xfId="47487"/>
    <cellStyle name="Normal 2 2 21 2 13" xfId="47488"/>
    <cellStyle name="Normal 2 2 21 2 14" xfId="47489"/>
    <cellStyle name="Normal 2 2 21 2 2" xfId="47490"/>
    <cellStyle name="Normal 2 2 21 2 2 2" xfId="47491"/>
    <cellStyle name="Normal 2 2 21 2 3" xfId="47492"/>
    <cellStyle name="Normal 2 2 21 2 3 2" xfId="47493"/>
    <cellStyle name="Normal 2 2 21 2 4" xfId="47494"/>
    <cellStyle name="Normal 2 2 21 2 4 2" xfId="47495"/>
    <cellStyle name="Normal 2 2 21 2 5" xfId="47496"/>
    <cellStyle name="Normal 2 2 21 2 5 2" xfId="47497"/>
    <cellStyle name="Normal 2 2 21 2 6" xfId="47498"/>
    <cellStyle name="Normal 2 2 21 2 6 2" xfId="47499"/>
    <cellStyle name="Normal 2 2 21 2 7" xfId="47500"/>
    <cellStyle name="Normal 2 2 21 2 7 2" xfId="47501"/>
    <cellStyle name="Normal 2 2 21 2 8" xfId="47502"/>
    <cellStyle name="Normal 2 2 21 2 8 2" xfId="47503"/>
    <cellStyle name="Normal 2 2 21 2 9" xfId="47504"/>
    <cellStyle name="Normal 2 2 21 2 9 2" xfId="47505"/>
    <cellStyle name="Normal 2 2 21 3" xfId="47506"/>
    <cellStyle name="Normal 2 2 21 3 10" xfId="47507"/>
    <cellStyle name="Normal 2 2 21 3 10 2" xfId="47508"/>
    <cellStyle name="Normal 2 2 21 3 11" xfId="47509"/>
    <cellStyle name="Normal 2 2 21 3 11 2" xfId="47510"/>
    <cellStyle name="Normal 2 2 21 3 12" xfId="47511"/>
    <cellStyle name="Normal 2 2 21 3 12 2" xfId="47512"/>
    <cellStyle name="Normal 2 2 21 3 13" xfId="47513"/>
    <cellStyle name="Normal 2 2 21 3 14" xfId="47514"/>
    <cellStyle name="Normal 2 2 21 3 2" xfId="47515"/>
    <cellStyle name="Normal 2 2 21 3 2 2" xfId="47516"/>
    <cellStyle name="Normal 2 2 21 3 3" xfId="47517"/>
    <cellStyle name="Normal 2 2 21 3 3 2" xfId="47518"/>
    <cellStyle name="Normal 2 2 21 3 4" xfId="47519"/>
    <cellStyle name="Normal 2 2 21 3 4 2" xfId="47520"/>
    <cellStyle name="Normal 2 2 21 3 5" xfId="47521"/>
    <cellStyle name="Normal 2 2 21 3 5 2" xfId="47522"/>
    <cellStyle name="Normal 2 2 21 3 6" xfId="47523"/>
    <cellStyle name="Normal 2 2 21 3 6 2" xfId="47524"/>
    <cellStyle name="Normal 2 2 21 3 7" xfId="47525"/>
    <cellStyle name="Normal 2 2 21 3 7 2" xfId="47526"/>
    <cellStyle name="Normal 2 2 21 3 8" xfId="47527"/>
    <cellStyle name="Normal 2 2 21 3 8 2" xfId="47528"/>
    <cellStyle name="Normal 2 2 21 3 9" xfId="47529"/>
    <cellStyle name="Normal 2 2 21 3 9 2" xfId="47530"/>
    <cellStyle name="Normal 2 2 21 4" xfId="47531"/>
    <cellStyle name="Normal 2 2 21 4 2" xfId="47532"/>
    <cellStyle name="Normal 2 2 21 5" xfId="47533"/>
    <cellStyle name="Normal 2 2 21 5 2" xfId="47534"/>
    <cellStyle name="Normal 2 2 21 6" xfId="47535"/>
    <cellStyle name="Normal 2 2 21 6 2" xfId="47536"/>
    <cellStyle name="Normal 2 2 21 7" xfId="47537"/>
    <cellStyle name="Normal 2 2 21 7 2" xfId="47538"/>
    <cellStyle name="Normal 2 2 21 8" xfId="47539"/>
    <cellStyle name="Normal 2 2 21 8 2" xfId="47540"/>
    <cellStyle name="Normal 2 2 21 9" xfId="47541"/>
    <cellStyle name="Normal 2 2 21 9 2" xfId="47542"/>
    <cellStyle name="Normal 2 2 21_New_Duke_Form_Percent_Complete" xfId="47543"/>
    <cellStyle name="Normal 2 2 22" xfId="47544"/>
    <cellStyle name="Normal 2 2 22 10" xfId="47545"/>
    <cellStyle name="Normal 2 2 22 10 2" xfId="47546"/>
    <cellStyle name="Normal 2 2 22 11" xfId="47547"/>
    <cellStyle name="Normal 2 2 22 11 2" xfId="47548"/>
    <cellStyle name="Normal 2 2 22 12" xfId="47549"/>
    <cellStyle name="Normal 2 2 22 12 2" xfId="47550"/>
    <cellStyle name="Normal 2 2 22 13" xfId="47551"/>
    <cellStyle name="Normal 2 2 22 13 2" xfId="47552"/>
    <cellStyle name="Normal 2 2 22 14" xfId="47553"/>
    <cellStyle name="Normal 2 2 22 14 2" xfId="47554"/>
    <cellStyle name="Normal 2 2 22 15" xfId="47555"/>
    <cellStyle name="Normal 2 2 22 16" xfId="47556"/>
    <cellStyle name="Normal 2 2 22 2" xfId="47557"/>
    <cellStyle name="Normal 2 2 22 2 10" xfId="47558"/>
    <cellStyle name="Normal 2 2 22 2 10 2" xfId="47559"/>
    <cellStyle name="Normal 2 2 22 2 11" xfId="47560"/>
    <cellStyle name="Normal 2 2 22 2 11 2" xfId="47561"/>
    <cellStyle name="Normal 2 2 22 2 12" xfId="47562"/>
    <cellStyle name="Normal 2 2 22 2 12 2" xfId="47563"/>
    <cellStyle name="Normal 2 2 22 2 13" xfId="47564"/>
    <cellStyle name="Normal 2 2 22 2 14" xfId="47565"/>
    <cellStyle name="Normal 2 2 22 2 2" xfId="47566"/>
    <cellStyle name="Normal 2 2 22 2 2 2" xfId="47567"/>
    <cellStyle name="Normal 2 2 22 2 3" xfId="47568"/>
    <cellStyle name="Normal 2 2 22 2 3 2" xfId="47569"/>
    <cellStyle name="Normal 2 2 22 2 4" xfId="47570"/>
    <cellStyle name="Normal 2 2 22 2 4 2" xfId="47571"/>
    <cellStyle name="Normal 2 2 22 2 5" xfId="47572"/>
    <cellStyle name="Normal 2 2 22 2 5 2" xfId="47573"/>
    <cellStyle name="Normal 2 2 22 2 6" xfId="47574"/>
    <cellStyle name="Normal 2 2 22 2 6 2" xfId="47575"/>
    <cellStyle name="Normal 2 2 22 2 7" xfId="47576"/>
    <cellStyle name="Normal 2 2 22 2 7 2" xfId="47577"/>
    <cellStyle name="Normal 2 2 22 2 8" xfId="47578"/>
    <cellStyle name="Normal 2 2 22 2 8 2" xfId="47579"/>
    <cellStyle name="Normal 2 2 22 2 9" xfId="47580"/>
    <cellStyle name="Normal 2 2 22 2 9 2" xfId="47581"/>
    <cellStyle name="Normal 2 2 22 3" xfId="47582"/>
    <cellStyle name="Normal 2 2 22 3 10" xfId="47583"/>
    <cellStyle name="Normal 2 2 22 3 10 2" xfId="47584"/>
    <cellStyle name="Normal 2 2 22 3 11" xfId="47585"/>
    <cellStyle name="Normal 2 2 22 3 11 2" xfId="47586"/>
    <cellStyle name="Normal 2 2 22 3 12" xfId="47587"/>
    <cellStyle name="Normal 2 2 22 3 12 2" xfId="47588"/>
    <cellStyle name="Normal 2 2 22 3 13" xfId="47589"/>
    <cellStyle name="Normal 2 2 22 3 14" xfId="47590"/>
    <cellStyle name="Normal 2 2 22 3 2" xfId="47591"/>
    <cellStyle name="Normal 2 2 22 3 2 2" xfId="47592"/>
    <cellStyle name="Normal 2 2 22 3 3" xfId="47593"/>
    <cellStyle name="Normal 2 2 22 3 3 2" xfId="47594"/>
    <cellStyle name="Normal 2 2 22 3 4" xfId="47595"/>
    <cellStyle name="Normal 2 2 22 3 4 2" xfId="47596"/>
    <cellStyle name="Normal 2 2 22 3 5" xfId="47597"/>
    <cellStyle name="Normal 2 2 22 3 5 2" xfId="47598"/>
    <cellStyle name="Normal 2 2 22 3 6" xfId="47599"/>
    <cellStyle name="Normal 2 2 22 3 6 2" xfId="47600"/>
    <cellStyle name="Normal 2 2 22 3 7" xfId="47601"/>
    <cellStyle name="Normal 2 2 22 3 7 2" xfId="47602"/>
    <cellStyle name="Normal 2 2 22 3 8" xfId="47603"/>
    <cellStyle name="Normal 2 2 22 3 8 2" xfId="47604"/>
    <cellStyle name="Normal 2 2 22 3 9" xfId="47605"/>
    <cellStyle name="Normal 2 2 22 3 9 2" xfId="47606"/>
    <cellStyle name="Normal 2 2 22 4" xfId="47607"/>
    <cellStyle name="Normal 2 2 22 4 2" xfId="47608"/>
    <cellStyle name="Normal 2 2 22 5" xfId="47609"/>
    <cellStyle name="Normal 2 2 22 5 2" xfId="47610"/>
    <cellStyle name="Normal 2 2 22 6" xfId="47611"/>
    <cellStyle name="Normal 2 2 22 6 2" xfId="47612"/>
    <cellStyle name="Normal 2 2 22 7" xfId="47613"/>
    <cellStyle name="Normal 2 2 22 7 2" xfId="47614"/>
    <cellStyle name="Normal 2 2 22 8" xfId="47615"/>
    <cellStyle name="Normal 2 2 22 8 2" xfId="47616"/>
    <cellStyle name="Normal 2 2 22 9" xfId="47617"/>
    <cellStyle name="Normal 2 2 22 9 2" xfId="47618"/>
    <cellStyle name="Normal 2 2 22_New_Duke_Form_Percent_Complete" xfId="47619"/>
    <cellStyle name="Normal 2 2 23" xfId="47620"/>
    <cellStyle name="Normal 2 2 23 10" xfId="47621"/>
    <cellStyle name="Normal 2 2 23 10 2" xfId="47622"/>
    <cellStyle name="Normal 2 2 23 11" xfId="47623"/>
    <cellStyle name="Normal 2 2 23 11 2" xfId="47624"/>
    <cellStyle name="Normal 2 2 23 12" xfId="47625"/>
    <cellStyle name="Normal 2 2 23 12 2" xfId="47626"/>
    <cellStyle name="Normal 2 2 23 13" xfId="47627"/>
    <cellStyle name="Normal 2 2 23 13 2" xfId="47628"/>
    <cellStyle name="Normal 2 2 23 14" xfId="47629"/>
    <cellStyle name="Normal 2 2 23 14 2" xfId="47630"/>
    <cellStyle name="Normal 2 2 23 15" xfId="47631"/>
    <cellStyle name="Normal 2 2 23 16" xfId="47632"/>
    <cellStyle name="Normal 2 2 23 2" xfId="47633"/>
    <cellStyle name="Normal 2 2 23 2 10" xfId="47634"/>
    <cellStyle name="Normal 2 2 23 2 10 2" xfId="47635"/>
    <cellStyle name="Normal 2 2 23 2 11" xfId="47636"/>
    <cellStyle name="Normal 2 2 23 2 11 2" xfId="47637"/>
    <cellStyle name="Normal 2 2 23 2 12" xfId="47638"/>
    <cellStyle name="Normal 2 2 23 2 12 2" xfId="47639"/>
    <cellStyle name="Normal 2 2 23 2 13" xfId="47640"/>
    <cellStyle name="Normal 2 2 23 2 14" xfId="47641"/>
    <cellStyle name="Normal 2 2 23 2 2" xfId="47642"/>
    <cellStyle name="Normal 2 2 23 2 2 2" xfId="47643"/>
    <cellStyle name="Normal 2 2 23 2 3" xfId="47644"/>
    <cellStyle name="Normal 2 2 23 2 3 2" xfId="47645"/>
    <cellStyle name="Normal 2 2 23 2 4" xfId="47646"/>
    <cellStyle name="Normal 2 2 23 2 4 2" xfId="47647"/>
    <cellStyle name="Normal 2 2 23 2 5" xfId="47648"/>
    <cellStyle name="Normal 2 2 23 2 5 2" xfId="47649"/>
    <cellStyle name="Normal 2 2 23 2 6" xfId="47650"/>
    <cellStyle name="Normal 2 2 23 2 6 2" xfId="47651"/>
    <cellStyle name="Normal 2 2 23 2 7" xfId="47652"/>
    <cellStyle name="Normal 2 2 23 2 7 2" xfId="47653"/>
    <cellStyle name="Normal 2 2 23 2 8" xfId="47654"/>
    <cellStyle name="Normal 2 2 23 2 8 2" xfId="47655"/>
    <cellStyle name="Normal 2 2 23 2 9" xfId="47656"/>
    <cellStyle name="Normal 2 2 23 2 9 2" xfId="47657"/>
    <cellStyle name="Normal 2 2 23 3" xfId="47658"/>
    <cellStyle name="Normal 2 2 23 3 10" xfId="47659"/>
    <cellStyle name="Normal 2 2 23 3 10 2" xfId="47660"/>
    <cellStyle name="Normal 2 2 23 3 11" xfId="47661"/>
    <cellStyle name="Normal 2 2 23 3 11 2" xfId="47662"/>
    <cellStyle name="Normal 2 2 23 3 12" xfId="47663"/>
    <cellStyle name="Normal 2 2 23 3 12 2" xfId="47664"/>
    <cellStyle name="Normal 2 2 23 3 13" xfId="47665"/>
    <cellStyle name="Normal 2 2 23 3 14" xfId="47666"/>
    <cellStyle name="Normal 2 2 23 3 2" xfId="47667"/>
    <cellStyle name="Normal 2 2 23 3 2 2" xfId="47668"/>
    <cellStyle name="Normal 2 2 23 3 3" xfId="47669"/>
    <cellStyle name="Normal 2 2 23 3 3 2" xfId="47670"/>
    <cellStyle name="Normal 2 2 23 3 4" xfId="47671"/>
    <cellStyle name="Normal 2 2 23 3 4 2" xfId="47672"/>
    <cellStyle name="Normal 2 2 23 3 5" xfId="47673"/>
    <cellStyle name="Normal 2 2 23 3 5 2" xfId="47674"/>
    <cellStyle name="Normal 2 2 23 3 6" xfId="47675"/>
    <cellStyle name="Normal 2 2 23 3 6 2" xfId="47676"/>
    <cellStyle name="Normal 2 2 23 3 7" xfId="47677"/>
    <cellStyle name="Normal 2 2 23 3 7 2" xfId="47678"/>
    <cellStyle name="Normal 2 2 23 3 8" xfId="47679"/>
    <cellStyle name="Normal 2 2 23 3 8 2" xfId="47680"/>
    <cellStyle name="Normal 2 2 23 3 9" xfId="47681"/>
    <cellStyle name="Normal 2 2 23 3 9 2" xfId="47682"/>
    <cellStyle name="Normal 2 2 23 4" xfId="47683"/>
    <cellStyle name="Normal 2 2 23 4 2" xfId="47684"/>
    <cellStyle name="Normal 2 2 23 5" xfId="47685"/>
    <cellStyle name="Normal 2 2 23 5 2" xfId="47686"/>
    <cellStyle name="Normal 2 2 23 6" xfId="47687"/>
    <cellStyle name="Normal 2 2 23 6 2" xfId="47688"/>
    <cellStyle name="Normal 2 2 23 7" xfId="47689"/>
    <cellStyle name="Normal 2 2 23 7 2" xfId="47690"/>
    <cellStyle name="Normal 2 2 23 8" xfId="47691"/>
    <cellStyle name="Normal 2 2 23 8 2" xfId="47692"/>
    <cellStyle name="Normal 2 2 23 9" xfId="47693"/>
    <cellStyle name="Normal 2 2 23 9 2" xfId="47694"/>
    <cellStyle name="Normal 2 2 23_New_Duke_Form_Percent_Complete" xfId="47695"/>
    <cellStyle name="Normal 2 2 24" xfId="47696"/>
    <cellStyle name="Normal 2 2 24 10" xfId="47697"/>
    <cellStyle name="Normal 2 2 24 10 2" xfId="47698"/>
    <cellStyle name="Normal 2 2 24 11" xfId="47699"/>
    <cellStyle name="Normal 2 2 24 11 2" xfId="47700"/>
    <cellStyle name="Normal 2 2 24 12" xfId="47701"/>
    <cellStyle name="Normal 2 2 24 12 2" xfId="47702"/>
    <cellStyle name="Normal 2 2 24 13" xfId="47703"/>
    <cellStyle name="Normal 2 2 24 13 2" xfId="47704"/>
    <cellStyle name="Normal 2 2 24 14" xfId="47705"/>
    <cellStyle name="Normal 2 2 24 14 2" xfId="47706"/>
    <cellStyle name="Normal 2 2 24 15" xfId="47707"/>
    <cellStyle name="Normal 2 2 24 16" xfId="47708"/>
    <cellStyle name="Normal 2 2 24 2" xfId="47709"/>
    <cellStyle name="Normal 2 2 24 2 10" xfId="47710"/>
    <cellStyle name="Normal 2 2 24 2 10 2" xfId="47711"/>
    <cellStyle name="Normal 2 2 24 2 11" xfId="47712"/>
    <cellStyle name="Normal 2 2 24 2 11 2" xfId="47713"/>
    <cellStyle name="Normal 2 2 24 2 12" xfId="47714"/>
    <cellStyle name="Normal 2 2 24 2 12 2" xfId="47715"/>
    <cellStyle name="Normal 2 2 24 2 13" xfId="47716"/>
    <cellStyle name="Normal 2 2 24 2 14" xfId="47717"/>
    <cellStyle name="Normal 2 2 24 2 2" xfId="47718"/>
    <cellStyle name="Normal 2 2 24 2 2 2" xfId="47719"/>
    <cellStyle name="Normal 2 2 24 2 3" xfId="47720"/>
    <cellStyle name="Normal 2 2 24 2 3 2" xfId="47721"/>
    <cellStyle name="Normal 2 2 24 2 4" xfId="47722"/>
    <cellStyle name="Normal 2 2 24 2 4 2" xfId="47723"/>
    <cellStyle name="Normal 2 2 24 2 5" xfId="47724"/>
    <cellStyle name="Normal 2 2 24 2 5 2" xfId="47725"/>
    <cellStyle name="Normal 2 2 24 2 6" xfId="47726"/>
    <cellStyle name="Normal 2 2 24 2 6 2" xfId="47727"/>
    <cellStyle name="Normal 2 2 24 2 7" xfId="47728"/>
    <cellStyle name="Normal 2 2 24 2 7 2" xfId="47729"/>
    <cellStyle name="Normal 2 2 24 2 8" xfId="47730"/>
    <cellStyle name="Normal 2 2 24 2 8 2" xfId="47731"/>
    <cellStyle name="Normal 2 2 24 2 9" xfId="47732"/>
    <cellStyle name="Normal 2 2 24 2 9 2" xfId="47733"/>
    <cellStyle name="Normal 2 2 24 3" xfId="47734"/>
    <cellStyle name="Normal 2 2 24 3 10" xfId="47735"/>
    <cellStyle name="Normal 2 2 24 3 10 2" xfId="47736"/>
    <cellStyle name="Normal 2 2 24 3 11" xfId="47737"/>
    <cellStyle name="Normal 2 2 24 3 11 2" xfId="47738"/>
    <cellStyle name="Normal 2 2 24 3 12" xfId="47739"/>
    <cellStyle name="Normal 2 2 24 3 12 2" xfId="47740"/>
    <cellStyle name="Normal 2 2 24 3 13" xfId="47741"/>
    <cellStyle name="Normal 2 2 24 3 14" xfId="47742"/>
    <cellStyle name="Normal 2 2 24 3 2" xfId="47743"/>
    <cellStyle name="Normal 2 2 24 3 2 2" xfId="47744"/>
    <cellStyle name="Normal 2 2 24 3 3" xfId="47745"/>
    <cellStyle name="Normal 2 2 24 3 3 2" xfId="47746"/>
    <cellStyle name="Normal 2 2 24 3 4" xfId="47747"/>
    <cellStyle name="Normal 2 2 24 3 4 2" xfId="47748"/>
    <cellStyle name="Normal 2 2 24 3 5" xfId="47749"/>
    <cellStyle name="Normal 2 2 24 3 5 2" xfId="47750"/>
    <cellStyle name="Normal 2 2 24 3 6" xfId="47751"/>
    <cellStyle name="Normal 2 2 24 3 6 2" xfId="47752"/>
    <cellStyle name="Normal 2 2 24 3 7" xfId="47753"/>
    <cellStyle name="Normal 2 2 24 3 7 2" xfId="47754"/>
    <cellStyle name="Normal 2 2 24 3 8" xfId="47755"/>
    <cellStyle name="Normal 2 2 24 3 8 2" xfId="47756"/>
    <cellStyle name="Normal 2 2 24 3 9" xfId="47757"/>
    <cellStyle name="Normal 2 2 24 3 9 2" xfId="47758"/>
    <cellStyle name="Normal 2 2 24 4" xfId="47759"/>
    <cellStyle name="Normal 2 2 24 4 2" xfId="47760"/>
    <cellStyle name="Normal 2 2 24 5" xfId="47761"/>
    <cellStyle name="Normal 2 2 24 5 2" xfId="47762"/>
    <cellStyle name="Normal 2 2 24 6" xfId="47763"/>
    <cellStyle name="Normal 2 2 24 6 2" xfId="47764"/>
    <cellStyle name="Normal 2 2 24 7" xfId="47765"/>
    <cellStyle name="Normal 2 2 24 7 2" xfId="47766"/>
    <cellStyle name="Normal 2 2 24 8" xfId="47767"/>
    <cellStyle name="Normal 2 2 24 8 2" xfId="47768"/>
    <cellStyle name="Normal 2 2 24 9" xfId="47769"/>
    <cellStyle name="Normal 2 2 24 9 2" xfId="47770"/>
    <cellStyle name="Normal 2 2 24_New_Duke_Form_Percent_Complete" xfId="47771"/>
    <cellStyle name="Normal 2 2 25" xfId="47772"/>
    <cellStyle name="Normal 2 2 25 10" xfId="47773"/>
    <cellStyle name="Normal 2 2 25 10 2" xfId="47774"/>
    <cellStyle name="Normal 2 2 25 11" xfId="47775"/>
    <cellStyle name="Normal 2 2 25 11 2" xfId="47776"/>
    <cellStyle name="Normal 2 2 25 12" xfId="47777"/>
    <cellStyle name="Normal 2 2 25 12 2" xfId="47778"/>
    <cellStyle name="Normal 2 2 25 13" xfId="47779"/>
    <cellStyle name="Normal 2 2 25 14" xfId="47780"/>
    <cellStyle name="Normal 2 2 25 2" xfId="47781"/>
    <cellStyle name="Normal 2 2 25 2 2" xfId="47782"/>
    <cellStyle name="Normal 2 2 25 3" xfId="47783"/>
    <cellStyle name="Normal 2 2 25 3 2" xfId="47784"/>
    <cellStyle name="Normal 2 2 25 4" xfId="47785"/>
    <cellStyle name="Normal 2 2 25 4 2" xfId="47786"/>
    <cellStyle name="Normal 2 2 25 5" xfId="47787"/>
    <cellStyle name="Normal 2 2 25 5 2" xfId="47788"/>
    <cellStyle name="Normal 2 2 25 6" xfId="47789"/>
    <cellStyle name="Normal 2 2 25 6 2" xfId="47790"/>
    <cellStyle name="Normal 2 2 25 7" xfId="47791"/>
    <cellStyle name="Normal 2 2 25 7 2" xfId="47792"/>
    <cellStyle name="Normal 2 2 25 8" xfId="47793"/>
    <cellStyle name="Normal 2 2 25 8 2" xfId="47794"/>
    <cellStyle name="Normal 2 2 25 9" xfId="47795"/>
    <cellStyle name="Normal 2 2 25 9 2" xfId="47796"/>
    <cellStyle name="Normal 2 2 26" xfId="47797"/>
    <cellStyle name="Normal 2 2 26 10" xfId="47798"/>
    <cellStyle name="Normal 2 2 26 10 2" xfId="47799"/>
    <cellStyle name="Normal 2 2 26 11" xfId="47800"/>
    <cellStyle name="Normal 2 2 26 11 2" xfId="47801"/>
    <cellStyle name="Normal 2 2 26 12" xfId="47802"/>
    <cellStyle name="Normal 2 2 26 12 2" xfId="47803"/>
    <cellStyle name="Normal 2 2 26 13" xfId="47804"/>
    <cellStyle name="Normal 2 2 26 14" xfId="47805"/>
    <cellStyle name="Normal 2 2 26 2" xfId="47806"/>
    <cellStyle name="Normal 2 2 26 2 2" xfId="47807"/>
    <cellStyle name="Normal 2 2 26 3" xfId="47808"/>
    <cellStyle name="Normal 2 2 26 3 2" xfId="47809"/>
    <cellStyle name="Normal 2 2 26 4" xfId="47810"/>
    <cellStyle name="Normal 2 2 26 4 2" xfId="47811"/>
    <cellStyle name="Normal 2 2 26 5" xfId="47812"/>
    <cellStyle name="Normal 2 2 26 5 2" xfId="47813"/>
    <cellStyle name="Normal 2 2 26 6" xfId="47814"/>
    <cellStyle name="Normal 2 2 26 6 2" xfId="47815"/>
    <cellStyle name="Normal 2 2 26 7" xfId="47816"/>
    <cellStyle name="Normal 2 2 26 7 2" xfId="47817"/>
    <cellStyle name="Normal 2 2 26 8" xfId="47818"/>
    <cellStyle name="Normal 2 2 26 8 2" xfId="47819"/>
    <cellStyle name="Normal 2 2 26 9" xfId="47820"/>
    <cellStyle name="Normal 2 2 26 9 2" xfId="47821"/>
    <cellStyle name="Normal 2 2 27" xfId="47822"/>
    <cellStyle name="Normal 2 2 27 2" xfId="47823"/>
    <cellStyle name="Normal 2 2 28" xfId="47824"/>
    <cellStyle name="Normal 2 2 28 2" xfId="47825"/>
    <cellStyle name="Normal 2 2 29" xfId="47826"/>
    <cellStyle name="Normal 2 2 29 2" xfId="47827"/>
    <cellStyle name="Normal 2 2 3" xfId="47828"/>
    <cellStyle name="Normal 2 2 3 10" xfId="47829"/>
    <cellStyle name="Normal 2 2 3 10 10" xfId="47830"/>
    <cellStyle name="Normal 2 2 3 10 10 2" xfId="47831"/>
    <cellStyle name="Normal 2 2 3 10 11" xfId="47832"/>
    <cellStyle name="Normal 2 2 3 10 11 2" xfId="47833"/>
    <cellStyle name="Normal 2 2 3 10 12" xfId="47834"/>
    <cellStyle name="Normal 2 2 3 10 12 2" xfId="47835"/>
    <cellStyle name="Normal 2 2 3 10 13" xfId="47836"/>
    <cellStyle name="Normal 2 2 3 10 13 2" xfId="47837"/>
    <cellStyle name="Normal 2 2 3 10 14" xfId="47838"/>
    <cellStyle name="Normal 2 2 3 10 14 2" xfId="47839"/>
    <cellStyle name="Normal 2 2 3 10 15" xfId="47840"/>
    <cellStyle name="Normal 2 2 3 10 16" xfId="47841"/>
    <cellStyle name="Normal 2 2 3 10 2" xfId="47842"/>
    <cellStyle name="Normal 2 2 3 10 2 10" xfId="47843"/>
    <cellStyle name="Normal 2 2 3 10 2 10 2" xfId="47844"/>
    <cellStyle name="Normal 2 2 3 10 2 11" xfId="47845"/>
    <cellStyle name="Normal 2 2 3 10 2 11 2" xfId="47846"/>
    <cellStyle name="Normal 2 2 3 10 2 12" xfId="47847"/>
    <cellStyle name="Normal 2 2 3 10 2 12 2" xfId="47848"/>
    <cellStyle name="Normal 2 2 3 10 2 13" xfId="47849"/>
    <cellStyle name="Normal 2 2 3 10 2 14" xfId="47850"/>
    <cellStyle name="Normal 2 2 3 10 2 2" xfId="47851"/>
    <cellStyle name="Normal 2 2 3 10 2 2 2" xfId="47852"/>
    <cellStyle name="Normal 2 2 3 10 2 3" xfId="47853"/>
    <cellStyle name="Normal 2 2 3 10 2 3 2" xfId="47854"/>
    <cellStyle name="Normal 2 2 3 10 2 4" xfId="47855"/>
    <cellStyle name="Normal 2 2 3 10 2 4 2" xfId="47856"/>
    <cellStyle name="Normal 2 2 3 10 2 5" xfId="47857"/>
    <cellStyle name="Normal 2 2 3 10 2 5 2" xfId="47858"/>
    <cellStyle name="Normal 2 2 3 10 2 6" xfId="47859"/>
    <cellStyle name="Normal 2 2 3 10 2 6 2" xfId="47860"/>
    <cellStyle name="Normal 2 2 3 10 2 7" xfId="47861"/>
    <cellStyle name="Normal 2 2 3 10 2 7 2" xfId="47862"/>
    <cellStyle name="Normal 2 2 3 10 2 8" xfId="47863"/>
    <cellStyle name="Normal 2 2 3 10 2 8 2" xfId="47864"/>
    <cellStyle name="Normal 2 2 3 10 2 9" xfId="47865"/>
    <cellStyle name="Normal 2 2 3 10 2 9 2" xfId="47866"/>
    <cellStyle name="Normal 2 2 3 10 3" xfId="47867"/>
    <cellStyle name="Normal 2 2 3 10 3 10" xfId="47868"/>
    <cellStyle name="Normal 2 2 3 10 3 10 2" xfId="47869"/>
    <cellStyle name="Normal 2 2 3 10 3 11" xfId="47870"/>
    <cellStyle name="Normal 2 2 3 10 3 11 2" xfId="47871"/>
    <cellStyle name="Normal 2 2 3 10 3 12" xfId="47872"/>
    <cellStyle name="Normal 2 2 3 10 3 12 2" xfId="47873"/>
    <cellStyle name="Normal 2 2 3 10 3 13" xfId="47874"/>
    <cellStyle name="Normal 2 2 3 10 3 14" xfId="47875"/>
    <cellStyle name="Normal 2 2 3 10 3 2" xfId="47876"/>
    <cellStyle name="Normal 2 2 3 10 3 2 2" xfId="47877"/>
    <cellStyle name="Normal 2 2 3 10 3 3" xfId="47878"/>
    <cellStyle name="Normal 2 2 3 10 3 3 2" xfId="47879"/>
    <cellStyle name="Normal 2 2 3 10 3 4" xfId="47880"/>
    <cellStyle name="Normal 2 2 3 10 3 4 2" xfId="47881"/>
    <cellStyle name="Normal 2 2 3 10 3 5" xfId="47882"/>
    <cellStyle name="Normal 2 2 3 10 3 5 2" xfId="47883"/>
    <cellStyle name="Normal 2 2 3 10 3 6" xfId="47884"/>
    <cellStyle name="Normal 2 2 3 10 3 6 2" xfId="47885"/>
    <cellStyle name="Normal 2 2 3 10 3 7" xfId="47886"/>
    <cellStyle name="Normal 2 2 3 10 3 7 2" xfId="47887"/>
    <cellStyle name="Normal 2 2 3 10 3 8" xfId="47888"/>
    <cellStyle name="Normal 2 2 3 10 3 8 2" xfId="47889"/>
    <cellStyle name="Normal 2 2 3 10 3 9" xfId="47890"/>
    <cellStyle name="Normal 2 2 3 10 3 9 2" xfId="47891"/>
    <cellStyle name="Normal 2 2 3 10 4" xfId="47892"/>
    <cellStyle name="Normal 2 2 3 10 4 2" xfId="47893"/>
    <cellStyle name="Normal 2 2 3 10 5" xfId="47894"/>
    <cellStyle name="Normal 2 2 3 10 5 2" xfId="47895"/>
    <cellStyle name="Normal 2 2 3 10 6" xfId="47896"/>
    <cellStyle name="Normal 2 2 3 10 6 2" xfId="47897"/>
    <cellStyle name="Normal 2 2 3 10 7" xfId="47898"/>
    <cellStyle name="Normal 2 2 3 10 7 2" xfId="47899"/>
    <cellStyle name="Normal 2 2 3 10 8" xfId="47900"/>
    <cellStyle name="Normal 2 2 3 10 8 2" xfId="47901"/>
    <cellStyle name="Normal 2 2 3 10 9" xfId="47902"/>
    <cellStyle name="Normal 2 2 3 10 9 2" xfId="47903"/>
    <cellStyle name="Normal 2 2 3 10_New_Duke_Form_Percent_Complete" xfId="47904"/>
    <cellStyle name="Normal 2 2 3 11" xfId="47905"/>
    <cellStyle name="Normal 2 2 3 11 10" xfId="47906"/>
    <cellStyle name="Normal 2 2 3 11 10 2" xfId="47907"/>
    <cellStyle name="Normal 2 2 3 11 11" xfId="47908"/>
    <cellStyle name="Normal 2 2 3 11 11 2" xfId="47909"/>
    <cellStyle name="Normal 2 2 3 11 12" xfId="47910"/>
    <cellStyle name="Normal 2 2 3 11 12 2" xfId="47911"/>
    <cellStyle name="Normal 2 2 3 11 13" xfId="47912"/>
    <cellStyle name="Normal 2 2 3 11 13 2" xfId="47913"/>
    <cellStyle name="Normal 2 2 3 11 14" xfId="47914"/>
    <cellStyle name="Normal 2 2 3 11 14 2" xfId="47915"/>
    <cellStyle name="Normal 2 2 3 11 15" xfId="47916"/>
    <cellStyle name="Normal 2 2 3 11 16" xfId="47917"/>
    <cellStyle name="Normal 2 2 3 11 2" xfId="47918"/>
    <cellStyle name="Normal 2 2 3 11 2 10" xfId="47919"/>
    <cellStyle name="Normal 2 2 3 11 2 10 2" xfId="47920"/>
    <cellStyle name="Normal 2 2 3 11 2 11" xfId="47921"/>
    <cellStyle name="Normal 2 2 3 11 2 11 2" xfId="47922"/>
    <cellStyle name="Normal 2 2 3 11 2 12" xfId="47923"/>
    <cellStyle name="Normal 2 2 3 11 2 12 2" xfId="47924"/>
    <cellStyle name="Normal 2 2 3 11 2 13" xfId="47925"/>
    <cellStyle name="Normal 2 2 3 11 2 14" xfId="47926"/>
    <cellStyle name="Normal 2 2 3 11 2 2" xfId="47927"/>
    <cellStyle name="Normal 2 2 3 11 2 2 2" xfId="47928"/>
    <cellStyle name="Normal 2 2 3 11 2 3" xfId="47929"/>
    <cellStyle name="Normal 2 2 3 11 2 3 2" xfId="47930"/>
    <cellStyle name="Normal 2 2 3 11 2 4" xfId="47931"/>
    <cellStyle name="Normal 2 2 3 11 2 4 2" xfId="47932"/>
    <cellStyle name="Normal 2 2 3 11 2 5" xfId="47933"/>
    <cellStyle name="Normal 2 2 3 11 2 5 2" xfId="47934"/>
    <cellStyle name="Normal 2 2 3 11 2 6" xfId="47935"/>
    <cellStyle name="Normal 2 2 3 11 2 6 2" xfId="47936"/>
    <cellStyle name="Normal 2 2 3 11 2 7" xfId="47937"/>
    <cellStyle name="Normal 2 2 3 11 2 7 2" xfId="47938"/>
    <cellStyle name="Normal 2 2 3 11 2 8" xfId="47939"/>
    <cellStyle name="Normal 2 2 3 11 2 8 2" xfId="47940"/>
    <cellStyle name="Normal 2 2 3 11 2 9" xfId="47941"/>
    <cellStyle name="Normal 2 2 3 11 2 9 2" xfId="47942"/>
    <cellStyle name="Normal 2 2 3 11 3" xfId="47943"/>
    <cellStyle name="Normal 2 2 3 11 3 10" xfId="47944"/>
    <cellStyle name="Normal 2 2 3 11 3 10 2" xfId="47945"/>
    <cellStyle name="Normal 2 2 3 11 3 11" xfId="47946"/>
    <cellStyle name="Normal 2 2 3 11 3 11 2" xfId="47947"/>
    <cellStyle name="Normal 2 2 3 11 3 12" xfId="47948"/>
    <cellStyle name="Normal 2 2 3 11 3 12 2" xfId="47949"/>
    <cellStyle name="Normal 2 2 3 11 3 13" xfId="47950"/>
    <cellStyle name="Normal 2 2 3 11 3 14" xfId="47951"/>
    <cellStyle name="Normal 2 2 3 11 3 2" xfId="47952"/>
    <cellStyle name="Normal 2 2 3 11 3 2 2" xfId="47953"/>
    <cellStyle name="Normal 2 2 3 11 3 3" xfId="47954"/>
    <cellStyle name="Normal 2 2 3 11 3 3 2" xfId="47955"/>
    <cellStyle name="Normal 2 2 3 11 3 4" xfId="47956"/>
    <cellStyle name="Normal 2 2 3 11 3 4 2" xfId="47957"/>
    <cellStyle name="Normal 2 2 3 11 3 5" xfId="47958"/>
    <cellStyle name="Normal 2 2 3 11 3 5 2" xfId="47959"/>
    <cellStyle name="Normal 2 2 3 11 3 6" xfId="47960"/>
    <cellStyle name="Normal 2 2 3 11 3 6 2" xfId="47961"/>
    <cellStyle name="Normal 2 2 3 11 3 7" xfId="47962"/>
    <cellStyle name="Normal 2 2 3 11 3 7 2" xfId="47963"/>
    <cellStyle name="Normal 2 2 3 11 3 8" xfId="47964"/>
    <cellStyle name="Normal 2 2 3 11 3 8 2" xfId="47965"/>
    <cellStyle name="Normal 2 2 3 11 3 9" xfId="47966"/>
    <cellStyle name="Normal 2 2 3 11 3 9 2" xfId="47967"/>
    <cellStyle name="Normal 2 2 3 11 4" xfId="47968"/>
    <cellStyle name="Normal 2 2 3 11 4 2" xfId="47969"/>
    <cellStyle name="Normal 2 2 3 11 5" xfId="47970"/>
    <cellStyle name="Normal 2 2 3 11 5 2" xfId="47971"/>
    <cellStyle name="Normal 2 2 3 11 6" xfId="47972"/>
    <cellStyle name="Normal 2 2 3 11 6 2" xfId="47973"/>
    <cellStyle name="Normal 2 2 3 11 7" xfId="47974"/>
    <cellStyle name="Normal 2 2 3 11 7 2" xfId="47975"/>
    <cellStyle name="Normal 2 2 3 11 8" xfId="47976"/>
    <cellStyle name="Normal 2 2 3 11 8 2" xfId="47977"/>
    <cellStyle name="Normal 2 2 3 11 9" xfId="47978"/>
    <cellStyle name="Normal 2 2 3 11 9 2" xfId="47979"/>
    <cellStyle name="Normal 2 2 3 11_New_Duke_Form_Percent_Complete" xfId="47980"/>
    <cellStyle name="Normal 2 2 3 12" xfId="47981"/>
    <cellStyle name="Normal 2 2 3 12 10" xfId="47982"/>
    <cellStyle name="Normal 2 2 3 12 10 2" xfId="47983"/>
    <cellStyle name="Normal 2 2 3 12 11" xfId="47984"/>
    <cellStyle name="Normal 2 2 3 12 11 2" xfId="47985"/>
    <cellStyle name="Normal 2 2 3 12 12" xfId="47986"/>
    <cellStyle name="Normal 2 2 3 12 12 2" xfId="47987"/>
    <cellStyle name="Normal 2 2 3 12 13" xfId="47988"/>
    <cellStyle name="Normal 2 2 3 12 13 2" xfId="47989"/>
    <cellStyle name="Normal 2 2 3 12 14" xfId="47990"/>
    <cellStyle name="Normal 2 2 3 12 14 2" xfId="47991"/>
    <cellStyle name="Normal 2 2 3 12 15" xfId="47992"/>
    <cellStyle name="Normal 2 2 3 12 16" xfId="47993"/>
    <cellStyle name="Normal 2 2 3 12 2" xfId="47994"/>
    <cellStyle name="Normal 2 2 3 12 2 10" xfId="47995"/>
    <cellStyle name="Normal 2 2 3 12 2 10 2" xfId="47996"/>
    <cellStyle name="Normal 2 2 3 12 2 11" xfId="47997"/>
    <cellStyle name="Normal 2 2 3 12 2 11 2" xfId="47998"/>
    <cellStyle name="Normal 2 2 3 12 2 12" xfId="47999"/>
    <cellStyle name="Normal 2 2 3 12 2 12 2" xfId="48000"/>
    <cellStyle name="Normal 2 2 3 12 2 13" xfId="48001"/>
    <cellStyle name="Normal 2 2 3 12 2 14" xfId="48002"/>
    <cellStyle name="Normal 2 2 3 12 2 2" xfId="48003"/>
    <cellStyle name="Normal 2 2 3 12 2 2 2" xfId="48004"/>
    <cellStyle name="Normal 2 2 3 12 2 3" xfId="48005"/>
    <cellStyle name="Normal 2 2 3 12 2 3 2" xfId="48006"/>
    <cellStyle name="Normal 2 2 3 12 2 4" xfId="48007"/>
    <cellStyle name="Normal 2 2 3 12 2 4 2" xfId="48008"/>
    <cellStyle name="Normal 2 2 3 12 2 5" xfId="48009"/>
    <cellStyle name="Normal 2 2 3 12 2 5 2" xfId="48010"/>
    <cellStyle name="Normal 2 2 3 12 2 6" xfId="48011"/>
    <cellStyle name="Normal 2 2 3 12 2 6 2" xfId="48012"/>
    <cellStyle name="Normal 2 2 3 12 2 7" xfId="48013"/>
    <cellStyle name="Normal 2 2 3 12 2 7 2" xfId="48014"/>
    <cellStyle name="Normal 2 2 3 12 2 8" xfId="48015"/>
    <cellStyle name="Normal 2 2 3 12 2 8 2" xfId="48016"/>
    <cellStyle name="Normal 2 2 3 12 2 9" xfId="48017"/>
    <cellStyle name="Normal 2 2 3 12 2 9 2" xfId="48018"/>
    <cellStyle name="Normal 2 2 3 12 3" xfId="48019"/>
    <cellStyle name="Normal 2 2 3 12 3 10" xfId="48020"/>
    <cellStyle name="Normal 2 2 3 12 3 10 2" xfId="48021"/>
    <cellStyle name="Normal 2 2 3 12 3 11" xfId="48022"/>
    <cellStyle name="Normal 2 2 3 12 3 11 2" xfId="48023"/>
    <cellStyle name="Normal 2 2 3 12 3 12" xfId="48024"/>
    <cellStyle name="Normal 2 2 3 12 3 12 2" xfId="48025"/>
    <cellStyle name="Normal 2 2 3 12 3 13" xfId="48026"/>
    <cellStyle name="Normal 2 2 3 12 3 14" xfId="48027"/>
    <cellStyle name="Normal 2 2 3 12 3 2" xfId="48028"/>
    <cellStyle name="Normal 2 2 3 12 3 2 2" xfId="48029"/>
    <cellStyle name="Normal 2 2 3 12 3 3" xfId="48030"/>
    <cellStyle name="Normal 2 2 3 12 3 3 2" xfId="48031"/>
    <cellStyle name="Normal 2 2 3 12 3 4" xfId="48032"/>
    <cellStyle name="Normal 2 2 3 12 3 4 2" xfId="48033"/>
    <cellStyle name="Normal 2 2 3 12 3 5" xfId="48034"/>
    <cellStyle name="Normal 2 2 3 12 3 5 2" xfId="48035"/>
    <cellStyle name="Normal 2 2 3 12 3 6" xfId="48036"/>
    <cellStyle name="Normal 2 2 3 12 3 6 2" xfId="48037"/>
    <cellStyle name="Normal 2 2 3 12 3 7" xfId="48038"/>
    <cellStyle name="Normal 2 2 3 12 3 7 2" xfId="48039"/>
    <cellStyle name="Normal 2 2 3 12 3 8" xfId="48040"/>
    <cellStyle name="Normal 2 2 3 12 3 8 2" xfId="48041"/>
    <cellStyle name="Normal 2 2 3 12 3 9" xfId="48042"/>
    <cellStyle name="Normal 2 2 3 12 3 9 2" xfId="48043"/>
    <cellStyle name="Normal 2 2 3 12 4" xfId="48044"/>
    <cellStyle name="Normal 2 2 3 12 4 2" xfId="48045"/>
    <cellStyle name="Normal 2 2 3 12 5" xfId="48046"/>
    <cellStyle name="Normal 2 2 3 12 5 2" xfId="48047"/>
    <cellStyle name="Normal 2 2 3 12 6" xfId="48048"/>
    <cellStyle name="Normal 2 2 3 12 6 2" xfId="48049"/>
    <cellStyle name="Normal 2 2 3 12 7" xfId="48050"/>
    <cellStyle name="Normal 2 2 3 12 7 2" xfId="48051"/>
    <cellStyle name="Normal 2 2 3 12 8" xfId="48052"/>
    <cellStyle name="Normal 2 2 3 12 8 2" xfId="48053"/>
    <cellStyle name="Normal 2 2 3 12 9" xfId="48054"/>
    <cellStyle name="Normal 2 2 3 12 9 2" xfId="48055"/>
    <cellStyle name="Normal 2 2 3 12_New_Duke_Form_Percent_Complete" xfId="48056"/>
    <cellStyle name="Normal 2 2 3 13" xfId="48057"/>
    <cellStyle name="Normal 2 2 3 13 10" xfId="48058"/>
    <cellStyle name="Normal 2 2 3 13 10 2" xfId="48059"/>
    <cellStyle name="Normal 2 2 3 13 11" xfId="48060"/>
    <cellStyle name="Normal 2 2 3 13 11 2" xfId="48061"/>
    <cellStyle name="Normal 2 2 3 13 12" xfId="48062"/>
    <cellStyle name="Normal 2 2 3 13 12 2" xfId="48063"/>
    <cellStyle name="Normal 2 2 3 13 13" xfId="48064"/>
    <cellStyle name="Normal 2 2 3 13 13 2" xfId="48065"/>
    <cellStyle name="Normal 2 2 3 13 14" xfId="48066"/>
    <cellStyle name="Normal 2 2 3 13 14 2" xfId="48067"/>
    <cellStyle name="Normal 2 2 3 13 15" xfId="48068"/>
    <cellStyle name="Normal 2 2 3 13 16" xfId="48069"/>
    <cellStyle name="Normal 2 2 3 13 2" xfId="48070"/>
    <cellStyle name="Normal 2 2 3 13 2 10" xfId="48071"/>
    <cellStyle name="Normal 2 2 3 13 2 10 2" xfId="48072"/>
    <cellStyle name="Normal 2 2 3 13 2 11" xfId="48073"/>
    <cellStyle name="Normal 2 2 3 13 2 11 2" xfId="48074"/>
    <cellStyle name="Normal 2 2 3 13 2 12" xfId="48075"/>
    <cellStyle name="Normal 2 2 3 13 2 12 2" xfId="48076"/>
    <cellStyle name="Normal 2 2 3 13 2 13" xfId="48077"/>
    <cellStyle name="Normal 2 2 3 13 2 14" xfId="48078"/>
    <cellStyle name="Normal 2 2 3 13 2 2" xfId="48079"/>
    <cellStyle name="Normal 2 2 3 13 2 2 2" xfId="48080"/>
    <cellStyle name="Normal 2 2 3 13 2 3" xfId="48081"/>
    <cellStyle name="Normal 2 2 3 13 2 3 2" xfId="48082"/>
    <cellStyle name="Normal 2 2 3 13 2 4" xfId="48083"/>
    <cellStyle name="Normal 2 2 3 13 2 4 2" xfId="48084"/>
    <cellStyle name="Normal 2 2 3 13 2 5" xfId="48085"/>
    <cellStyle name="Normal 2 2 3 13 2 5 2" xfId="48086"/>
    <cellStyle name="Normal 2 2 3 13 2 6" xfId="48087"/>
    <cellStyle name="Normal 2 2 3 13 2 6 2" xfId="48088"/>
    <cellStyle name="Normal 2 2 3 13 2 7" xfId="48089"/>
    <cellStyle name="Normal 2 2 3 13 2 7 2" xfId="48090"/>
    <cellStyle name="Normal 2 2 3 13 2 8" xfId="48091"/>
    <cellStyle name="Normal 2 2 3 13 2 8 2" xfId="48092"/>
    <cellStyle name="Normal 2 2 3 13 2 9" xfId="48093"/>
    <cellStyle name="Normal 2 2 3 13 2 9 2" xfId="48094"/>
    <cellStyle name="Normal 2 2 3 13 3" xfId="48095"/>
    <cellStyle name="Normal 2 2 3 13 3 10" xfId="48096"/>
    <cellStyle name="Normal 2 2 3 13 3 10 2" xfId="48097"/>
    <cellStyle name="Normal 2 2 3 13 3 11" xfId="48098"/>
    <cellStyle name="Normal 2 2 3 13 3 11 2" xfId="48099"/>
    <cellStyle name="Normal 2 2 3 13 3 12" xfId="48100"/>
    <cellStyle name="Normal 2 2 3 13 3 12 2" xfId="48101"/>
    <cellStyle name="Normal 2 2 3 13 3 13" xfId="48102"/>
    <cellStyle name="Normal 2 2 3 13 3 14" xfId="48103"/>
    <cellStyle name="Normal 2 2 3 13 3 2" xfId="48104"/>
    <cellStyle name="Normal 2 2 3 13 3 2 2" xfId="48105"/>
    <cellStyle name="Normal 2 2 3 13 3 3" xfId="48106"/>
    <cellStyle name="Normal 2 2 3 13 3 3 2" xfId="48107"/>
    <cellStyle name="Normal 2 2 3 13 3 4" xfId="48108"/>
    <cellStyle name="Normal 2 2 3 13 3 4 2" xfId="48109"/>
    <cellStyle name="Normal 2 2 3 13 3 5" xfId="48110"/>
    <cellStyle name="Normal 2 2 3 13 3 5 2" xfId="48111"/>
    <cellStyle name="Normal 2 2 3 13 3 6" xfId="48112"/>
    <cellStyle name="Normal 2 2 3 13 3 6 2" xfId="48113"/>
    <cellStyle name="Normal 2 2 3 13 3 7" xfId="48114"/>
    <cellStyle name="Normal 2 2 3 13 3 7 2" xfId="48115"/>
    <cellStyle name="Normal 2 2 3 13 3 8" xfId="48116"/>
    <cellStyle name="Normal 2 2 3 13 3 8 2" xfId="48117"/>
    <cellStyle name="Normal 2 2 3 13 3 9" xfId="48118"/>
    <cellStyle name="Normal 2 2 3 13 3 9 2" xfId="48119"/>
    <cellStyle name="Normal 2 2 3 13 4" xfId="48120"/>
    <cellStyle name="Normal 2 2 3 13 4 2" xfId="48121"/>
    <cellStyle name="Normal 2 2 3 13 5" xfId="48122"/>
    <cellStyle name="Normal 2 2 3 13 5 2" xfId="48123"/>
    <cellStyle name="Normal 2 2 3 13 6" xfId="48124"/>
    <cellStyle name="Normal 2 2 3 13 6 2" xfId="48125"/>
    <cellStyle name="Normal 2 2 3 13 7" xfId="48126"/>
    <cellStyle name="Normal 2 2 3 13 7 2" xfId="48127"/>
    <cellStyle name="Normal 2 2 3 13 8" xfId="48128"/>
    <cellStyle name="Normal 2 2 3 13 8 2" xfId="48129"/>
    <cellStyle name="Normal 2 2 3 13 9" xfId="48130"/>
    <cellStyle name="Normal 2 2 3 13 9 2" xfId="48131"/>
    <cellStyle name="Normal 2 2 3 13_New_Duke_Form_Percent_Complete" xfId="48132"/>
    <cellStyle name="Normal 2 2 3 14" xfId="48133"/>
    <cellStyle name="Normal 2 2 3 14 10" xfId="48134"/>
    <cellStyle name="Normal 2 2 3 14 10 2" xfId="48135"/>
    <cellStyle name="Normal 2 2 3 14 11" xfId="48136"/>
    <cellStyle name="Normal 2 2 3 14 11 2" xfId="48137"/>
    <cellStyle name="Normal 2 2 3 14 12" xfId="48138"/>
    <cellStyle name="Normal 2 2 3 14 12 2" xfId="48139"/>
    <cellStyle name="Normal 2 2 3 14 13" xfId="48140"/>
    <cellStyle name="Normal 2 2 3 14 13 2" xfId="48141"/>
    <cellStyle name="Normal 2 2 3 14 14" xfId="48142"/>
    <cellStyle name="Normal 2 2 3 14 14 2" xfId="48143"/>
    <cellStyle name="Normal 2 2 3 14 15" xfId="48144"/>
    <cellStyle name="Normal 2 2 3 14 16" xfId="48145"/>
    <cellStyle name="Normal 2 2 3 14 2" xfId="48146"/>
    <cellStyle name="Normal 2 2 3 14 2 10" xfId="48147"/>
    <cellStyle name="Normal 2 2 3 14 2 10 2" xfId="48148"/>
    <cellStyle name="Normal 2 2 3 14 2 11" xfId="48149"/>
    <cellStyle name="Normal 2 2 3 14 2 11 2" xfId="48150"/>
    <cellStyle name="Normal 2 2 3 14 2 12" xfId="48151"/>
    <cellStyle name="Normal 2 2 3 14 2 12 2" xfId="48152"/>
    <cellStyle name="Normal 2 2 3 14 2 13" xfId="48153"/>
    <cellStyle name="Normal 2 2 3 14 2 14" xfId="48154"/>
    <cellStyle name="Normal 2 2 3 14 2 2" xfId="48155"/>
    <cellStyle name="Normal 2 2 3 14 2 2 2" xfId="48156"/>
    <cellStyle name="Normal 2 2 3 14 2 3" xfId="48157"/>
    <cellStyle name="Normal 2 2 3 14 2 3 2" xfId="48158"/>
    <cellStyle name="Normal 2 2 3 14 2 4" xfId="48159"/>
    <cellStyle name="Normal 2 2 3 14 2 4 2" xfId="48160"/>
    <cellStyle name="Normal 2 2 3 14 2 5" xfId="48161"/>
    <cellStyle name="Normal 2 2 3 14 2 5 2" xfId="48162"/>
    <cellStyle name="Normal 2 2 3 14 2 6" xfId="48163"/>
    <cellStyle name="Normal 2 2 3 14 2 6 2" xfId="48164"/>
    <cellStyle name="Normal 2 2 3 14 2 7" xfId="48165"/>
    <cellStyle name="Normal 2 2 3 14 2 7 2" xfId="48166"/>
    <cellStyle name="Normal 2 2 3 14 2 8" xfId="48167"/>
    <cellStyle name="Normal 2 2 3 14 2 8 2" xfId="48168"/>
    <cellStyle name="Normal 2 2 3 14 2 9" xfId="48169"/>
    <cellStyle name="Normal 2 2 3 14 2 9 2" xfId="48170"/>
    <cellStyle name="Normal 2 2 3 14 3" xfId="48171"/>
    <cellStyle name="Normal 2 2 3 14 3 10" xfId="48172"/>
    <cellStyle name="Normal 2 2 3 14 3 10 2" xfId="48173"/>
    <cellStyle name="Normal 2 2 3 14 3 11" xfId="48174"/>
    <cellStyle name="Normal 2 2 3 14 3 11 2" xfId="48175"/>
    <cellStyle name="Normal 2 2 3 14 3 12" xfId="48176"/>
    <cellStyle name="Normal 2 2 3 14 3 12 2" xfId="48177"/>
    <cellStyle name="Normal 2 2 3 14 3 13" xfId="48178"/>
    <cellStyle name="Normal 2 2 3 14 3 14" xfId="48179"/>
    <cellStyle name="Normal 2 2 3 14 3 2" xfId="48180"/>
    <cellStyle name="Normal 2 2 3 14 3 2 2" xfId="48181"/>
    <cellStyle name="Normal 2 2 3 14 3 3" xfId="48182"/>
    <cellStyle name="Normal 2 2 3 14 3 3 2" xfId="48183"/>
    <cellStyle name="Normal 2 2 3 14 3 4" xfId="48184"/>
    <cellStyle name="Normal 2 2 3 14 3 4 2" xfId="48185"/>
    <cellStyle name="Normal 2 2 3 14 3 5" xfId="48186"/>
    <cellStyle name="Normal 2 2 3 14 3 5 2" xfId="48187"/>
    <cellStyle name="Normal 2 2 3 14 3 6" xfId="48188"/>
    <cellStyle name="Normal 2 2 3 14 3 6 2" xfId="48189"/>
    <cellStyle name="Normal 2 2 3 14 3 7" xfId="48190"/>
    <cellStyle name="Normal 2 2 3 14 3 7 2" xfId="48191"/>
    <cellStyle name="Normal 2 2 3 14 3 8" xfId="48192"/>
    <cellStyle name="Normal 2 2 3 14 3 8 2" xfId="48193"/>
    <cellStyle name="Normal 2 2 3 14 3 9" xfId="48194"/>
    <cellStyle name="Normal 2 2 3 14 3 9 2" xfId="48195"/>
    <cellStyle name="Normal 2 2 3 14 4" xfId="48196"/>
    <cellStyle name="Normal 2 2 3 14 4 2" xfId="48197"/>
    <cellStyle name="Normal 2 2 3 14 5" xfId="48198"/>
    <cellStyle name="Normal 2 2 3 14 5 2" xfId="48199"/>
    <cellStyle name="Normal 2 2 3 14 6" xfId="48200"/>
    <cellStyle name="Normal 2 2 3 14 6 2" xfId="48201"/>
    <cellStyle name="Normal 2 2 3 14 7" xfId="48202"/>
    <cellStyle name="Normal 2 2 3 14 7 2" xfId="48203"/>
    <cellStyle name="Normal 2 2 3 14 8" xfId="48204"/>
    <cellStyle name="Normal 2 2 3 14 8 2" xfId="48205"/>
    <cellStyle name="Normal 2 2 3 14 9" xfId="48206"/>
    <cellStyle name="Normal 2 2 3 14 9 2" xfId="48207"/>
    <cellStyle name="Normal 2 2 3 14_New_Duke_Form_Percent_Complete" xfId="48208"/>
    <cellStyle name="Normal 2 2 3 15" xfId="48209"/>
    <cellStyle name="Normal 2 2 3 15 10" xfId="48210"/>
    <cellStyle name="Normal 2 2 3 15 10 2" xfId="48211"/>
    <cellStyle name="Normal 2 2 3 15 11" xfId="48212"/>
    <cellStyle name="Normal 2 2 3 15 11 2" xfId="48213"/>
    <cellStyle name="Normal 2 2 3 15 12" xfId="48214"/>
    <cellStyle name="Normal 2 2 3 15 12 2" xfId="48215"/>
    <cellStyle name="Normal 2 2 3 15 13" xfId="48216"/>
    <cellStyle name="Normal 2 2 3 15 13 2" xfId="48217"/>
    <cellStyle name="Normal 2 2 3 15 14" xfId="48218"/>
    <cellStyle name="Normal 2 2 3 15 14 2" xfId="48219"/>
    <cellStyle name="Normal 2 2 3 15 15" xfId="48220"/>
    <cellStyle name="Normal 2 2 3 15 16" xfId="48221"/>
    <cellStyle name="Normal 2 2 3 15 2" xfId="48222"/>
    <cellStyle name="Normal 2 2 3 15 2 10" xfId="48223"/>
    <cellStyle name="Normal 2 2 3 15 2 10 2" xfId="48224"/>
    <cellStyle name="Normal 2 2 3 15 2 11" xfId="48225"/>
    <cellStyle name="Normal 2 2 3 15 2 11 2" xfId="48226"/>
    <cellStyle name="Normal 2 2 3 15 2 12" xfId="48227"/>
    <cellStyle name="Normal 2 2 3 15 2 12 2" xfId="48228"/>
    <cellStyle name="Normal 2 2 3 15 2 13" xfId="48229"/>
    <cellStyle name="Normal 2 2 3 15 2 14" xfId="48230"/>
    <cellStyle name="Normal 2 2 3 15 2 2" xfId="48231"/>
    <cellStyle name="Normal 2 2 3 15 2 2 2" xfId="48232"/>
    <cellStyle name="Normal 2 2 3 15 2 3" xfId="48233"/>
    <cellStyle name="Normal 2 2 3 15 2 3 2" xfId="48234"/>
    <cellStyle name="Normal 2 2 3 15 2 4" xfId="48235"/>
    <cellStyle name="Normal 2 2 3 15 2 4 2" xfId="48236"/>
    <cellStyle name="Normal 2 2 3 15 2 5" xfId="48237"/>
    <cellStyle name="Normal 2 2 3 15 2 5 2" xfId="48238"/>
    <cellStyle name="Normal 2 2 3 15 2 6" xfId="48239"/>
    <cellStyle name="Normal 2 2 3 15 2 6 2" xfId="48240"/>
    <cellStyle name="Normal 2 2 3 15 2 7" xfId="48241"/>
    <cellStyle name="Normal 2 2 3 15 2 7 2" xfId="48242"/>
    <cellStyle name="Normal 2 2 3 15 2 8" xfId="48243"/>
    <cellStyle name="Normal 2 2 3 15 2 8 2" xfId="48244"/>
    <cellStyle name="Normal 2 2 3 15 2 9" xfId="48245"/>
    <cellStyle name="Normal 2 2 3 15 2 9 2" xfId="48246"/>
    <cellStyle name="Normal 2 2 3 15 3" xfId="48247"/>
    <cellStyle name="Normal 2 2 3 15 3 10" xfId="48248"/>
    <cellStyle name="Normal 2 2 3 15 3 10 2" xfId="48249"/>
    <cellStyle name="Normal 2 2 3 15 3 11" xfId="48250"/>
    <cellStyle name="Normal 2 2 3 15 3 11 2" xfId="48251"/>
    <cellStyle name="Normal 2 2 3 15 3 12" xfId="48252"/>
    <cellStyle name="Normal 2 2 3 15 3 12 2" xfId="48253"/>
    <cellStyle name="Normal 2 2 3 15 3 13" xfId="48254"/>
    <cellStyle name="Normal 2 2 3 15 3 14" xfId="48255"/>
    <cellStyle name="Normal 2 2 3 15 3 2" xfId="48256"/>
    <cellStyle name="Normal 2 2 3 15 3 2 2" xfId="48257"/>
    <cellStyle name="Normal 2 2 3 15 3 3" xfId="48258"/>
    <cellStyle name="Normal 2 2 3 15 3 3 2" xfId="48259"/>
    <cellStyle name="Normal 2 2 3 15 3 4" xfId="48260"/>
    <cellStyle name="Normal 2 2 3 15 3 4 2" xfId="48261"/>
    <cellStyle name="Normal 2 2 3 15 3 5" xfId="48262"/>
    <cellStyle name="Normal 2 2 3 15 3 5 2" xfId="48263"/>
    <cellStyle name="Normal 2 2 3 15 3 6" xfId="48264"/>
    <cellStyle name="Normal 2 2 3 15 3 6 2" xfId="48265"/>
    <cellStyle name="Normal 2 2 3 15 3 7" xfId="48266"/>
    <cellStyle name="Normal 2 2 3 15 3 7 2" xfId="48267"/>
    <cellStyle name="Normal 2 2 3 15 3 8" xfId="48268"/>
    <cellStyle name="Normal 2 2 3 15 3 8 2" xfId="48269"/>
    <cellStyle name="Normal 2 2 3 15 3 9" xfId="48270"/>
    <cellStyle name="Normal 2 2 3 15 3 9 2" xfId="48271"/>
    <cellStyle name="Normal 2 2 3 15 4" xfId="48272"/>
    <cellStyle name="Normal 2 2 3 15 4 2" xfId="48273"/>
    <cellStyle name="Normal 2 2 3 15 5" xfId="48274"/>
    <cellStyle name="Normal 2 2 3 15 5 2" xfId="48275"/>
    <cellStyle name="Normal 2 2 3 15 6" xfId="48276"/>
    <cellStyle name="Normal 2 2 3 15 6 2" xfId="48277"/>
    <cellStyle name="Normal 2 2 3 15 7" xfId="48278"/>
    <cellStyle name="Normal 2 2 3 15 7 2" xfId="48279"/>
    <cellStyle name="Normal 2 2 3 15 8" xfId="48280"/>
    <cellStyle name="Normal 2 2 3 15 8 2" xfId="48281"/>
    <cellStyle name="Normal 2 2 3 15 9" xfId="48282"/>
    <cellStyle name="Normal 2 2 3 15 9 2" xfId="48283"/>
    <cellStyle name="Normal 2 2 3 15_New_Duke_Form_Percent_Complete" xfId="48284"/>
    <cellStyle name="Normal 2 2 3 16" xfId="48285"/>
    <cellStyle name="Normal 2 2 3 16 10" xfId="48286"/>
    <cellStyle name="Normal 2 2 3 16 10 2" xfId="48287"/>
    <cellStyle name="Normal 2 2 3 16 11" xfId="48288"/>
    <cellStyle name="Normal 2 2 3 16 11 2" xfId="48289"/>
    <cellStyle name="Normal 2 2 3 16 12" xfId="48290"/>
    <cellStyle name="Normal 2 2 3 16 12 2" xfId="48291"/>
    <cellStyle name="Normal 2 2 3 16 13" xfId="48292"/>
    <cellStyle name="Normal 2 2 3 16 13 2" xfId="48293"/>
    <cellStyle name="Normal 2 2 3 16 14" xfId="48294"/>
    <cellStyle name="Normal 2 2 3 16 14 2" xfId="48295"/>
    <cellStyle name="Normal 2 2 3 16 15" xfId="48296"/>
    <cellStyle name="Normal 2 2 3 16 16" xfId="48297"/>
    <cellStyle name="Normal 2 2 3 16 2" xfId="48298"/>
    <cellStyle name="Normal 2 2 3 16 2 10" xfId="48299"/>
    <cellStyle name="Normal 2 2 3 16 2 10 2" xfId="48300"/>
    <cellStyle name="Normal 2 2 3 16 2 11" xfId="48301"/>
    <cellStyle name="Normal 2 2 3 16 2 11 2" xfId="48302"/>
    <cellStyle name="Normal 2 2 3 16 2 12" xfId="48303"/>
    <cellStyle name="Normal 2 2 3 16 2 12 2" xfId="48304"/>
    <cellStyle name="Normal 2 2 3 16 2 13" xfId="48305"/>
    <cellStyle name="Normal 2 2 3 16 2 14" xfId="48306"/>
    <cellStyle name="Normal 2 2 3 16 2 2" xfId="48307"/>
    <cellStyle name="Normal 2 2 3 16 2 2 2" xfId="48308"/>
    <cellStyle name="Normal 2 2 3 16 2 3" xfId="48309"/>
    <cellStyle name="Normal 2 2 3 16 2 3 2" xfId="48310"/>
    <cellStyle name="Normal 2 2 3 16 2 4" xfId="48311"/>
    <cellStyle name="Normal 2 2 3 16 2 4 2" xfId="48312"/>
    <cellStyle name="Normal 2 2 3 16 2 5" xfId="48313"/>
    <cellStyle name="Normal 2 2 3 16 2 5 2" xfId="48314"/>
    <cellStyle name="Normal 2 2 3 16 2 6" xfId="48315"/>
    <cellStyle name="Normal 2 2 3 16 2 6 2" xfId="48316"/>
    <cellStyle name="Normal 2 2 3 16 2 7" xfId="48317"/>
    <cellStyle name="Normal 2 2 3 16 2 7 2" xfId="48318"/>
    <cellStyle name="Normal 2 2 3 16 2 8" xfId="48319"/>
    <cellStyle name="Normal 2 2 3 16 2 8 2" xfId="48320"/>
    <cellStyle name="Normal 2 2 3 16 2 9" xfId="48321"/>
    <cellStyle name="Normal 2 2 3 16 2 9 2" xfId="48322"/>
    <cellStyle name="Normal 2 2 3 16 3" xfId="48323"/>
    <cellStyle name="Normal 2 2 3 16 3 10" xfId="48324"/>
    <cellStyle name="Normal 2 2 3 16 3 10 2" xfId="48325"/>
    <cellStyle name="Normal 2 2 3 16 3 11" xfId="48326"/>
    <cellStyle name="Normal 2 2 3 16 3 11 2" xfId="48327"/>
    <cellStyle name="Normal 2 2 3 16 3 12" xfId="48328"/>
    <cellStyle name="Normal 2 2 3 16 3 12 2" xfId="48329"/>
    <cellStyle name="Normal 2 2 3 16 3 13" xfId="48330"/>
    <cellStyle name="Normal 2 2 3 16 3 14" xfId="48331"/>
    <cellStyle name="Normal 2 2 3 16 3 2" xfId="48332"/>
    <cellStyle name="Normal 2 2 3 16 3 2 2" xfId="48333"/>
    <cellStyle name="Normal 2 2 3 16 3 3" xfId="48334"/>
    <cellStyle name="Normal 2 2 3 16 3 3 2" xfId="48335"/>
    <cellStyle name="Normal 2 2 3 16 3 4" xfId="48336"/>
    <cellStyle name="Normal 2 2 3 16 3 4 2" xfId="48337"/>
    <cellStyle name="Normal 2 2 3 16 3 5" xfId="48338"/>
    <cellStyle name="Normal 2 2 3 16 3 5 2" xfId="48339"/>
    <cellStyle name="Normal 2 2 3 16 3 6" xfId="48340"/>
    <cellStyle name="Normal 2 2 3 16 3 6 2" xfId="48341"/>
    <cellStyle name="Normal 2 2 3 16 3 7" xfId="48342"/>
    <cellStyle name="Normal 2 2 3 16 3 7 2" xfId="48343"/>
    <cellStyle name="Normal 2 2 3 16 3 8" xfId="48344"/>
    <cellStyle name="Normal 2 2 3 16 3 8 2" xfId="48345"/>
    <cellStyle name="Normal 2 2 3 16 3 9" xfId="48346"/>
    <cellStyle name="Normal 2 2 3 16 3 9 2" xfId="48347"/>
    <cellStyle name="Normal 2 2 3 16 4" xfId="48348"/>
    <cellStyle name="Normal 2 2 3 16 4 2" xfId="48349"/>
    <cellStyle name="Normal 2 2 3 16 5" xfId="48350"/>
    <cellStyle name="Normal 2 2 3 16 5 2" xfId="48351"/>
    <cellStyle name="Normal 2 2 3 16 6" xfId="48352"/>
    <cellStyle name="Normal 2 2 3 16 6 2" xfId="48353"/>
    <cellStyle name="Normal 2 2 3 16 7" xfId="48354"/>
    <cellStyle name="Normal 2 2 3 16 7 2" xfId="48355"/>
    <cellStyle name="Normal 2 2 3 16 8" xfId="48356"/>
    <cellStyle name="Normal 2 2 3 16 8 2" xfId="48357"/>
    <cellStyle name="Normal 2 2 3 16 9" xfId="48358"/>
    <cellStyle name="Normal 2 2 3 16 9 2" xfId="48359"/>
    <cellStyle name="Normal 2 2 3 16_New_Duke_Form_Percent_Complete" xfId="48360"/>
    <cellStyle name="Normal 2 2 3 17" xfId="48361"/>
    <cellStyle name="Normal 2 2 3 17 10" xfId="48362"/>
    <cellStyle name="Normal 2 2 3 17 10 2" xfId="48363"/>
    <cellStyle name="Normal 2 2 3 17 11" xfId="48364"/>
    <cellStyle name="Normal 2 2 3 17 11 2" xfId="48365"/>
    <cellStyle name="Normal 2 2 3 17 12" xfId="48366"/>
    <cellStyle name="Normal 2 2 3 17 12 2" xfId="48367"/>
    <cellStyle name="Normal 2 2 3 17 13" xfId="48368"/>
    <cellStyle name="Normal 2 2 3 17 13 2" xfId="48369"/>
    <cellStyle name="Normal 2 2 3 17 14" xfId="48370"/>
    <cellStyle name="Normal 2 2 3 17 14 2" xfId="48371"/>
    <cellStyle name="Normal 2 2 3 17 15" xfId="48372"/>
    <cellStyle name="Normal 2 2 3 17 16" xfId="48373"/>
    <cellStyle name="Normal 2 2 3 17 2" xfId="48374"/>
    <cellStyle name="Normal 2 2 3 17 2 10" xfId="48375"/>
    <cellStyle name="Normal 2 2 3 17 2 10 2" xfId="48376"/>
    <cellStyle name="Normal 2 2 3 17 2 11" xfId="48377"/>
    <cellStyle name="Normal 2 2 3 17 2 11 2" xfId="48378"/>
    <cellStyle name="Normal 2 2 3 17 2 12" xfId="48379"/>
    <cellStyle name="Normal 2 2 3 17 2 12 2" xfId="48380"/>
    <cellStyle name="Normal 2 2 3 17 2 13" xfId="48381"/>
    <cellStyle name="Normal 2 2 3 17 2 14" xfId="48382"/>
    <cellStyle name="Normal 2 2 3 17 2 2" xfId="48383"/>
    <cellStyle name="Normal 2 2 3 17 2 2 2" xfId="48384"/>
    <cellStyle name="Normal 2 2 3 17 2 3" xfId="48385"/>
    <cellStyle name="Normal 2 2 3 17 2 3 2" xfId="48386"/>
    <cellStyle name="Normal 2 2 3 17 2 4" xfId="48387"/>
    <cellStyle name="Normal 2 2 3 17 2 4 2" xfId="48388"/>
    <cellStyle name="Normal 2 2 3 17 2 5" xfId="48389"/>
    <cellStyle name="Normal 2 2 3 17 2 5 2" xfId="48390"/>
    <cellStyle name="Normal 2 2 3 17 2 6" xfId="48391"/>
    <cellStyle name="Normal 2 2 3 17 2 6 2" xfId="48392"/>
    <cellStyle name="Normal 2 2 3 17 2 7" xfId="48393"/>
    <cellStyle name="Normal 2 2 3 17 2 7 2" xfId="48394"/>
    <cellStyle name="Normal 2 2 3 17 2 8" xfId="48395"/>
    <cellStyle name="Normal 2 2 3 17 2 8 2" xfId="48396"/>
    <cellStyle name="Normal 2 2 3 17 2 9" xfId="48397"/>
    <cellStyle name="Normal 2 2 3 17 2 9 2" xfId="48398"/>
    <cellStyle name="Normal 2 2 3 17 3" xfId="48399"/>
    <cellStyle name="Normal 2 2 3 17 3 10" xfId="48400"/>
    <cellStyle name="Normal 2 2 3 17 3 10 2" xfId="48401"/>
    <cellStyle name="Normal 2 2 3 17 3 11" xfId="48402"/>
    <cellStyle name="Normal 2 2 3 17 3 11 2" xfId="48403"/>
    <cellStyle name="Normal 2 2 3 17 3 12" xfId="48404"/>
    <cellStyle name="Normal 2 2 3 17 3 12 2" xfId="48405"/>
    <cellStyle name="Normal 2 2 3 17 3 13" xfId="48406"/>
    <cellStyle name="Normal 2 2 3 17 3 14" xfId="48407"/>
    <cellStyle name="Normal 2 2 3 17 3 2" xfId="48408"/>
    <cellStyle name="Normal 2 2 3 17 3 2 2" xfId="48409"/>
    <cellStyle name="Normal 2 2 3 17 3 3" xfId="48410"/>
    <cellStyle name="Normal 2 2 3 17 3 3 2" xfId="48411"/>
    <cellStyle name="Normal 2 2 3 17 3 4" xfId="48412"/>
    <cellStyle name="Normal 2 2 3 17 3 4 2" xfId="48413"/>
    <cellStyle name="Normal 2 2 3 17 3 5" xfId="48414"/>
    <cellStyle name="Normal 2 2 3 17 3 5 2" xfId="48415"/>
    <cellStyle name="Normal 2 2 3 17 3 6" xfId="48416"/>
    <cellStyle name="Normal 2 2 3 17 3 6 2" xfId="48417"/>
    <cellStyle name="Normal 2 2 3 17 3 7" xfId="48418"/>
    <cellStyle name="Normal 2 2 3 17 3 7 2" xfId="48419"/>
    <cellStyle name="Normal 2 2 3 17 3 8" xfId="48420"/>
    <cellStyle name="Normal 2 2 3 17 3 8 2" xfId="48421"/>
    <cellStyle name="Normal 2 2 3 17 3 9" xfId="48422"/>
    <cellStyle name="Normal 2 2 3 17 3 9 2" xfId="48423"/>
    <cellStyle name="Normal 2 2 3 17 4" xfId="48424"/>
    <cellStyle name="Normal 2 2 3 17 4 2" xfId="48425"/>
    <cellStyle name="Normal 2 2 3 17 5" xfId="48426"/>
    <cellStyle name="Normal 2 2 3 17 5 2" xfId="48427"/>
    <cellStyle name="Normal 2 2 3 17 6" xfId="48428"/>
    <cellStyle name="Normal 2 2 3 17 6 2" xfId="48429"/>
    <cellStyle name="Normal 2 2 3 17 7" xfId="48430"/>
    <cellStyle name="Normal 2 2 3 17 7 2" xfId="48431"/>
    <cellStyle name="Normal 2 2 3 17 8" xfId="48432"/>
    <cellStyle name="Normal 2 2 3 17 8 2" xfId="48433"/>
    <cellStyle name="Normal 2 2 3 17 9" xfId="48434"/>
    <cellStyle name="Normal 2 2 3 17 9 2" xfId="48435"/>
    <cellStyle name="Normal 2 2 3 17_New_Duke_Form_Percent_Complete" xfId="48436"/>
    <cellStyle name="Normal 2 2 3 18" xfId="48437"/>
    <cellStyle name="Normal 2 2 3 18 10" xfId="48438"/>
    <cellStyle name="Normal 2 2 3 18 10 2" xfId="48439"/>
    <cellStyle name="Normal 2 2 3 18 11" xfId="48440"/>
    <cellStyle name="Normal 2 2 3 18 11 2" xfId="48441"/>
    <cellStyle name="Normal 2 2 3 18 12" xfId="48442"/>
    <cellStyle name="Normal 2 2 3 18 12 2" xfId="48443"/>
    <cellStyle name="Normal 2 2 3 18 13" xfId="48444"/>
    <cellStyle name="Normal 2 2 3 18 13 2" xfId="48445"/>
    <cellStyle name="Normal 2 2 3 18 14" xfId="48446"/>
    <cellStyle name="Normal 2 2 3 18 14 2" xfId="48447"/>
    <cellStyle name="Normal 2 2 3 18 15" xfId="48448"/>
    <cellStyle name="Normal 2 2 3 18 16" xfId="48449"/>
    <cellStyle name="Normal 2 2 3 18 2" xfId="48450"/>
    <cellStyle name="Normal 2 2 3 18 2 10" xfId="48451"/>
    <cellStyle name="Normal 2 2 3 18 2 10 2" xfId="48452"/>
    <cellStyle name="Normal 2 2 3 18 2 11" xfId="48453"/>
    <cellStyle name="Normal 2 2 3 18 2 11 2" xfId="48454"/>
    <cellStyle name="Normal 2 2 3 18 2 12" xfId="48455"/>
    <cellStyle name="Normal 2 2 3 18 2 12 2" xfId="48456"/>
    <cellStyle name="Normal 2 2 3 18 2 13" xfId="48457"/>
    <cellStyle name="Normal 2 2 3 18 2 14" xfId="48458"/>
    <cellStyle name="Normal 2 2 3 18 2 2" xfId="48459"/>
    <cellStyle name="Normal 2 2 3 18 2 2 2" xfId="48460"/>
    <cellStyle name="Normal 2 2 3 18 2 3" xfId="48461"/>
    <cellStyle name="Normal 2 2 3 18 2 3 2" xfId="48462"/>
    <cellStyle name="Normal 2 2 3 18 2 4" xfId="48463"/>
    <cellStyle name="Normal 2 2 3 18 2 4 2" xfId="48464"/>
    <cellStyle name="Normal 2 2 3 18 2 5" xfId="48465"/>
    <cellStyle name="Normal 2 2 3 18 2 5 2" xfId="48466"/>
    <cellStyle name="Normal 2 2 3 18 2 6" xfId="48467"/>
    <cellStyle name="Normal 2 2 3 18 2 6 2" xfId="48468"/>
    <cellStyle name="Normal 2 2 3 18 2 7" xfId="48469"/>
    <cellStyle name="Normal 2 2 3 18 2 7 2" xfId="48470"/>
    <cellStyle name="Normal 2 2 3 18 2 8" xfId="48471"/>
    <cellStyle name="Normal 2 2 3 18 2 8 2" xfId="48472"/>
    <cellStyle name="Normal 2 2 3 18 2 9" xfId="48473"/>
    <cellStyle name="Normal 2 2 3 18 2 9 2" xfId="48474"/>
    <cellStyle name="Normal 2 2 3 18 3" xfId="48475"/>
    <cellStyle name="Normal 2 2 3 18 3 10" xfId="48476"/>
    <cellStyle name="Normal 2 2 3 18 3 10 2" xfId="48477"/>
    <cellStyle name="Normal 2 2 3 18 3 11" xfId="48478"/>
    <cellStyle name="Normal 2 2 3 18 3 11 2" xfId="48479"/>
    <cellStyle name="Normal 2 2 3 18 3 12" xfId="48480"/>
    <cellStyle name="Normal 2 2 3 18 3 12 2" xfId="48481"/>
    <cellStyle name="Normal 2 2 3 18 3 13" xfId="48482"/>
    <cellStyle name="Normal 2 2 3 18 3 14" xfId="48483"/>
    <cellStyle name="Normal 2 2 3 18 3 2" xfId="48484"/>
    <cellStyle name="Normal 2 2 3 18 3 2 2" xfId="48485"/>
    <cellStyle name="Normal 2 2 3 18 3 3" xfId="48486"/>
    <cellStyle name="Normal 2 2 3 18 3 3 2" xfId="48487"/>
    <cellStyle name="Normal 2 2 3 18 3 4" xfId="48488"/>
    <cellStyle name="Normal 2 2 3 18 3 4 2" xfId="48489"/>
    <cellStyle name="Normal 2 2 3 18 3 5" xfId="48490"/>
    <cellStyle name="Normal 2 2 3 18 3 5 2" xfId="48491"/>
    <cellStyle name="Normal 2 2 3 18 3 6" xfId="48492"/>
    <cellStyle name="Normal 2 2 3 18 3 6 2" xfId="48493"/>
    <cellStyle name="Normal 2 2 3 18 3 7" xfId="48494"/>
    <cellStyle name="Normal 2 2 3 18 3 7 2" xfId="48495"/>
    <cellStyle name="Normal 2 2 3 18 3 8" xfId="48496"/>
    <cellStyle name="Normal 2 2 3 18 3 8 2" xfId="48497"/>
    <cellStyle name="Normal 2 2 3 18 3 9" xfId="48498"/>
    <cellStyle name="Normal 2 2 3 18 3 9 2" xfId="48499"/>
    <cellStyle name="Normal 2 2 3 18 4" xfId="48500"/>
    <cellStyle name="Normal 2 2 3 18 4 2" xfId="48501"/>
    <cellStyle name="Normal 2 2 3 18 5" xfId="48502"/>
    <cellStyle name="Normal 2 2 3 18 5 2" xfId="48503"/>
    <cellStyle name="Normal 2 2 3 18 6" xfId="48504"/>
    <cellStyle name="Normal 2 2 3 18 6 2" xfId="48505"/>
    <cellStyle name="Normal 2 2 3 18 7" xfId="48506"/>
    <cellStyle name="Normal 2 2 3 18 7 2" xfId="48507"/>
    <cellStyle name="Normal 2 2 3 18 8" xfId="48508"/>
    <cellStyle name="Normal 2 2 3 18 8 2" xfId="48509"/>
    <cellStyle name="Normal 2 2 3 18 9" xfId="48510"/>
    <cellStyle name="Normal 2 2 3 18 9 2" xfId="48511"/>
    <cellStyle name="Normal 2 2 3 18_New_Duke_Form_Percent_Complete" xfId="48512"/>
    <cellStyle name="Normal 2 2 3 19" xfId="48513"/>
    <cellStyle name="Normal 2 2 3 19 10" xfId="48514"/>
    <cellStyle name="Normal 2 2 3 19 10 2" xfId="48515"/>
    <cellStyle name="Normal 2 2 3 19 11" xfId="48516"/>
    <cellStyle name="Normal 2 2 3 19 11 2" xfId="48517"/>
    <cellStyle name="Normal 2 2 3 19 12" xfId="48518"/>
    <cellStyle name="Normal 2 2 3 19 12 2" xfId="48519"/>
    <cellStyle name="Normal 2 2 3 19 13" xfId="48520"/>
    <cellStyle name="Normal 2 2 3 19 13 2" xfId="48521"/>
    <cellStyle name="Normal 2 2 3 19 14" xfId="48522"/>
    <cellStyle name="Normal 2 2 3 19 14 2" xfId="48523"/>
    <cellStyle name="Normal 2 2 3 19 15" xfId="48524"/>
    <cellStyle name="Normal 2 2 3 19 16" xfId="48525"/>
    <cellStyle name="Normal 2 2 3 19 2" xfId="48526"/>
    <cellStyle name="Normal 2 2 3 19 2 10" xfId="48527"/>
    <cellStyle name="Normal 2 2 3 19 2 10 2" xfId="48528"/>
    <cellStyle name="Normal 2 2 3 19 2 11" xfId="48529"/>
    <cellStyle name="Normal 2 2 3 19 2 11 2" xfId="48530"/>
    <cellStyle name="Normal 2 2 3 19 2 12" xfId="48531"/>
    <cellStyle name="Normal 2 2 3 19 2 12 2" xfId="48532"/>
    <cellStyle name="Normal 2 2 3 19 2 13" xfId="48533"/>
    <cellStyle name="Normal 2 2 3 19 2 14" xfId="48534"/>
    <cellStyle name="Normal 2 2 3 19 2 2" xfId="48535"/>
    <cellStyle name="Normal 2 2 3 19 2 2 2" xfId="48536"/>
    <cellStyle name="Normal 2 2 3 19 2 3" xfId="48537"/>
    <cellStyle name="Normal 2 2 3 19 2 3 2" xfId="48538"/>
    <cellStyle name="Normal 2 2 3 19 2 4" xfId="48539"/>
    <cellStyle name="Normal 2 2 3 19 2 4 2" xfId="48540"/>
    <cellStyle name="Normal 2 2 3 19 2 5" xfId="48541"/>
    <cellStyle name="Normal 2 2 3 19 2 5 2" xfId="48542"/>
    <cellStyle name="Normal 2 2 3 19 2 6" xfId="48543"/>
    <cellStyle name="Normal 2 2 3 19 2 6 2" xfId="48544"/>
    <cellStyle name="Normal 2 2 3 19 2 7" xfId="48545"/>
    <cellStyle name="Normal 2 2 3 19 2 7 2" xfId="48546"/>
    <cellStyle name="Normal 2 2 3 19 2 8" xfId="48547"/>
    <cellStyle name="Normal 2 2 3 19 2 8 2" xfId="48548"/>
    <cellStyle name="Normal 2 2 3 19 2 9" xfId="48549"/>
    <cellStyle name="Normal 2 2 3 19 2 9 2" xfId="48550"/>
    <cellStyle name="Normal 2 2 3 19 3" xfId="48551"/>
    <cellStyle name="Normal 2 2 3 19 3 10" xfId="48552"/>
    <cellStyle name="Normal 2 2 3 19 3 10 2" xfId="48553"/>
    <cellStyle name="Normal 2 2 3 19 3 11" xfId="48554"/>
    <cellStyle name="Normal 2 2 3 19 3 11 2" xfId="48555"/>
    <cellStyle name="Normal 2 2 3 19 3 12" xfId="48556"/>
    <cellStyle name="Normal 2 2 3 19 3 12 2" xfId="48557"/>
    <cellStyle name="Normal 2 2 3 19 3 13" xfId="48558"/>
    <cellStyle name="Normal 2 2 3 19 3 14" xfId="48559"/>
    <cellStyle name="Normal 2 2 3 19 3 2" xfId="48560"/>
    <cellStyle name="Normal 2 2 3 19 3 2 2" xfId="48561"/>
    <cellStyle name="Normal 2 2 3 19 3 3" xfId="48562"/>
    <cellStyle name="Normal 2 2 3 19 3 3 2" xfId="48563"/>
    <cellStyle name="Normal 2 2 3 19 3 4" xfId="48564"/>
    <cellStyle name="Normal 2 2 3 19 3 4 2" xfId="48565"/>
    <cellStyle name="Normal 2 2 3 19 3 5" xfId="48566"/>
    <cellStyle name="Normal 2 2 3 19 3 5 2" xfId="48567"/>
    <cellStyle name="Normal 2 2 3 19 3 6" xfId="48568"/>
    <cellStyle name="Normal 2 2 3 19 3 6 2" xfId="48569"/>
    <cellStyle name="Normal 2 2 3 19 3 7" xfId="48570"/>
    <cellStyle name="Normal 2 2 3 19 3 7 2" xfId="48571"/>
    <cellStyle name="Normal 2 2 3 19 3 8" xfId="48572"/>
    <cellStyle name="Normal 2 2 3 19 3 8 2" xfId="48573"/>
    <cellStyle name="Normal 2 2 3 19 3 9" xfId="48574"/>
    <cellStyle name="Normal 2 2 3 19 3 9 2" xfId="48575"/>
    <cellStyle name="Normal 2 2 3 19 4" xfId="48576"/>
    <cellStyle name="Normal 2 2 3 19 4 2" xfId="48577"/>
    <cellStyle name="Normal 2 2 3 19 5" xfId="48578"/>
    <cellStyle name="Normal 2 2 3 19 5 2" xfId="48579"/>
    <cellStyle name="Normal 2 2 3 19 6" xfId="48580"/>
    <cellStyle name="Normal 2 2 3 19 6 2" xfId="48581"/>
    <cellStyle name="Normal 2 2 3 19 7" xfId="48582"/>
    <cellStyle name="Normal 2 2 3 19 7 2" xfId="48583"/>
    <cellStyle name="Normal 2 2 3 19 8" xfId="48584"/>
    <cellStyle name="Normal 2 2 3 19 8 2" xfId="48585"/>
    <cellStyle name="Normal 2 2 3 19 9" xfId="48586"/>
    <cellStyle name="Normal 2 2 3 19 9 2" xfId="48587"/>
    <cellStyle name="Normal 2 2 3 19_New_Duke_Form_Percent_Complete" xfId="48588"/>
    <cellStyle name="Normal 2 2 3 2" xfId="48589"/>
    <cellStyle name="Normal 2 2 3 2 10" xfId="48590"/>
    <cellStyle name="Normal 2 2 3 2 10 2" xfId="48591"/>
    <cellStyle name="Normal 2 2 3 2 11" xfId="48592"/>
    <cellStyle name="Normal 2 2 3 2 11 2" xfId="48593"/>
    <cellStyle name="Normal 2 2 3 2 12" xfId="48594"/>
    <cellStyle name="Normal 2 2 3 2 12 2" xfId="48595"/>
    <cellStyle name="Normal 2 2 3 2 13" xfId="48596"/>
    <cellStyle name="Normal 2 2 3 2 13 2" xfId="48597"/>
    <cellStyle name="Normal 2 2 3 2 14" xfId="48598"/>
    <cellStyle name="Normal 2 2 3 2 14 2" xfId="48599"/>
    <cellStyle name="Normal 2 2 3 2 15" xfId="48600"/>
    <cellStyle name="Normal 2 2 3 2 16" xfId="48601"/>
    <cellStyle name="Normal 2 2 3 2 17" xfId="48602"/>
    <cellStyle name="Normal 2 2 3 2 18" xfId="48603"/>
    <cellStyle name="Normal 2 2 3 2 19" xfId="48604"/>
    <cellStyle name="Normal 2 2 3 2 2" xfId="48605"/>
    <cellStyle name="Normal 2 2 3 2 2 10" xfId="48606"/>
    <cellStyle name="Normal 2 2 3 2 2 10 2" xfId="48607"/>
    <cellStyle name="Normal 2 2 3 2 2 11" xfId="48608"/>
    <cellStyle name="Normal 2 2 3 2 2 11 2" xfId="48609"/>
    <cellStyle name="Normal 2 2 3 2 2 12" xfId="48610"/>
    <cellStyle name="Normal 2 2 3 2 2 12 2" xfId="48611"/>
    <cellStyle name="Normal 2 2 3 2 2 13" xfId="48612"/>
    <cellStyle name="Normal 2 2 3 2 2 14" xfId="48613"/>
    <cellStyle name="Normal 2 2 3 2 2 15" xfId="48614"/>
    <cellStyle name="Normal 2 2 3 2 2 2" xfId="48615"/>
    <cellStyle name="Normal 2 2 3 2 2 2 2" xfId="48616"/>
    <cellStyle name="Normal 2 2 3 2 2 2 3" xfId="48617"/>
    <cellStyle name="Normal 2 2 3 2 2 3" xfId="48618"/>
    <cellStyle name="Normal 2 2 3 2 2 3 2" xfId="48619"/>
    <cellStyle name="Normal 2 2 3 2 2 3 3" xfId="48620"/>
    <cellStyle name="Normal 2 2 3 2 2 4" xfId="48621"/>
    <cellStyle name="Normal 2 2 3 2 2 4 2" xfId="48622"/>
    <cellStyle name="Normal 2 2 3 2 2 4 3" xfId="48623"/>
    <cellStyle name="Normal 2 2 3 2 2 5" xfId="48624"/>
    <cellStyle name="Normal 2 2 3 2 2 5 2" xfId="48625"/>
    <cellStyle name="Normal 2 2 3 2 2 6" xfId="48626"/>
    <cellStyle name="Normal 2 2 3 2 2 6 2" xfId="48627"/>
    <cellStyle name="Normal 2 2 3 2 2 7" xfId="48628"/>
    <cellStyle name="Normal 2 2 3 2 2 7 2" xfId="48629"/>
    <cellStyle name="Normal 2 2 3 2 2 8" xfId="48630"/>
    <cellStyle name="Normal 2 2 3 2 2 8 2" xfId="48631"/>
    <cellStyle name="Normal 2 2 3 2 2 9" xfId="48632"/>
    <cellStyle name="Normal 2 2 3 2 2 9 2" xfId="48633"/>
    <cellStyle name="Normal 2 2 3 2 3" xfId="48634"/>
    <cellStyle name="Normal 2 2 3 2 3 10" xfId="48635"/>
    <cellStyle name="Normal 2 2 3 2 3 10 2" xfId="48636"/>
    <cellStyle name="Normal 2 2 3 2 3 11" xfId="48637"/>
    <cellStyle name="Normal 2 2 3 2 3 11 2" xfId="48638"/>
    <cellStyle name="Normal 2 2 3 2 3 12" xfId="48639"/>
    <cellStyle name="Normal 2 2 3 2 3 12 2" xfId="48640"/>
    <cellStyle name="Normal 2 2 3 2 3 13" xfId="48641"/>
    <cellStyle name="Normal 2 2 3 2 3 14" xfId="48642"/>
    <cellStyle name="Normal 2 2 3 2 3 15" xfId="48643"/>
    <cellStyle name="Normal 2 2 3 2 3 2" xfId="48644"/>
    <cellStyle name="Normal 2 2 3 2 3 2 2" xfId="48645"/>
    <cellStyle name="Normal 2 2 3 2 3 3" xfId="48646"/>
    <cellStyle name="Normal 2 2 3 2 3 3 2" xfId="48647"/>
    <cellStyle name="Normal 2 2 3 2 3 4" xfId="48648"/>
    <cellStyle name="Normal 2 2 3 2 3 4 2" xfId="48649"/>
    <cellStyle name="Normal 2 2 3 2 3 5" xfId="48650"/>
    <cellStyle name="Normal 2 2 3 2 3 5 2" xfId="48651"/>
    <cellStyle name="Normal 2 2 3 2 3 6" xfId="48652"/>
    <cellStyle name="Normal 2 2 3 2 3 6 2" xfId="48653"/>
    <cellStyle name="Normal 2 2 3 2 3 7" xfId="48654"/>
    <cellStyle name="Normal 2 2 3 2 3 7 2" xfId="48655"/>
    <cellStyle name="Normal 2 2 3 2 3 8" xfId="48656"/>
    <cellStyle name="Normal 2 2 3 2 3 8 2" xfId="48657"/>
    <cellStyle name="Normal 2 2 3 2 3 9" xfId="48658"/>
    <cellStyle name="Normal 2 2 3 2 3 9 2" xfId="48659"/>
    <cellStyle name="Normal 2 2 3 2 4" xfId="48660"/>
    <cellStyle name="Normal 2 2 3 2 4 2" xfId="48661"/>
    <cellStyle name="Normal 2 2 3 2 4 3" xfId="48662"/>
    <cellStyle name="Normal 2 2 3 2 5" xfId="48663"/>
    <cellStyle name="Normal 2 2 3 2 5 2" xfId="48664"/>
    <cellStyle name="Normal 2 2 3 2 5 3" xfId="48665"/>
    <cellStyle name="Normal 2 2 3 2 6" xfId="48666"/>
    <cellStyle name="Normal 2 2 3 2 6 2" xfId="48667"/>
    <cellStyle name="Normal 2 2 3 2 7" xfId="48668"/>
    <cellStyle name="Normal 2 2 3 2 7 2" xfId="48669"/>
    <cellStyle name="Normal 2 2 3 2 8" xfId="48670"/>
    <cellStyle name="Normal 2 2 3 2 8 2" xfId="48671"/>
    <cellStyle name="Normal 2 2 3 2 9" xfId="48672"/>
    <cellStyle name="Normal 2 2 3 2 9 2" xfId="48673"/>
    <cellStyle name="Normal 2 2 3 2_New_Duke_Form_Percent_Complete" xfId="48674"/>
    <cellStyle name="Normal 2 2 3 20" xfId="48675"/>
    <cellStyle name="Normal 2 2 3 20 10" xfId="48676"/>
    <cellStyle name="Normal 2 2 3 20 10 2" xfId="48677"/>
    <cellStyle name="Normal 2 2 3 20 11" xfId="48678"/>
    <cellStyle name="Normal 2 2 3 20 11 2" xfId="48679"/>
    <cellStyle name="Normal 2 2 3 20 12" xfId="48680"/>
    <cellStyle name="Normal 2 2 3 20 12 2" xfId="48681"/>
    <cellStyle name="Normal 2 2 3 20 13" xfId="48682"/>
    <cellStyle name="Normal 2 2 3 20 13 2" xfId="48683"/>
    <cellStyle name="Normal 2 2 3 20 14" xfId="48684"/>
    <cellStyle name="Normal 2 2 3 20 14 2" xfId="48685"/>
    <cellStyle name="Normal 2 2 3 20 15" xfId="48686"/>
    <cellStyle name="Normal 2 2 3 20 16" xfId="48687"/>
    <cellStyle name="Normal 2 2 3 20 2" xfId="48688"/>
    <cellStyle name="Normal 2 2 3 20 2 10" xfId="48689"/>
    <cellStyle name="Normal 2 2 3 20 2 10 2" xfId="48690"/>
    <cellStyle name="Normal 2 2 3 20 2 11" xfId="48691"/>
    <cellStyle name="Normal 2 2 3 20 2 11 2" xfId="48692"/>
    <cellStyle name="Normal 2 2 3 20 2 12" xfId="48693"/>
    <cellStyle name="Normal 2 2 3 20 2 12 2" xfId="48694"/>
    <cellStyle name="Normal 2 2 3 20 2 13" xfId="48695"/>
    <cellStyle name="Normal 2 2 3 20 2 14" xfId="48696"/>
    <cellStyle name="Normal 2 2 3 20 2 2" xfId="48697"/>
    <cellStyle name="Normal 2 2 3 20 2 2 2" xfId="48698"/>
    <cellStyle name="Normal 2 2 3 20 2 3" xfId="48699"/>
    <cellStyle name="Normal 2 2 3 20 2 3 2" xfId="48700"/>
    <cellStyle name="Normal 2 2 3 20 2 4" xfId="48701"/>
    <cellStyle name="Normal 2 2 3 20 2 4 2" xfId="48702"/>
    <cellStyle name="Normal 2 2 3 20 2 5" xfId="48703"/>
    <cellStyle name="Normal 2 2 3 20 2 5 2" xfId="48704"/>
    <cellStyle name="Normal 2 2 3 20 2 6" xfId="48705"/>
    <cellStyle name="Normal 2 2 3 20 2 6 2" xfId="48706"/>
    <cellStyle name="Normal 2 2 3 20 2 7" xfId="48707"/>
    <cellStyle name="Normal 2 2 3 20 2 7 2" xfId="48708"/>
    <cellStyle name="Normal 2 2 3 20 2 8" xfId="48709"/>
    <cellStyle name="Normal 2 2 3 20 2 8 2" xfId="48710"/>
    <cellStyle name="Normal 2 2 3 20 2 9" xfId="48711"/>
    <cellStyle name="Normal 2 2 3 20 2 9 2" xfId="48712"/>
    <cellStyle name="Normal 2 2 3 20 3" xfId="48713"/>
    <cellStyle name="Normal 2 2 3 20 3 10" xfId="48714"/>
    <cellStyle name="Normal 2 2 3 20 3 10 2" xfId="48715"/>
    <cellStyle name="Normal 2 2 3 20 3 11" xfId="48716"/>
    <cellStyle name="Normal 2 2 3 20 3 11 2" xfId="48717"/>
    <cellStyle name="Normal 2 2 3 20 3 12" xfId="48718"/>
    <cellStyle name="Normal 2 2 3 20 3 12 2" xfId="48719"/>
    <cellStyle name="Normal 2 2 3 20 3 13" xfId="48720"/>
    <cellStyle name="Normal 2 2 3 20 3 14" xfId="48721"/>
    <cellStyle name="Normal 2 2 3 20 3 2" xfId="48722"/>
    <cellStyle name="Normal 2 2 3 20 3 2 2" xfId="48723"/>
    <cellStyle name="Normal 2 2 3 20 3 3" xfId="48724"/>
    <cellStyle name="Normal 2 2 3 20 3 3 2" xfId="48725"/>
    <cellStyle name="Normal 2 2 3 20 3 4" xfId="48726"/>
    <cellStyle name="Normal 2 2 3 20 3 4 2" xfId="48727"/>
    <cellStyle name="Normal 2 2 3 20 3 5" xfId="48728"/>
    <cellStyle name="Normal 2 2 3 20 3 5 2" xfId="48729"/>
    <cellStyle name="Normal 2 2 3 20 3 6" xfId="48730"/>
    <cellStyle name="Normal 2 2 3 20 3 6 2" xfId="48731"/>
    <cellStyle name="Normal 2 2 3 20 3 7" xfId="48732"/>
    <cellStyle name="Normal 2 2 3 20 3 7 2" xfId="48733"/>
    <cellStyle name="Normal 2 2 3 20 3 8" xfId="48734"/>
    <cellStyle name="Normal 2 2 3 20 3 8 2" xfId="48735"/>
    <cellStyle name="Normal 2 2 3 20 3 9" xfId="48736"/>
    <cellStyle name="Normal 2 2 3 20 3 9 2" xfId="48737"/>
    <cellStyle name="Normal 2 2 3 20 4" xfId="48738"/>
    <cellStyle name="Normal 2 2 3 20 4 2" xfId="48739"/>
    <cellStyle name="Normal 2 2 3 20 5" xfId="48740"/>
    <cellStyle name="Normal 2 2 3 20 5 2" xfId="48741"/>
    <cellStyle name="Normal 2 2 3 20 6" xfId="48742"/>
    <cellStyle name="Normal 2 2 3 20 6 2" xfId="48743"/>
    <cellStyle name="Normal 2 2 3 20 7" xfId="48744"/>
    <cellStyle name="Normal 2 2 3 20 7 2" xfId="48745"/>
    <cellStyle name="Normal 2 2 3 20 8" xfId="48746"/>
    <cellStyle name="Normal 2 2 3 20 8 2" xfId="48747"/>
    <cellStyle name="Normal 2 2 3 20 9" xfId="48748"/>
    <cellStyle name="Normal 2 2 3 20 9 2" xfId="48749"/>
    <cellStyle name="Normal 2 2 3 20_New_Duke_Form_Percent_Complete" xfId="48750"/>
    <cellStyle name="Normal 2 2 3 21" xfId="48751"/>
    <cellStyle name="Normal 2 2 3 21 10" xfId="48752"/>
    <cellStyle name="Normal 2 2 3 21 10 2" xfId="48753"/>
    <cellStyle name="Normal 2 2 3 21 11" xfId="48754"/>
    <cellStyle name="Normal 2 2 3 21 11 2" xfId="48755"/>
    <cellStyle name="Normal 2 2 3 21 12" xfId="48756"/>
    <cellStyle name="Normal 2 2 3 21 12 2" xfId="48757"/>
    <cellStyle name="Normal 2 2 3 21 13" xfId="48758"/>
    <cellStyle name="Normal 2 2 3 21 13 2" xfId="48759"/>
    <cellStyle name="Normal 2 2 3 21 14" xfId="48760"/>
    <cellStyle name="Normal 2 2 3 21 14 2" xfId="48761"/>
    <cellStyle name="Normal 2 2 3 21 15" xfId="48762"/>
    <cellStyle name="Normal 2 2 3 21 16" xfId="48763"/>
    <cellStyle name="Normal 2 2 3 21 2" xfId="48764"/>
    <cellStyle name="Normal 2 2 3 21 2 10" xfId="48765"/>
    <cellStyle name="Normal 2 2 3 21 2 10 2" xfId="48766"/>
    <cellStyle name="Normal 2 2 3 21 2 11" xfId="48767"/>
    <cellStyle name="Normal 2 2 3 21 2 11 2" xfId="48768"/>
    <cellStyle name="Normal 2 2 3 21 2 12" xfId="48769"/>
    <cellStyle name="Normal 2 2 3 21 2 12 2" xfId="48770"/>
    <cellStyle name="Normal 2 2 3 21 2 13" xfId="48771"/>
    <cellStyle name="Normal 2 2 3 21 2 14" xfId="48772"/>
    <cellStyle name="Normal 2 2 3 21 2 2" xfId="48773"/>
    <cellStyle name="Normal 2 2 3 21 2 2 2" xfId="48774"/>
    <cellStyle name="Normal 2 2 3 21 2 3" xfId="48775"/>
    <cellStyle name="Normal 2 2 3 21 2 3 2" xfId="48776"/>
    <cellStyle name="Normal 2 2 3 21 2 4" xfId="48777"/>
    <cellStyle name="Normal 2 2 3 21 2 4 2" xfId="48778"/>
    <cellStyle name="Normal 2 2 3 21 2 5" xfId="48779"/>
    <cellStyle name="Normal 2 2 3 21 2 5 2" xfId="48780"/>
    <cellStyle name="Normal 2 2 3 21 2 6" xfId="48781"/>
    <cellStyle name="Normal 2 2 3 21 2 6 2" xfId="48782"/>
    <cellStyle name="Normal 2 2 3 21 2 7" xfId="48783"/>
    <cellStyle name="Normal 2 2 3 21 2 7 2" xfId="48784"/>
    <cellStyle name="Normal 2 2 3 21 2 8" xfId="48785"/>
    <cellStyle name="Normal 2 2 3 21 2 8 2" xfId="48786"/>
    <cellStyle name="Normal 2 2 3 21 2 9" xfId="48787"/>
    <cellStyle name="Normal 2 2 3 21 2 9 2" xfId="48788"/>
    <cellStyle name="Normal 2 2 3 21 3" xfId="48789"/>
    <cellStyle name="Normal 2 2 3 21 3 10" xfId="48790"/>
    <cellStyle name="Normal 2 2 3 21 3 10 2" xfId="48791"/>
    <cellStyle name="Normal 2 2 3 21 3 11" xfId="48792"/>
    <cellStyle name="Normal 2 2 3 21 3 11 2" xfId="48793"/>
    <cellStyle name="Normal 2 2 3 21 3 12" xfId="48794"/>
    <cellStyle name="Normal 2 2 3 21 3 12 2" xfId="48795"/>
    <cellStyle name="Normal 2 2 3 21 3 13" xfId="48796"/>
    <cellStyle name="Normal 2 2 3 21 3 14" xfId="48797"/>
    <cellStyle name="Normal 2 2 3 21 3 2" xfId="48798"/>
    <cellStyle name="Normal 2 2 3 21 3 2 2" xfId="48799"/>
    <cellStyle name="Normal 2 2 3 21 3 3" xfId="48800"/>
    <cellStyle name="Normal 2 2 3 21 3 3 2" xfId="48801"/>
    <cellStyle name="Normal 2 2 3 21 3 4" xfId="48802"/>
    <cellStyle name="Normal 2 2 3 21 3 4 2" xfId="48803"/>
    <cellStyle name="Normal 2 2 3 21 3 5" xfId="48804"/>
    <cellStyle name="Normal 2 2 3 21 3 5 2" xfId="48805"/>
    <cellStyle name="Normal 2 2 3 21 3 6" xfId="48806"/>
    <cellStyle name="Normal 2 2 3 21 3 6 2" xfId="48807"/>
    <cellStyle name="Normal 2 2 3 21 3 7" xfId="48808"/>
    <cellStyle name="Normal 2 2 3 21 3 7 2" xfId="48809"/>
    <cellStyle name="Normal 2 2 3 21 3 8" xfId="48810"/>
    <cellStyle name="Normal 2 2 3 21 3 8 2" xfId="48811"/>
    <cellStyle name="Normal 2 2 3 21 3 9" xfId="48812"/>
    <cellStyle name="Normal 2 2 3 21 3 9 2" xfId="48813"/>
    <cellStyle name="Normal 2 2 3 21 4" xfId="48814"/>
    <cellStyle name="Normal 2 2 3 21 4 2" xfId="48815"/>
    <cellStyle name="Normal 2 2 3 21 5" xfId="48816"/>
    <cellStyle name="Normal 2 2 3 21 5 2" xfId="48817"/>
    <cellStyle name="Normal 2 2 3 21 6" xfId="48818"/>
    <cellStyle name="Normal 2 2 3 21 6 2" xfId="48819"/>
    <cellStyle name="Normal 2 2 3 21 7" xfId="48820"/>
    <cellStyle name="Normal 2 2 3 21 7 2" xfId="48821"/>
    <cellStyle name="Normal 2 2 3 21 8" xfId="48822"/>
    <cellStyle name="Normal 2 2 3 21 8 2" xfId="48823"/>
    <cellStyle name="Normal 2 2 3 21 9" xfId="48824"/>
    <cellStyle name="Normal 2 2 3 21 9 2" xfId="48825"/>
    <cellStyle name="Normal 2 2 3 21_New_Duke_Form_Percent_Complete" xfId="48826"/>
    <cellStyle name="Normal 2 2 3 22" xfId="48827"/>
    <cellStyle name="Normal 2 2 3 22 10" xfId="48828"/>
    <cellStyle name="Normal 2 2 3 22 10 2" xfId="48829"/>
    <cellStyle name="Normal 2 2 3 22 11" xfId="48830"/>
    <cellStyle name="Normal 2 2 3 22 11 2" xfId="48831"/>
    <cellStyle name="Normal 2 2 3 22 12" xfId="48832"/>
    <cellStyle name="Normal 2 2 3 22 12 2" xfId="48833"/>
    <cellStyle name="Normal 2 2 3 22 13" xfId="48834"/>
    <cellStyle name="Normal 2 2 3 22 14" xfId="48835"/>
    <cellStyle name="Normal 2 2 3 22 2" xfId="48836"/>
    <cellStyle name="Normal 2 2 3 22 2 2" xfId="48837"/>
    <cellStyle name="Normal 2 2 3 22 3" xfId="48838"/>
    <cellStyle name="Normal 2 2 3 22 3 2" xfId="48839"/>
    <cellStyle name="Normal 2 2 3 22 4" xfId="48840"/>
    <cellStyle name="Normal 2 2 3 22 4 2" xfId="48841"/>
    <cellStyle name="Normal 2 2 3 22 5" xfId="48842"/>
    <cellStyle name="Normal 2 2 3 22 5 2" xfId="48843"/>
    <cellStyle name="Normal 2 2 3 22 6" xfId="48844"/>
    <cellStyle name="Normal 2 2 3 22 6 2" xfId="48845"/>
    <cellStyle name="Normal 2 2 3 22 7" xfId="48846"/>
    <cellStyle name="Normal 2 2 3 22 7 2" xfId="48847"/>
    <cellStyle name="Normal 2 2 3 22 8" xfId="48848"/>
    <cellStyle name="Normal 2 2 3 22 8 2" xfId="48849"/>
    <cellStyle name="Normal 2 2 3 22 9" xfId="48850"/>
    <cellStyle name="Normal 2 2 3 22 9 2" xfId="48851"/>
    <cellStyle name="Normal 2 2 3 23" xfId="48852"/>
    <cellStyle name="Normal 2 2 3 23 10" xfId="48853"/>
    <cellStyle name="Normal 2 2 3 23 10 2" xfId="48854"/>
    <cellStyle name="Normal 2 2 3 23 11" xfId="48855"/>
    <cellStyle name="Normal 2 2 3 23 11 2" xfId="48856"/>
    <cellStyle name="Normal 2 2 3 23 12" xfId="48857"/>
    <cellStyle name="Normal 2 2 3 23 12 2" xfId="48858"/>
    <cellStyle name="Normal 2 2 3 23 13" xfId="48859"/>
    <cellStyle name="Normal 2 2 3 23 14" xfId="48860"/>
    <cellStyle name="Normal 2 2 3 23 2" xfId="48861"/>
    <cellStyle name="Normal 2 2 3 23 2 2" xfId="48862"/>
    <cellStyle name="Normal 2 2 3 23 3" xfId="48863"/>
    <cellStyle name="Normal 2 2 3 23 3 2" xfId="48864"/>
    <cellStyle name="Normal 2 2 3 23 4" xfId="48865"/>
    <cellStyle name="Normal 2 2 3 23 4 2" xfId="48866"/>
    <cellStyle name="Normal 2 2 3 23 5" xfId="48867"/>
    <cellStyle name="Normal 2 2 3 23 5 2" xfId="48868"/>
    <cellStyle name="Normal 2 2 3 23 6" xfId="48869"/>
    <cellStyle name="Normal 2 2 3 23 6 2" xfId="48870"/>
    <cellStyle name="Normal 2 2 3 23 7" xfId="48871"/>
    <cellStyle name="Normal 2 2 3 23 7 2" xfId="48872"/>
    <cellStyle name="Normal 2 2 3 23 8" xfId="48873"/>
    <cellStyle name="Normal 2 2 3 23 8 2" xfId="48874"/>
    <cellStyle name="Normal 2 2 3 23 9" xfId="48875"/>
    <cellStyle name="Normal 2 2 3 23 9 2" xfId="48876"/>
    <cellStyle name="Normal 2 2 3 24" xfId="48877"/>
    <cellStyle name="Normal 2 2 3 24 2" xfId="48878"/>
    <cellStyle name="Normal 2 2 3 25" xfId="48879"/>
    <cellStyle name="Normal 2 2 3 25 2" xfId="48880"/>
    <cellStyle name="Normal 2 2 3 26" xfId="48881"/>
    <cellStyle name="Normal 2 2 3 26 2" xfId="48882"/>
    <cellStyle name="Normal 2 2 3 27" xfId="48883"/>
    <cellStyle name="Normal 2 2 3 27 2" xfId="48884"/>
    <cellStyle name="Normal 2 2 3 28" xfId="48885"/>
    <cellStyle name="Normal 2 2 3 28 2" xfId="48886"/>
    <cellStyle name="Normal 2 2 3 29" xfId="48887"/>
    <cellStyle name="Normal 2 2 3 29 2" xfId="48888"/>
    <cellStyle name="Normal 2 2 3 3" xfId="48889"/>
    <cellStyle name="Normal 2 2 3 3 10" xfId="48890"/>
    <cellStyle name="Normal 2 2 3 3 10 2" xfId="48891"/>
    <cellStyle name="Normal 2 2 3 3 11" xfId="48892"/>
    <cellStyle name="Normal 2 2 3 3 11 2" xfId="48893"/>
    <cellStyle name="Normal 2 2 3 3 12" xfId="48894"/>
    <cellStyle name="Normal 2 2 3 3 12 2" xfId="48895"/>
    <cellStyle name="Normal 2 2 3 3 13" xfId="48896"/>
    <cellStyle name="Normal 2 2 3 3 13 2" xfId="48897"/>
    <cellStyle name="Normal 2 2 3 3 14" xfId="48898"/>
    <cellStyle name="Normal 2 2 3 3 14 2" xfId="48899"/>
    <cellStyle name="Normal 2 2 3 3 15" xfId="48900"/>
    <cellStyle name="Normal 2 2 3 3 16" xfId="48901"/>
    <cellStyle name="Normal 2 2 3 3 17" xfId="48902"/>
    <cellStyle name="Normal 2 2 3 3 2" xfId="48903"/>
    <cellStyle name="Normal 2 2 3 3 2 10" xfId="48904"/>
    <cellStyle name="Normal 2 2 3 3 2 10 2" xfId="48905"/>
    <cellStyle name="Normal 2 2 3 3 2 11" xfId="48906"/>
    <cellStyle name="Normal 2 2 3 3 2 11 2" xfId="48907"/>
    <cellStyle name="Normal 2 2 3 3 2 12" xfId="48908"/>
    <cellStyle name="Normal 2 2 3 3 2 12 2" xfId="48909"/>
    <cellStyle name="Normal 2 2 3 3 2 13" xfId="48910"/>
    <cellStyle name="Normal 2 2 3 3 2 14" xfId="48911"/>
    <cellStyle name="Normal 2 2 3 3 2 15" xfId="48912"/>
    <cellStyle name="Normal 2 2 3 3 2 2" xfId="48913"/>
    <cellStyle name="Normal 2 2 3 3 2 2 2" xfId="48914"/>
    <cellStyle name="Normal 2 2 3 3 2 3" xfId="48915"/>
    <cellStyle name="Normal 2 2 3 3 2 3 2" xfId="48916"/>
    <cellStyle name="Normal 2 2 3 3 2 4" xfId="48917"/>
    <cellStyle name="Normal 2 2 3 3 2 4 2" xfId="48918"/>
    <cellStyle name="Normal 2 2 3 3 2 5" xfId="48919"/>
    <cellStyle name="Normal 2 2 3 3 2 5 2" xfId="48920"/>
    <cellStyle name="Normal 2 2 3 3 2 6" xfId="48921"/>
    <cellStyle name="Normal 2 2 3 3 2 6 2" xfId="48922"/>
    <cellStyle name="Normal 2 2 3 3 2 7" xfId="48923"/>
    <cellStyle name="Normal 2 2 3 3 2 7 2" xfId="48924"/>
    <cellStyle name="Normal 2 2 3 3 2 8" xfId="48925"/>
    <cellStyle name="Normal 2 2 3 3 2 8 2" xfId="48926"/>
    <cellStyle name="Normal 2 2 3 3 2 9" xfId="48927"/>
    <cellStyle name="Normal 2 2 3 3 2 9 2" xfId="48928"/>
    <cellStyle name="Normal 2 2 3 3 3" xfId="48929"/>
    <cellStyle name="Normal 2 2 3 3 3 10" xfId="48930"/>
    <cellStyle name="Normal 2 2 3 3 3 10 2" xfId="48931"/>
    <cellStyle name="Normal 2 2 3 3 3 11" xfId="48932"/>
    <cellStyle name="Normal 2 2 3 3 3 11 2" xfId="48933"/>
    <cellStyle name="Normal 2 2 3 3 3 12" xfId="48934"/>
    <cellStyle name="Normal 2 2 3 3 3 12 2" xfId="48935"/>
    <cellStyle name="Normal 2 2 3 3 3 13" xfId="48936"/>
    <cellStyle name="Normal 2 2 3 3 3 14" xfId="48937"/>
    <cellStyle name="Normal 2 2 3 3 3 15" xfId="48938"/>
    <cellStyle name="Normal 2 2 3 3 3 2" xfId="48939"/>
    <cellStyle name="Normal 2 2 3 3 3 2 2" xfId="48940"/>
    <cellStyle name="Normal 2 2 3 3 3 3" xfId="48941"/>
    <cellStyle name="Normal 2 2 3 3 3 3 2" xfId="48942"/>
    <cellStyle name="Normal 2 2 3 3 3 4" xfId="48943"/>
    <cellStyle name="Normal 2 2 3 3 3 4 2" xfId="48944"/>
    <cellStyle name="Normal 2 2 3 3 3 5" xfId="48945"/>
    <cellStyle name="Normal 2 2 3 3 3 5 2" xfId="48946"/>
    <cellStyle name="Normal 2 2 3 3 3 6" xfId="48947"/>
    <cellStyle name="Normal 2 2 3 3 3 6 2" xfId="48948"/>
    <cellStyle name="Normal 2 2 3 3 3 7" xfId="48949"/>
    <cellStyle name="Normal 2 2 3 3 3 7 2" xfId="48950"/>
    <cellStyle name="Normal 2 2 3 3 3 8" xfId="48951"/>
    <cellStyle name="Normal 2 2 3 3 3 8 2" xfId="48952"/>
    <cellStyle name="Normal 2 2 3 3 3 9" xfId="48953"/>
    <cellStyle name="Normal 2 2 3 3 3 9 2" xfId="48954"/>
    <cellStyle name="Normal 2 2 3 3 4" xfId="48955"/>
    <cellStyle name="Normal 2 2 3 3 4 2" xfId="48956"/>
    <cellStyle name="Normal 2 2 3 3 4 3" xfId="48957"/>
    <cellStyle name="Normal 2 2 3 3 5" xfId="48958"/>
    <cellStyle name="Normal 2 2 3 3 5 2" xfId="48959"/>
    <cellStyle name="Normal 2 2 3 3 6" xfId="48960"/>
    <cellStyle name="Normal 2 2 3 3 6 2" xfId="48961"/>
    <cellStyle name="Normal 2 2 3 3 7" xfId="48962"/>
    <cellStyle name="Normal 2 2 3 3 7 2" xfId="48963"/>
    <cellStyle name="Normal 2 2 3 3 8" xfId="48964"/>
    <cellStyle name="Normal 2 2 3 3 8 2" xfId="48965"/>
    <cellStyle name="Normal 2 2 3 3 9" xfId="48966"/>
    <cellStyle name="Normal 2 2 3 3 9 2" xfId="48967"/>
    <cellStyle name="Normal 2 2 3 3_New_Duke_Form_Percent_Complete" xfId="48968"/>
    <cellStyle name="Normal 2 2 3 30" xfId="48969"/>
    <cellStyle name="Normal 2 2 3 30 2" xfId="48970"/>
    <cellStyle name="Normal 2 2 3 31" xfId="48971"/>
    <cellStyle name="Normal 2 2 3 31 2" xfId="48972"/>
    <cellStyle name="Normal 2 2 3 32" xfId="48973"/>
    <cellStyle name="Normal 2 2 3 32 2" xfId="48974"/>
    <cellStyle name="Normal 2 2 3 33" xfId="48975"/>
    <cellStyle name="Normal 2 2 3 33 2" xfId="48976"/>
    <cellStyle name="Normal 2 2 3 34" xfId="48977"/>
    <cellStyle name="Normal 2 2 3 34 2" xfId="48978"/>
    <cellStyle name="Normal 2 2 3 35" xfId="48979"/>
    <cellStyle name="Normal 2 2 3 36" xfId="48980"/>
    <cellStyle name="Normal 2 2 3 37" xfId="48981"/>
    <cellStyle name="Normal 2 2 3 38" xfId="48982"/>
    <cellStyle name="Normal 2 2 3 39" xfId="48983"/>
    <cellStyle name="Normal 2 2 3 4" xfId="48984"/>
    <cellStyle name="Normal 2 2 3 4 10" xfId="48985"/>
    <cellStyle name="Normal 2 2 3 4 10 2" xfId="48986"/>
    <cellStyle name="Normal 2 2 3 4 11" xfId="48987"/>
    <cellStyle name="Normal 2 2 3 4 11 2" xfId="48988"/>
    <cellStyle name="Normal 2 2 3 4 12" xfId="48989"/>
    <cellStyle name="Normal 2 2 3 4 12 2" xfId="48990"/>
    <cellStyle name="Normal 2 2 3 4 13" xfId="48991"/>
    <cellStyle name="Normal 2 2 3 4 13 2" xfId="48992"/>
    <cellStyle name="Normal 2 2 3 4 14" xfId="48993"/>
    <cellStyle name="Normal 2 2 3 4 14 2" xfId="48994"/>
    <cellStyle name="Normal 2 2 3 4 15" xfId="48995"/>
    <cellStyle name="Normal 2 2 3 4 16" xfId="48996"/>
    <cellStyle name="Normal 2 2 3 4 17" xfId="48997"/>
    <cellStyle name="Normal 2 2 3 4 2" xfId="48998"/>
    <cellStyle name="Normal 2 2 3 4 2 10" xfId="48999"/>
    <cellStyle name="Normal 2 2 3 4 2 10 2" xfId="49000"/>
    <cellStyle name="Normal 2 2 3 4 2 11" xfId="49001"/>
    <cellStyle name="Normal 2 2 3 4 2 11 2" xfId="49002"/>
    <cellStyle name="Normal 2 2 3 4 2 12" xfId="49003"/>
    <cellStyle name="Normal 2 2 3 4 2 12 2" xfId="49004"/>
    <cellStyle name="Normal 2 2 3 4 2 13" xfId="49005"/>
    <cellStyle name="Normal 2 2 3 4 2 14" xfId="49006"/>
    <cellStyle name="Normal 2 2 3 4 2 2" xfId="49007"/>
    <cellStyle name="Normal 2 2 3 4 2 2 2" xfId="49008"/>
    <cellStyle name="Normal 2 2 3 4 2 3" xfId="49009"/>
    <cellStyle name="Normal 2 2 3 4 2 3 2" xfId="49010"/>
    <cellStyle name="Normal 2 2 3 4 2 4" xfId="49011"/>
    <cellStyle name="Normal 2 2 3 4 2 4 2" xfId="49012"/>
    <cellStyle name="Normal 2 2 3 4 2 5" xfId="49013"/>
    <cellStyle name="Normal 2 2 3 4 2 5 2" xfId="49014"/>
    <cellStyle name="Normal 2 2 3 4 2 6" xfId="49015"/>
    <cellStyle name="Normal 2 2 3 4 2 6 2" xfId="49016"/>
    <cellStyle name="Normal 2 2 3 4 2 7" xfId="49017"/>
    <cellStyle name="Normal 2 2 3 4 2 7 2" xfId="49018"/>
    <cellStyle name="Normal 2 2 3 4 2 8" xfId="49019"/>
    <cellStyle name="Normal 2 2 3 4 2 8 2" xfId="49020"/>
    <cellStyle name="Normal 2 2 3 4 2 9" xfId="49021"/>
    <cellStyle name="Normal 2 2 3 4 2 9 2" xfId="49022"/>
    <cellStyle name="Normal 2 2 3 4 3" xfId="49023"/>
    <cellStyle name="Normal 2 2 3 4 3 10" xfId="49024"/>
    <cellStyle name="Normal 2 2 3 4 3 10 2" xfId="49025"/>
    <cellStyle name="Normal 2 2 3 4 3 11" xfId="49026"/>
    <cellStyle name="Normal 2 2 3 4 3 11 2" xfId="49027"/>
    <cellStyle name="Normal 2 2 3 4 3 12" xfId="49028"/>
    <cellStyle name="Normal 2 2 3 4 3 12 2" xfId="49029"/>
    <cellStyle name="Normal 2 2 3 4 3 13" xfId="49030"/>
    <cellStyle name="Normal 2 2 3 4 3 14" xfId="49031"/>
    <cellStyle name="Normal 2 2 3 4 3 2" xfId="49032"/>
    <cellStyle name="Normal 2 2 3 4 3 2 2" xfId="49033"/>
    <cellStyle name="Normal 2 2 3 4 3 3" xfId="49034"/>
    <cellStyle name="Normal 2 2 3 4 3 3 2" xfId="49035"/>
    <cellStyle name="Normal 2 2 3 4 3 4" xfId="49036"/>
    <cellStyle name="Normal 2 2 3 4 3 4 2" xfId="49037"/>
    <cellStyle name="Normal 2 2 3 4 3 5" xfId="49038"/>
    <cellStyle name="Normal 2 2 3 4 3 5 2" xfId="49039"/>
    <cellStyle name="Normal 2 2 3 4 3 6" xfId="49040"/>
    <cellStyle name="Normal 2 2 3 4 3 6 2" xfId="49041"/>
    <cellStyle name="Normal 2 2 3 4 3 7" xfId="49042"/>
    <cellStyle name="Normal 2 2 3 4 3 7 2" xfId="49043"/>
    <cellStyle name="Normal 2 2 3 4 3 8" xfId="49044"/>
    <cellStyle name="Normal 2 2 3 4 3 8 2" xfId="49045"/>
    <cellStyle name="Normal 2 2 3 4 3 9" xfId="49046"/>
    <cellStyle name="Normal 2 2 3 4 3 9 2" xfId="49047"/>
    <cellStyle name="Normal 2 2 3 4 4" xfId="49048"/>
    <cellStyle name="Normal 2 2 3 4 4 2" xfId="49049"/>
    <cellStyle name="Normal 2 2 3 4 5" xfId="49050"/>
    <cellStyle name="Normal 2 2 3 4 5 2" xfId="49051"/>
    <cellStyle name="Normal 2 2 3 4 6" xfId="49052"/>
    <cellStyle name="Normal 2 2 3 4 6 2" xfId="49053"/>
    <cellStyle name="Normal 2 2 3 4 7" xfId="49054"/>
    <cellStyle name="Normal 2 2 3 4 7 2" xfId="49055"/>
    <cellStyle name="Normal 2 2 3 4 8" xfId="49056"/>
    <cellStyle name="Normal 2 2 3 4 8 2" xfId="49057"/>
    <cellStyle name="Normal 2 2 3 4 9" xfId="49058"/>
    <cellStyle name="Normal 2 2 3 4 9 2" xfId="49059"/>
    <cellStyle name="Normal 2 2 3 4_New_Duke_Form_Percent_Complete" xfId="49060"/>
    <cellStyle name="Normal 2 2 3 40" xfId="49061"/>
    <cellStyle name="Normal 2 2 3 41" xfId="49062"/>
    <cellStyle name="Normal 2 2 3 42" xfId="49063"/>
    <cellStyle name="Normal 2 2 3 5" xfId="49064"/>
    <cellStyle name="Normal 2 2 3 5 10" xfId="49065"/>
    <cellStyle name="Normal 2 2 3 5 10 2" xfId="49066"/>
    <cellStyle name="Normal 2 2 3 5 11" xfId="49067"/>
    <cellStyle name="Normal 2 2 3 5 11 2" xfId="49068"/>
    <cellStyle name="Normal 2 2 3 5 12" xfId="49069"/>
    <cellStyle name="Normal 2 2 3 5 12 2" xfId="49070"/>
    <cellStyle name="Normal 2 2 3 5 13" xfId="49071"/>
    <cellStyle name="Normal 2 2 3 5 13 2" xfId="49072"/>
    <cellStyle name="Normal 2 2 3 5 14" xfId="49073"/>
    <cellStyle name="Normal 2 2 3 5 14 2" xfId="49074"/>
    <cellStyle name="Normal 2 2 3 5 15" xfId="49075"/>
    <cellStyle name="Normal 2 2 3 5 16" xfId="49076"/>
    <cellStyle name="Normal 2 2 3 5 17" xfId="49077"/>
    <cellStyle name="Normal 2 2 3 5 2" xfId="49078"/>
    <cellStyle name="Normal 2 2 3 5 2 10" xfId="49079"/>
    <cellStyle name="Normal 2 2 3 5 2 10 2" xfId="49080"/>
    <cellStyle name="Normal 2 2 3 5 2 11" xfId="49081"/>
    <cellStyle name="Normal 2 2 3 5 2 11 2" xfId="49082"/>
    <cellStyle name="Normal 2 2 3 5 2 12" xfId="49083"/>
    <cellStyle name="Normal 2 2 3 5 2 12 2" xfId="49084"/>
    <cellStyle name="Normal 2 2 3 5 2 13" xfId="49085"/>
    <cellStyle name="Normal 2 2 3 5 2 14" xfId="49086"/>
    <cellStyle name="Normal 2 2 3 5 2 2" xfId="49087"/>
    <cellStyle name="Normal 2 2 3 5 2 2 2" xfId="49088"/>
    <cellStyle name="Normal 2 2 3 5 2 3" xfId="49089"/>
    <cellStyle name="Normal 2 2 3 5 2 3 2" xfId="49090"/>
    <cellStyle name="Normal 2 2 3 5 2 4" xfId="49091"/>
    <cellStyle name="Normal 2 2 3 5 2 4 2" xfId="49092"/>
    <cellStyle name="Normal 2 2 3 5 2 5" xfId="49093"/>
    <cellStyle name="Normal 2 2 3 5 2 5 2" xfId="49094"/>
    <cellStyle name="Normal 2 2 3 5 2 6" xfId="49095"/>
    <cellStyle name="Normal 2 2 3 5 2 6 2" xfId="49096"/>
    <cellStyle name="Normal 2 2 3 5 2 7" xfId="49097"/>
    <cellStyle name="Normal 2 2 3 5 2 7 2" xfId="49098"/>
    <cellStyle name="Normal 2 2 3 5 2 8" xfId="49099"/>
    <cellStyle name="Normal 2 2 3 5 2 8 2" xfId="49100"/>
    <cellStyle name="Normal 2 2 3 5 2 9" xfId="49101"/>
    <cellStyle name="Normal 2 2 3 5 2 9 2" xfId="49102"/>
    <cellStyle name="Normal 2 2 3 5 3" xfId="49103"/>
    <cellStyle name="Normal 2 2 3 5 3 10" xfId="49104"/>
    <cellStyle name="Normal 2 2 3 5 3 10 2" xfId="49105"/>
    <cellStyle name="Normal 2 2 3 5 3 11" xfId="49106"/>
    <cellStyle name="Normal 2 2 3 5 3 11 2" xfId="49107"/>
    <cellStyle name="Normal 2 2 3 5 3 12" xfId="49108"/>
    <cellStyle name="Normal 2 2 3 5 3 12 2" xfId="49109"/>
    <cellStyle name="Normal 2 2 3 5 3 13" xfId="49110"/>
    <cellStyle name="Normal 2 2 3 5 3 14" xfId="49111"/>
    <cellStyle name="Normal 2 2 3 5 3 2" xfId="49112"/>
    <cellStyle name="Normal 2 2 3 5 3 2 2" xfId="49113"/>
    <cellStyle name="Normal 2 2 3 5 3 3" xfId="49114"/>
    <cellStyle name="Normal 2 2 3 5 3 3 2" xfId="49115"/>
    <cellStyle name="Normal 2 2 3 5 3 4" xfId="49116"/>
    <cellStyle name="Normal 2 2 3 5 3 4 2" xfId="49117"/>
    <cellStyle name="Normal 2 2 3 5 3 5" xfId="49118"/>
    <cellStyle name="Normal 2 2 3 5 3 5 2" xfId="49119"/>
    <cellStyle name="Normal 2 2 3 5 3 6" xfId="49120"/>
    <cellStyle name="Normal 2 2 3 5 3 6 2" xfId="49121"/>
    <cellStyle name="Normal 2 2 3 5 3 7" xfId="49122"/>
    <cellStyle name="Normal 2 2 3 5 3 7 2" xfId="49123"/>
    <cellStyle name="Normal 2 2 3 5 3 8" xfId="49124"/>
    <cellStyle name="Normal 2 2 3 5 3 8 2" xfId="49125"/>
    <cellStyle name="Normal 2 2 3 5 3 9" xfId="49126"/>
    <cellStyle name="Normal 2 2 3 5 3 9 2" xfId="49127"/>
    <cellStyle name="Normal 2 2 3 5 4" xfId="49128"/>
    <cellStyle name="Normal 2 2 3 5 4 2" xfId="49129"/>
    <cellStyle name="Normal 2 2 3 5 5" xfId="49130"/>
    <cellStyle name="Normal 2 2 3 5 5 2" xfId="49131"/>
    <cellStyle name="Normal 2 2 3 5 6" xfId="49132"/>
    <cellStyle name="Normal 2 2 3 5 6 2" xfId="49133"/>
    <cellStyle name="Normal 2 2 3 5 7" xfId="49134"/>
    <cellStyle name="Normal 2 2 3 5 7 2" xfId="49135"/>
    <cellStyle name="Normal 2 2 3 5 8" xfId="49136"/>
    <cellStyle name="Normal 2 2 3 5 8 2" xfId="49137"/>
    <cellStyle name="Normal 2 2 3 5 9" xfId="49138"/>
    <cellStyle name="Normal 2 2 3 5 9 2" xfId="49139"/>
    <cellStyle name="Normal 2 2 3 5_New_Duke_Form_Percent_Complete" xfId="49140"/>
    <cellStyle name="Normal 2 2 3 6" xfId="49141"/>
    <cellStyle name="Normal 2 2 3 6 10" xfId="49142"/>
    <cellStyle name="Normal 2 2 3 6 10 2" xfId="49143"/>
    <cellStyle name="Normal 2 2 3 6 11" xfId="49144"/>
    <cellStyle name="Normal 2 2 3 6 11 2" xfId="49145"/>
    <cellStyle name="Normal 2 2 3 6 12" xfId="49146"/>
    <cellStyle name="Normal 2 2 3 6 12 2" xfId="49147"/>
    <cellStyle name="Normal 2 2 3 6 13" xfId="49148"/>
    <cellStyle name="Normal 2 2 3 6 13 2" xfId="49149"/>
    <cellStyle name="Normal 2 2 3 6 14" xfId="49150"/>
    <cellStyle name="Normal 2 2 3 6 14 2" xfId="49151"/>
    <cellStyle name="Normal 2 2 3 6 15" xfId="49152"/>
    <cellStyle name="Normal 2 2 3 6 16" xfId="49153"/>
    <cellStyle name="Normal 2 2 3 6 17" xfId="49154"/>
    <cellStyle name="Normal 2 2 3 6 2" xfId="49155"/>
    <cellStyle name="Normal 2 2 3 6 2 10" xfId="49156"/>
    <cellStyle name="Normal 2 2 3 6 2 10 2" xfId="49157"/>
    <cellStyle name="Normal 2 2 3 6 2 11" xfId="49158"/>
    <cellStyle name="Normal 2 2 3 6 2 11 2" xfId="49159"/>
    <cellStyle name="Normal 2 2 3 6 2 12" xfId="49160"/>
    <cellStyle name="Normal 2 2 3 6 2 12 2" xfId="49161"/>
    <cellStyle name="Normal 2 2 3 6 2 13" xfId="49162"/>
    <cellStyle name="Normal 2 2 3 6 2 14" xfId="49163"/>
    <cellStyle name="Normal 2 2 3 6 2 2" xfId="49164"/>
    <cellStyle name="Normal 2 2 3 6 2 2 2" xfId="49165"/>
    <cellStyle name="Normal 2 2 3 6 2 3" xfId="49166"/>
    <cellStyle name="Normal 2 2 3 6 2 3 2" xfId="49167"/>
    <cellStyle name="Normal 2 2 3 6 2 4" xfId="49168"/>
    <cellStyle name="Normal 2 2 3 6 2 4 2" xfId="49169"/>
    <cellStyle name="Normal 2 2 3 6 2 5" xfId="49170"/>
    <cellStyle name="Normal 2 2 3 6 2 5 2" xfId="49171"/>
    <cellStyle name="Normal 2 2 3 6 2 6" xfId="49172"/>
    <cellStyle name="Normal 2 2 3 6 2 6 2" xfId="49173"/>
    <cellStyle name="Normal 2 2 3 6 2 7" xfId="49174"/>
    <cellStyle name="Normal 2 2 3 6 2 7 2" xfId="49175"/>
    <cellStyle name="Normal 2 2 3 6 2 8" xfId="49176"/>
    <cellStyle name="Normal 2 2 3 6 2 8 2" xfId="49177"/>
    <cellStyle name="Normal 2 2 3 6 2 9" xfId="49178"/>
    <cellStyle name="Normal 2 2 3 6 2 9 2" xfId="49179"/>
    <cellStyle name="Normal 2 2 3 6 3" xfId="49180"/>
    <cellStyle name="Normal 2 2 3 6 3 10" xfId="49181"/>
    <cellStyle name="Normal 2 2 3 6 3 10 2" xfId="49182"/>
    <cellStyle name="Normal 2 2 3 6 3 11" xfId="49183"/>
    <cellStyle name="Normal 2 2 3 6 3 11 2" xfId="49184"/>
    <cellStyle name="Normal 2 2 3 6 3 12" xfId="49185"/>
    <cellStyle name="Normal 2 2 3 6 3 12 2" xfId="49186"/>
    <cellStyle name="Normal 2 2 3 6 3 13" xfId="49187"/>
    <cellStyle name="Normal 2 2 3 6 3 14" xfId="49188"/>
    <cellStyle name="Normal 2 2 3 6 3 2" xfId="49189"/>
    <cellStyle name="Normal 2 2 3 6 3 2 2" xfId="49190"/>
    <cellStyle name="Normal 2 2 3 6 3 3" xfId="49191"/>
    <cellStyle name="Normal 2 2 3 6 3 3 2" xfId="49192"/>
    <cellStyle name="Normal 2 2 3 6 3 4" xfId="49193"/>
    <cellStyle name="Normal 2 2 3 6 3 4 2" xfId="49194"/>
    <cellStyle name="Normal 2 2 3 6 3 5" xfId="49195"/>
    <cellStyle name="Normal 2 2 3 6 3 5 2" xfId="49196"/>
    <cellStyle name="Normal 2 2 3 6 3 6" xfId="49197"/>
    <cellStyle name="Normal 2 2 3 6 3 6 2" xfId="49198"/>
    <cellStyle name="Normal 2 2 3 6 3 7" xfId="49199"/>
    <cellStyle name="Normal 2 2 3 6 3 7 2" xfId="49200"/>
    <cellStyle name="Normal 2 2 3 6 3 8" xfId="49201"/>
    <cellStyle name="Normal 2 2 3 6 3 8 2" xfId="49202"/>
    <cellStyle name="Normal 2 2 3 6 3 9" xfId="49203"/>
    <cellStyle name="Normal 2 2 3 6 3 9 2" xfId="49204"/>
    <cellStyle name="Normal 2 2 3 6 4" xfId="49205"/>
    <cellStyle name="Normal 2 2 3 6 4 2" xfId="49206"/>
    <cellStyle name="Normal 2 2 3 6 5" xfId="49207"/>
    <cellStyle name="Normal 2 2 3 6 5 2" xfId="49208"/>
    <cellStyle name="Normal 2 2 3 6 6" xfId="49209"/>
    <cellStyle name="Normal 2 2 3 6 6 2" xfId="49210"/>
    <cellStyle name="Normal 2 2 3 6 7" xfId="49211"/>
    <cellStyle name="Normal 2 2 3 6 7 2" xfId="49212"/>
    <cellStyle name="Normal 2 2 3 6 8" xfId="49213"/>
    <cellStyle name="Normal 2 2 3 6 8 2" xfId="49214"/>
    <cellStyle name="Normal 2 2 3 6 9" xfId="49215"/>
    <cellStyle name="Normal 2 2 3 6 9 2" xfId="49216"/>
    <cellStyle name="Normal 2 2 3 6_New_Duke_Form_Percent_Complete" xfId="49217"/>
    <cellStyle name="Normal 2 2 3 7" xfId="49218"/>
    <cellStyle name="Normal 2 2 3 7 10" xfId="49219"/>
    <cellStyle name="Normal 2 2 3 7 10 2" xfId="49220"/>
    <cellStyle name="Normal 2 2 3 7 11" xfId="49221"/>
    <cellStyle name="Normal 2 2 3 7 11 2" xfId="49222"/>
    <cellStyle name="Normal 2 2 3 7 12" xfId="49223"/>
    <cellStyle name="Normal 2 2 3 7 12 2" xfId="49224"/>
    <cellStyle name="Normal 2 2 3 7 13" xfId="49225"/>
    <cellStyle name="Normal 2 2 3 7 13 2" xfId="49226"/>
    <cellStyle name="Normal 2 2 3 7 14" xfId="49227"/>
    <cellStyle name="Normal 2 2 3 7 14 2" xfId="49228"/>
    <cellStyle name="Normal 2 2 3 7 15" xfId="49229"/>
    <cellStyle name="Normal 2 2 3 7 16" xfId="49230"/>
    <cellStyle name="Normal 2 2 3 7 2" xfId="49231"/>
    <cellStyle name="Normal 2 2 3 7 2 10" xfId="49232"/>
    <cellStyle name="Normal 2 2 3 7 2 10 2" xfId="49233"/>
    <cellStyle name="Normal 2 2 3 7 2 11" xfId="49234"/>
    <cellStyle name="Normal 2 2 3 7 2 11 2" xfId="49235"/>
    <cellStyle name="Normal 2 2 3 7 2 12" xfId="49236"/>
    <cellStyle name="Normal 2 2 3 7 2 12 2" xfId="49237"/>
    <cellStyle name="Normal 2 2 3 7 2 13" xfId="49238"/>
    <cellStyle name="Normal 2 2 3 7 2 14" xfId="49239"/>
    <cellStyle name="Normal 2 2 3 7 2 2" xfId="49240"/>
    <cellStyle name="Normal 2 2 3 7 2 2 2" xfId="49241"/>
    <cellStyle name="Normal 2 2 3 7 2 3" xfId="49242"/>
    <cellStyle name="Normal 2 2 3 7 2 3 2" xfId="49243"/>
    <cellStyle name="Normal 2 2 3 7 2 4" xfId="49244"/>
    <cellStyle name="Normal 2 2 3 7 2 4 2" xfId="49245"/>
    <cellStyle name="Normal 2 2 3 7 2 5" xfId="49246"/>
    <cellStyle name="Normal 2 2 3 7 2 5 2" xfId="49247"/>
    <cellStyle name="Normal 2 2 3 7 2 6" xfId="49248"/>
    <cellStyle name="Normal 2 2 3 7 2 6 2" xfId="49249"/>
    <cellStyle name="Normal 2 2 3 7 2 7" xfId="49250"/>
    <cellStyle name="Normal 2 2 3 7 2 7 2" xfId="49251"/>
    <cellStyle name="Normal 2 2 3 7 2 8" xfId="49252"/>
    <cellStyle name="Normal 2 2 3 7 2 8 2" xfId="49253"/>
    <cellStyle name="Normal 2 2 3 7 2 9" xfId="49254"/>
    <cellStyle name="Normal 2 2 3 7 2 9 2" xfId="49255"/>
    <cellStyle name="Normal 2 2 3 7 3" xfId="49256"/>
    <cellStyle name="Normal 2 2 3 7 3 10" xfId="49257"/>
    <cellStyle name="Normal 2 2 3 7 3 10 2" xfId="49258"/>
    <cellStyle name="Normal 2 2 3 7 3 11" xfId="49259"/>
    <cellStyle name="Normal 2 2 3 7 3 11 2" xfId="49260"/>
    <cellStyle name="Normal 2 2 3 7 3 12" xfId="49261"/>
    <cellStyle name="Normal 2 2 3 7 3 12 2" xfId="49262"/>
    <cellStyle name="Normal 2 2 3 7 3 13" xfId="49263"/>
    <cellStyle name="Normal 2 2 3 7 3 14" xfId="49264"/>
    <cellStyle name="Normal 2 2 3 7 3 2" xfId="49265"/>
    <cellStyle name="Normal 2 2 3 7 3 2 2" xfId="49266"/>
    <cellStyle name="Normal 2 2 3 7 3 3" xfId="49267"/>
    <cellStyle name="Normal 2 2 3 7 3 3 2" xfId="49268"/>
    <cellStyle name="Normal 2 2 3 7 3 4" xfId="49269"/>
    <cellStyle name="Normal 2 2 3 7 3 4 2" xfId="49270"/>
    <cellStyle name="Normal 2 2 3 7 3 5" xfId="49271"/>
    <cellStyle name="Normal 2 2 3 7 3 5 2" xfId="49272"/>
    <cellStyle name="Normal 2 2 3 7 3 6" xfId="49273"/>
    <cellStyle name="Normal 2 2 3 7 3 6 2" xfId="49274"/>
    <cellStyle name="Normal 2 2 3 7 3 7" xfId="49275"/>
    <cellStyle name="Normal 2 2 3 7 3 7 2" xfId="49276"/>
    <cellStyle name="Normal 2 2 3 7 3 8" xfId="49277"/>
    <cellStyle name="Normal 2 2 3 7 3 8 2" xfId="49278"/>
    <cellStyle name="Normal 2 2 3 7 3 9" xfId="49279"/>
    <cellStyle name="Normal 2 2 3 7 3 9 2" xfId="49280"/>
    <cellStyle name="Normal 2 2 3 7 4" xfId="49281"/>
    <cellStyle name="Normal 2 2 3 7 4 2" xfId="49282"/>
    <cellStyle name="Normal 2 2 3 7 5" xfId="49283"/>
    <cellStyle name="Normal 2 2 3 7 5 2" xfId="49284"/>
    <cellStyle name="Normal 2 2 3 7 6" xfId="49285"/>
    <cellStyle name="Normal 2 2 3 7 6 2" xfId="49286"/>
    <cellStyle name="Normal 2 2 3 7 7" xfId="49287"/>
    <cellStyle name="Normal 2 2 3 7 7 2" xfId="49288"/>
    <cellStyle name="Normal 2 2 3 7 8" xfId="49289"/>
    <cellStyle name="Normal 2 2 3 7 8 2" xfId="49290"/>
    <cellStyle name="Normal 2 2 3 7 9" xfId="49291"/>
    <cellStyle name="Normal 2 2 3 7 9 2" xfId="49292"/>
    <cellStyle name="Normal 2 2 3 7_New_Duke_Form_Percent_Complete" xfId="49293"/>
    <cellStyle name="Normal 2 2 3 8" xfId="49294"/>
    <cellStyle name="Normal 2 2 3 8 10" xfId="49295"/>
    <cellStyle name="Normal 2 2 3 8 10 2" xfId="49296"/>
    <cellStyle name="Normal 2 2 3 8 11" xfId="49297"/>
    <cellStyle name="Normal 2 2 3 8 11 2" xfId="49298"/>
    <cellStyle name="Normal 2 2 3 8 12" xfId="49299"/>
    <cellStyle name="Normal 2 2 3 8 12 2" xfId="49300"/>
    <cellStyle name="Normal 2 2 3 8 13" xfId="49301"/>
    <cellStyle name="Normal 2 2 3 8 13 2" xfId="49302"/>
    <cellStyle name="Normal 2 2 3 8 14" xfId="49303"/>
    <cellStyle name="Normal 2 2 3 8 14 2" xfId="49304"/>
    <cellStyle name="Normal 2 2 3 8 15" xfId="49305"/>
    <cellStyle name="Normal 2 2 3 8 16" xfId="49306"/>
    <cellStyle name="Normal 2 2 3 8 2" xfId="49307"/>
    <cellStyle name="Normal 2 2 3 8 2 10" xfId="49308"/>
    <cellStyle name="Normal 2 2 3 8 2 10 2" xfId="49309"/>
    <cellStyle name="Normal 2 2 3 8 2 11" xfId="49310"/>
    <cellStyle name="Normal 2 2 3 8 2 11 2" xfId="49311"/>
    <cellStyle name="Normal 2 2 3 8 2 12" xfId="49312"/>
    <cellStyle name="Normal 2 2 3 8 2 12 2" xfId="49313"/>
    <cellStyle name="Normal 2 2 3 8 2 13" xfId="49314"/>
    <cellStyle name="Normal 2 2 3 8 2 14" xfId="49315"/>
    <cellStyle name="Normal 2 2 3 8 2 2" xfId="49316"/>
    <cellStyle name="Normal 2 2 3 8 2 2 2" xfId="49317"/>
    <cellStyle name="Normal 2 2 3 8 2 3" xfId="49318"/>
    <cellStyle name="Normal 2 2 3 8 2 3 2" xfId="49319"/>
    <cellStyle name="Normal 2 2 3 8 2 4" xfId="49320"/>
    <cellStyle name="Normal 2 2 3 8 2 4 2" xfId="49321"/>
    <cellStyle name="Normal 2 2 3 8 2 5" xfId="49322"/>
    <cellStyle name="Normal 2 2 3 8 2 5 2" xfId="49323"/>
    <cellStyle name="Normal 2 2 3 8 2 6" xfId="49324"/>
    <cellStyle name="Normal 2 2 3 8 2 6 2" xfId="49325"/>
    <cellStyle name="Normal 2 2 3 8 2 7" xfId="49326"/>
    <cellStyle name="Normal 2 2 3 8 2 7 2" xfId="49327"/>
    <cellStyle name="Normal 2 2 3 8 2 8" xfId="49328"/>
    <cellStyle name="Normal 2 2 3 8 2 8 2" xfId="49329"/>
    <cellStyle name="Normal 2 2 3 8 2 9" xfId="49330"/>
    <cellStyle name="Normal 2 2 3 8 2 9 2" xfId="49331"/>
    <cellStyle name="Normal 2 2 3 8 3" xfId="49332"/>
    <cellStyle name="Normal 2 2 3 8 3 10" xfId="49333"/>
    <cellStyle name="Normal 2 2 3 8 3 10 2" xfId="49334"/>
    <cellStyle name="Normal 2 2 3 8 3 11" xfId="49335"/>
    <cellStyle name="Normal 2 2 3 8 3 11 2" xfId="49336"/>
    <cellStyle name="Normal 2 2 3 8 3 12" xfId="49337"/>
    <cellStyle name="Normal 2 2 3 8 3 12 2" xfId="49338"/>
    <cellStyle name="Normal 2 2 3 8 3 13" xfId="49339"/>
    <cellStyle name="Normal 2 2 3 8 3 14" xfId="49340"/>
    <cellStyle name="Normal 2 2 3 8 3 2" xfId="49341"/>
    <cellStyle name="Normal 2 2 3 8 3 2 2" xfId="49342"/>
    <cellStyle name="Normal 2 2 3 8 3 3" xfId="49343"/>
    <cellStyle name="Normal 2 2 3 8 3 3 2" xfId="49344"/>
    <cellStyle name="Normal 2 2 3 8 3 4" xfId="49345"/>
    <cellStyle name="Normal 2 2 3 8 3 4 2" xfId="49346"/>
    <cellStyle name="Normal 2 2 3 8 3 5" xfId="49347"/>
    <cellStyle name="Normal 2 2 3 8 3 5 2" xfId="49348"/>
    <cellStyle name="Normal 2 2 3 8 3 6" xfId="49349"/>
    <cellStyle name="Normal 2 2 3 8 3 6 2" xfId="49350"/>
    <cellStyle name="Normal 2 2 3 8 3 7" xfId="49351"/>
    <cellStyle name="Normal 2 2 3 8 3 7 2" xfId="49352"/>
    <cellStyle name="Normal 2 2 3 8 3 8" xfId="49353"/>
    <cellStyle name="Normal 2 2 3 8 3 8 2" xfId="49354"/>
    <cellStyle name="Normal 2 2 3 8 3 9" xfId="49355"/>
    <cellStyle name="Normal 2 2 3 8 3 9 2" xfId="49356"/>
    <cellStyle name="Normal 2 2 3 8 4" xfId="49357"/>
    <cellStyle name="Normal 2 2 3 8 4 2" xfId="49358"/>
    <cellStyle name="Normal 2 2 3 8 5" xfId="49359"/>
    <cellStyle name="Normal 2 2 3 8 5 2" xfId="49360"/>
    <cellStyle name="Normal 2 2 3 8 6" xfId="49361"/>
    <cellStyle name="Normal 2 2 3 8 6 2" xfId="49362"/>
    <cellStyle name="Normal 2 2 3 8 7" xfId="49363"/>
    <cellStyle name="Normal 2 2 3 8 7 2" xfId="49364"/>
    <cellStyle name="Normal 2 2 3 8 8" xfId="49365"/>
    <cellStyle name="Normal 2 2 3 8 8 2" xfId="49366"/>
    <cellStyle name="Normal 2 2 3 8 9" xfId="49367"/>
    <cellStyle name="Normal 2 2 3 8 9 2" xfId="49368"/>
    <cellStyle name="Normal 2 2 3 8_New_Duke_Form_Percent_Complete" xfId="49369"/>
    <cellStyle name="Normal 2 2 3 9" xfId="49370"/>
    <cellStyle name="Normal 2 2 3 9 10" xfId="49371"/>
    <cellStyle name="Normal 2 2 3 9 10 2" xfId="49372"/>
    <cellStyle name="Normal 2 2 3 9 11" xfId="49373"/>
    <cellStyle name="Normal 2 2 3 9 11 2" xfId="49374"/>
    <cellStyle name="Normal 2 2 3 9 12" xfId="49375"/>
    <cellStyle name="Normal 2 2 3 9 12 2" xfId="49376"/>
    <cellStyle name="Normal 2 2 3 9 13" xfId="49377"/>
    <cellStyle name="Normal 2 2 3 9 13 2" xfId="49378"/>
    <cellStyle name="Normal 2 2 3 9 14" xfId="49379"/>
    <cellStyle name="Normal 2 2 3 9 14 2" xfId="49380"/>
    <cellStyle name="Normal 2 2 3 9 15" xfId="49381"/>
    <cellStyle name="Normal 2 2 3 9 16" xfId="49382"/>
    <cellStyle name="Normal 2 2 3 9 2" xfId="49383"/>
    <cellStyle name="Normal 2 2 3 9 2 10" xfId="49384"/>
    <cellStyle name="Normal 2 2 3 9 2 10 2" xfId="49385"/>
    <cellStyle name="Normal 2 2 3 9 2 11" xfId="49386"/>
    <cellStyle name="Normal 2 2 3 9 2 11 2" xfId="49387"/>
    <cellStyle name="Normal 2 2 3 9 2 12" xfId="49388"/>
    <cellStyle name="Normal 2 2 3 9 2 12 2" xfId="49389"/>
    <cellStyle name="Normal 2 2 3 9 2 13" xfId="49390"/>
    <cellStyle name="Normal 2 2 3 9 2 14" xfId="49391"/>
    <cellStyle name="Normal 2 2 3 9 2 2" xfId="49392"/>
    <cellStyle name="Normal 2 2 3 9 2 2 2" xfId="49393"/>
    <cellStyle name="Normal 2 2 3 9 2 3" xfId="49394"/>
    <cellStyle name="Normal 2 2 3 9 2 3 2" xfId="49395"/>
    <cellStyle name="Normal 2 2 3 9 2 4" xfId="49396"/>
    <cellStyle name="Normal 2 2 3 9 2 4 2" xfId="49397"/>
    <cellStyle name="Normal 2 2 3 9 2 5" xfId="49398"/>
    <cellStyle name="Normal 2 2 3 9 2 5 2" xfId="49399"/>
    <cellStyle name="Normal 2 2 3 9 2 6" xfId="49400"/>
    <cellStyle name="Normal 2 2 3 9 2 6 2" xfId="49401"/>
    <cellStyle name="Normal 2 2 3 9 2 7" xfId="49402"/>
    <cellStyle name="Normal 2 2 3 9 2 7 2" xfId="49403"/>
    <cellStyle name="Normal 2 2 3 9 2 8" xfId="49404"/>
    <cellStyle name="Normal 2 2 3 9 2 8 2" xfId="49405"/>
    <cellStyle name="Normal 2 2 3 9 2 9" xfId="49406"/>
    <cellStyle name="Normal 2 2 3 9 2 9 2" xfId="49407"/>
    <cellStyle name="Normal 2 2 3 9 3" xfId="49408"/>
    <cellStyle name="Normal 2 2 3 9 3 10" xfId="49409"/>
    <cellStyle name="Normal 2 2 3 9 3 10 2" xfId="49410"/>
    <cellStyle name="Normal 2 2 3 9 3 11" xfId="49411"/>
    <cellStyle name="Normal 2 2 3 9 3 11 2" xfId="49412"/>
    <cellStyle name="Normal 2 2 3 9 3 12" xfId="49413"/>
    <cellStyle name="Normal 2 2 3 9 3 12 2" xfId="49414"/>
    <cellStyle name="Normal 2 2 3 9 3 13" xfId="49415"/>
    <cellStyle name="Normal 2 2 3 9 3 14" xfId="49416"/>
    <cellStyle name="Normal 2 2 3 9 3 2" xfId="49417"/>
    <cellStyle name="Normal 2 2 3 9 3 2 2" xfId="49418"/>
    <cellStyle name="Normal 2 2 3 9 3 3" xfId="49419"/>
    <cellStyle name="Normal 2 2 3 9 3 3 2" xfId="49420"/>
    <cellStyle name="Normal 2 2 3 9 3 4" xfId="49421"/>
    <cellStyle name="Normal 2 2 3 9 3 4 2" xfId="49422"/>
    <cellStyle name="Normal 2 2 3 9 3 5" xfId="49423"/>
    <cellStyle name="Normal 2 2 3 9 3 5 2" xfId="49424"/>
    <cellStyle name="Normal 2 2 3 9 3 6" xfId="49425"/>
    <cellStyle name="Normal 2 2 3 9 3 6 2" xfId="49426"/>
    <cellStyle name="Normal 2 2 3 9 3 7" xfId="49427"/>
    <cellStyle name="Normal 2 2 3 9 3 7 2" xfId="49428"/>
    <cellStyle name="Normal 2 2 3 9 3 8" xfId="49429"/>
    <cellStyle name="Normal 2 2 3 9 3 8 2" xfId="49430"/>
    <cellStyle name="Normal 2 2 3 9 3 9" xfId="49431"/>
    <cellStyle name="Normal 2 2 3 9 3 9 2" xfId="49432"/>
    <cellStyle name="Normal 2 2 3 9 4" xfId="49433"/>
    <cellStyle name="Normal 2 2 3 9 4 2" xfId="49434"/>
    <cellStyle name="Normal 2 2 3 9 5" xfId="49435"/>
    <cellStyle name="Normal 2 2 3 9 5 2" xfId="49436"/>
    <cellStyle name="Normal 2 2 3 9 6" xfId="49437"/>
    <cellStyle name="Normal 2 2 3 9 6 2" xfId="49438"/>
    <cellStyle name="Normal 2 2 3 9 7" xfId="49439"/>
    <cellStyle name="Normal 2 2 3 9 7 2" xfId="49440"/>
    <cellStyle name="Normal 2 2 3 9 8" xfId="49441"/>
    <cellStyle name="Normal 2 2 3 9 8 2" xfId="49442"/>
    <cellStyle name="Normal 2 2 3 9 9" xfId="49443"/>
    <cellStyle name="Normal 2 2 3 9 9 2" xfId="49444"/>
    <cellStyle name="Normal 2 2 3 9_New_Duke_Form_Percent_Complete" xfId="49445"/>
    <cellStyle name="Normal 2 2 3_New_Duke_Form_Percent_Complete" xfId="49446"/>
    <cellStyle name="Normal 2 2 30" xfId="49447"/>
    <cellStyle name="Normal 2 2 30 2" xfId="49448"/>
    <cellStyle name="Normal 2 2 31" xfId="49449"/>
    <cellStyle name="Normal 2 2 31 2" xfId="49450"/>
    <cellStyle name="Normal 2 2 32" xfId="49451"/>
    <cellStyle name="Normal 2 2 32 2" xfId="49452"/>
    <cellStyle name="Normal 2 2 33" xfId="49453"/>
    <cellStyle name="Normal 2 2 33 2" xfId="49454"/>
    <cellStyle name="Normal 2 2 34" xfId="49455"/>
    <cellStyle name="Normal 2 2 34 2" xfId="49456"/>
    <cellStyle name="Normal 2 2 35" xfId="49457"/>
    <cellStyle name="Normal 2 2 35 2" xfId="49458"/>
    <cellStyle name="Normal 2 2 36" xfId="49459"/>
    <cellStyle name="Normal 2 2 36 2" xfId="49460"/>
    <cellStyle name="Normal 2 2 37" xfId="49461"/>
    <cellStyle name="Normal 2 2 37 2" xfId="49462"/>
    <cellStyle name="Normal 2 2 38" xfId="49463"/>
    <cellStyle name="Normal 2 2 39" xfId="49464"/>
    <cellStyle name="Normal 2 2 4" xfId="49465"/>
    <cellStyle name="Normal 2 2 4 10" xfId="49466"/>
    <cellStyle name="Normal 2 2 4 10 10" xfId="49467"/>
    <cellStyle name="Normal 2 2 4 10 10 2" xfId="49468"/>
    <cellStyle name="Normal 2 2 4 10 11" xfId="49469"/>
    <cellStyle name="Normal 2 2 4 10 11 2" xfId="49470"/>
    <cellStyle name="Normal 2 2 4 10 12" xfId="49471"/>
    <cellStyle name="Normal 2 2 4 10 12 2" xfId="49472"/>
    <cellStyle name="Normal 2 2 4 10 13" xfId="49473"/>
    <cellStyle name="Normal 2 2 4 10 13 2" xfId="49474"/>
    <cellStyle name="Normal 2 2 4 10 14" xfId="49475"/>
    <cellStyle name="Normal 2 2 4 10 14 2" xfId="49476"/>
    <cellStyle name="Normal 2 2 4 10 15" xfId="49477"/>
    <cellStyle name="Normal 2 2 4 10 16" xfId="49478"/>
    <cellStyle name="Normal 2 2 4 10 2" xfId="49479"/>
    <cellStyle name="Normal 2 2 4 10 2 10" xfId="49480"/>
    <cellStyle name="Normal 2 2 4 10 2 10 2" xfId="49481"/>
    <cellStyle name="Normal 2 2 4 10 2 11" xfId="49482"/>
    <cellStyle name="Normal 2 2 4 10 2 11 2" xfId="49483"/>
    <cellStyle name="Normal 2 2 4 10 2 12" xfId="49484"/>
    <cellStyle name="Normal 2 2 4 10 2 12 2" xfId="49485"/>
    <cellStyle name="Normal 2 2 4 10 2 13" xfId="49486"/>
    <cellStyle name="Normal 2 2 4 10 2 14" xfId="49487"/>
    <cellStyle name="Normal 2 2 4 10 2 2" xfId="49488"/>
    <cellStyle name="Normal 2 2 4 10 2 2 2" xfId="49489"/>
    <cellStyle name="Normal 2 2 4 10 2 3" xfId="49490"/>
    <cellStyle name="Normal 2 2 4 10 2 3 2" xfId="49491"/>
    <cellStyle name="Normal 2 2 4 10 2 4" xfId="49492"/>
    <cellStyle name="Normal 2 2 4 10 2 4 2" xfId="49493"/>
    <cellStyle name="Normal 2 2 4 10 2 5" xfId="49494"/>
    <cellStyle name="Normal 2 2 4 10 2 5 2" xfId="49495"/>
    <cellStyle name="Normal 2 2 4 10 2 6" xfId="49496"/>
    <cellStyle name="Normal 2 2 4 10 2 6 2" xfId="49497"/>
    <cellStyle name="Normal 2 2 4 10 2 7" xfId="49498"/>
    <cellStyle name="Normal 2 2 4 10 2 7 2" xfId="49499"/>
    <cellStyle name="Normal 2 2 4 10 2 8" xfId="49500"/>
    <cellStyle name="Normal 2 2 4 10 2 8 2" xfId="49501"/>
    <cellStyle name="Normal 2 2 4 10 2 9" xfId="49502"/>
    <cellStyle name="Normal 2 2 4 10 2 9 2" xfId="49503"/>
    <cellStyle name="Normal 2 2 4 10 3" xfId="49504"/>
    <cellStyle name="Normal 2 2 4 10 3 10" xfId="49505"/>
    <cellStyle name="Normal 2 2 4 10 3 10 2" xfId="49506"/>
    <cellStyle name="Normal 2 2 4 10 3 11" xfId="49507"/>
    <cellStyle name="Normal 2 2 4 10 3 11 2" xfId="49508"/>
    <cellStyle name="Normal 2 2 4 10 3 12" xfId="49509"/>
    <cellStyle name="Normal 2 2 4 10 3 12 2" xfId="49510"/>
    <cellStyle name="Normal 2 2 4 10 3 13" xfId="49511"/>
    <cellStyle name="Normal 2 2 4 10 3 14" xfId="49512"/>
    <cellStyle name="Normal 2 2 4 10 3 2" xfId="49513"/>
    <cellStyle name="Normal 2 2 4 10 3 2 2" xfId="49514"/>
    <cellStyle name="Normal 2 2 4 10 3 3" xfId="49515"/>
    <cellStyle name="Normal 2 2 4 10 3 3 2" xfId="49516"/>
    <cellStyle name="Normal 2 2 4 10 3 4" xfId="49517"/>
    <cellStyle name="Normal 2 2 4 10 3 4 2" xfId="49518"/>
    <cellStyle name="Normal 2 2 4 10 3 5" xfId="49519"/>
    <cellStyle name="Normal 2 2 4 10 3 5 2" xfId="49520"/>
    <cellStyle name="Normal 2 2 4 10 3 6" xfId="49521"/>
    <cellStyle name="Normal 2 2 4 10 3 6 2" xfId="49522"/>
    <cellStyle name="Normal 2 2 4 10 3 7" xfId="49523"/>
    <cellStyle name="Normal 2 2 4 10 3 7 2" xfId="49524"/>
    <cellStyle name="Normal 2 2 4 10 3 8" xfId="49525"/>
    <cellStyle name="Normal 2 2 4 10 3 8 2" xfId="49526"/>
    <cellStyle name="Normal 2 2 4 10 3 9" xfId="49527"/>
    <cellStyle name="Normal 2 2 4 10 3 9 2" xfId="49528"/>
    <cellStyle name="Normal 2 2 4 10 4" xfId="49529"/>
    <cellStyle name="Normal 2 2 4 10 4 2" xfId="49530"/>
    <cellStyle name="Normal 2 2 4 10 5" xfId="49531"/>
    <cellStyle name="Normal 2 2 4 10 5 2" xfId="49532"/>
    <cellStyle name="Normal 2 2 4 10 6" xfId="49533"/>
    <cellStyle name="Normal 2 2 4 10 6 2" xfId="49534"/>
    <cellStyle name="Normal 2 2 4 10 7" xfId="49535"/>
    <cellStyle name="Normal 2 2 4 10 7 2" xfId="49536"/>
    <cellStyle name="Normal 2 2 4 10 8" xfId="49537"/>
    <cellStyle name="Normal 2 2 4 10 8 2" xfId="49538"/>
    <cellStyle name="Normal 2 2 4 10 9" xfId="49539"/>
    <cellStyle name="Normal 2 2 4 10 9 2" xfId="49540"/>
    <cellStyle name="Normal 2 2 4 10_New_Duke_Form_Percent_Complete" xfId="49541"/>
    <cellStyle name="Normal 2 2 4 11" xfId="49542"/>
    <cellStyle name="Normal 2 2 4 11 10" xfId="49543"/>
    <cellStyle name="Normal 2 2 4 11 10 2" xfId="49544"/>
    <cellStyle name="Normal 2 2 4 11 11" xfId="49545"/>
    <cellStyle name="Normal 2 2 4 11 11 2" xfId="49546"/>
    <cellStyle name="Normal 2 2 4 11 12" xfId="49547"/>
    <cellStyle name="Normal 2 2 4 11 12 2" xfId="49548"/>
    <cellStyle name="Normal 2 2 4 11 13" xfId="49549"/>
    <cellStyle name="Normal 2 2 4 11 13 2" xfId="49550"/>
    <cellStyle name="Normal 2 2 4 11 14" xfId="49551"/>
    <cellStyle name="Normal 2 2 4 11 14 2" xfId="49552"/>
    <cellStyle name="Normal 2 2 4 11 15" xfId="49553"/>
    <cellStyle name="Normal 2 2 4 11 16" xfId="49554"/>
    <cellStyle name="Normal 2 2 4 11 2" xfId="49555"/>
    <cellStyle name="Normal 2 2 4 11 2 10" xfId="49556"/>
    <cellStyle name="Normal 2 2 4 11 2 10 2" xfId="49557"/>
    <cellStyle name="Normal 2 2 4 11 2 11" xfId="49558"/>
    <cellStyle name="Normal 2 2 4 11 2 11 2" xfId="49559"/>
    <cellStyle name="Normal 2 2 4 11 2 12" xfId="49560"/>
    <cellStyle name="Normal 2 2 4 11 2 12 2" xfId="49561"/>
    <cellStyle name="Normal 2 2 4 11 2 13" xfId="49562"/>
    <cellStyle name="Normal 2 2 4 11 2 14" xfId="49563"/>
    <cellStyle name="Normal 2 2 4 11 2 2" xfId="49564"/>
    <cellStyle name="Normal 2 2 4 11 2 2 2" xfId="49565"/>
    <cellStyle name="Normal 2 2 4 11 2 3" xfId="49566"/>
    <cellStyle name="Normal 2 2 4 11 2 3 2" xfId="49567"/>
    <cellStyle name="Normal 2 2 4 11 2 4" xfId="49568"/>
    <cellStyle name="Normal 2 2 4 11 2 4 2" xfId="49569"/>
    <cellStyle name="Normal 2 2 4 11 2 5" xfId="49570"/>
    <cellStyle name="Normal 2 2 4 11 2 5 2" xfId="49571"/>
    <cellStyle name="Normal 2 2 4 11 2 6" xfId="49572"/>
    <cellStyle name="Normal 2 2 4 11 2 6 2" xfId="49573"/>
    <cellStyle name="Normal 2 2 4 11 2 7" xfId="49574"/>
    <cellStyle name="Normal 2 2 4 11 2 7 2" xfId="49575"/>
    <cellStyle name="Normal 2 2 4 11 2 8" xfId="49576"/>
    <cellStyle name="Normal 2 2 4 11 2 8 2" xfId="49577"/>
    <cellStyle name="Normal 2 2 4 11 2 9" xfId="49578"/>
    <cellStyle name="Normal 2 2 4 11 2 9 2" xfId="49579"/>
    <cellStyle name="Normal 2 2 4 11 3" xfId="49580"/>
    <cellStyle name="Normal 2 2 4 11 3 10" xfId="49581"/>
    <cellStyle name="Normal 2 2 4 11 3 10 2" xfId="49582"/>
    <cellStyle name="Normal 2 2 4 11 3 11" xfId="49583"/>
    <cellStyle name="Normal 2 2 4 11 3 11 2" xfId="49584"/>
    <cellStyle name="Normal 2 2 4 11 3 12" xfId="49585"/>
    <cellStyle name="Normal 2 2 4 11 3 12 2" xfId="49586"/>
    <cellStyle name="Normal 2 2 4 11 3 13" xfId="49587"/>
    <cellStyle name="Normal 2 2 4 11 3 14" xfId="49588"/>
    <cellStyle name="Normal 2 2 4 11 3 2" xfId="49589"/>
    <cellStyle name="Normal 2 2 4 11 3 2 2" xfId="49590"/>
    <cellStyle name="Normal 2 2 4 11 3 3" xfId="49591"/>
    <cellStyle name="Normal 2 2 4 11 3 3 2" xfId="49592"/>
    <cellStyle name="Normal 2 2 4 11 3 4" xfId="49593"/>
    <cellStyle name="Normal 2 2 4 11 3 4 2" xfId="49594"/>
    <cellStyle name="Normal 2 2 4 11 3 5" xfId="49595"/>
    <cellStyle name="Normal 2 2 4 11 3 5 2" xfId="49596"/>
    <cellStyle name="Normal 2 2 4 11 3 6" xfId="49597"/>
    <cellStyle name="Normal 2 2 4 11 3 6 2" xfId="49598"/>
    <cellStyle name="Normal 2 2 4 11 3 7" xfId="49599"/>
    <cellStyle name="Normal 2 2 4 11 3 7 2" xfId="49600"/>
    <cellStyle name="Normal 2 2 4 11 3 8" xfId="49601"/>
    <cellStyle name="Normal 2 2 4 11 3 8 2" xfId="49602"/>
    <cellStyle name="Normal 2 2 4 11 3 9" xfId="49603"/>
    <cellStyle name="Normal 2 2 4 11 3 9 2" xfId="49604"/>
    <cellStyle name="Normal 2 2 4 11 4" xfId="49605"/>
    <cellStyle name="Normal 2 2 4 11 4 2" xfId="49606"/>
    <cellStyle name="Normal 2 2 4 11 5" xfId="49607"/>
    <cellStyle name="Normal 2 2 4 11 5 2" xfId="49608"/>
    <cellStyle name="Normal 2 2 4 11 6" xfId="49609"/>
    <cellStyle name="Normal 2 2 4 11 6 2" xfId="49610"/>
    <cellStyle name="Normal 2 2 4 11 7" xfId="49611"/>
    <cellStyle name="Normal 2 2 4 11 7 2" xfId="49612"/>
    <cellStyle name="Normal 2 2 4 11 8" xfId="49613"/>
    <cellStyle name="Normal 2 2 4 11 8 2" xfId="49614"/>
    <cellStyle name="Normal 2 2 4 11 9" xfId="49615"/>
    <cellStyle name="Normal 2 2 4 11 9 2" xfId="49616"/>
    <cellStyle name="Normal 2 2 4 11_New_Duke_Form_Percent_Complete" xfId="49617"/>
    <cellStyle name="Normal 2 2 4 12" xfId="49618"/>
    <cellStyle name="Normal 2 2 4 12 10" xfId="49619"/>
    <cellStyle name="Normal 2 2 4 12 10 2" xfId="49620"/>
    <cellStyle name="Normal 2 2 4 12 11" xfId="49621"/>
    <cellStyle name="Normal 2 2 4 12 11 2" xfId="49622"/>
    <cellStyle name="Normal 2 2 4 12 12" xfId="49623"/>
    <cellStyle name="Normal 2 2 4 12 12 2" xfId="49624"/>
    <cellStyle name="Normal 2 2 4 12 13" xfId="49625"/>
    <cellStyle name="Normal 2 2 4 12 13 2" xfId="49626"/>
    <cellStyle name="Normal 2 2 4 12 14" xfId="49627"/>
    <cellStyle name="Normal 2 2 4 12 14 2" xfId="49628"/>
    <cellStyle name="Normal 2 2 4 12 15" xfId="49629"/>
    <cellStyle name="Normal 2 2 4 12 16" xfId="49630"/>
    <cellStyle name="Normal 2 2 4 12 2" xfId="49631"/>
    <cellStyle name="Normal 2 2 4 12 2 10" xfId="49632"/>
    <cellStyle name="Normal 2 2 4 12 2 10 2" xfId="49633"/>
    <cellStyle name="Normal 2 2 4 12 2 11" xfId="49634"/>
    <cellStyle name="Normal 2 2 4 12 2 11 2" xfId="49635"/>
    <cellStyle name="Normal 2 2 4 12 2 12" xfId="49636"/>
    <cellStyle name="Normal 2 2 4 12 2 12 2" xfId="49637"/>
    <cellStyle name="Normal 2 2 4 12 2 13" xfId="49638"/>
    <cellStyle name="Normal 2 2 4 12 2 14" xfId="49639"/>
    <cellStyle name="Normal 2 2 4 12 2 2" xfId="49640"/>
    <cellStyle name="Normal 2 2 4 12 2 2 2" xfId="49641"/>
    <cellStyle name="Normal 2 2 4 12 2 3" xfId="49642"/>
    <cellStyle name="Normal 2 2 4 12 2 3 2" xfId="49643"/>
    <cellStyle name="Normal 2 2 4 12 2 4" xfId="49644"/>
    <cellStyle name="Normal 2 2 4 12 2 4 2" xfId="49645"/>
    <cellStyle name="Normal 2 2 4 12 2 5" xfId="49646"/>
    <cellStyle name="Normal 2 2 4 12 2 5 2" xfId="49647"/>
    <cellStyle name="Normal 2 2 4 12 2 6" xfId="49648"/>
    <cellStyle name="Normal 2 2 4 12 2 6 2" xfId="49649"/>
    <cellStyle name="Normal 2 2 4 12 2 7" xfId="49650"/>
    <cellStyle name="Normal 2 2 4 12 2 7 2" xfId="49651"/>
    <cellStyle name="Normal 2 2 4 12 2 8" xfId="49652"/>
    <cellStyle name="Normal 2 2 4 12 2 8 2" xfId="49653"/>
    <cellStyle name="Normal 2 2 4 12 2 9" xfId="49654"/>
    <cellStyle name="Normal 2 2 4 12 2 9 2" xfId="49655"/>
    <cellStyle name="Normal 2 2 4 12 3" xfId="49656"/>
    <cellStyle name="Normal 2 2 4 12 3 10" xfId="49657"/>
    <cellStyle name="Normal 2 2 4 12 3 10 2" xfId="49658"/>
    <cellStyle name="Normal 2 2 4 12 3 11" xfId="49659"/>
    <cellStyle name="Normal 2 2 4 12 3 11 2" xfId="49660"/>
    <cellStyle name="Normal 2 2 4 12 3 12" xfId="49661"/>
    <cellStyle name="Normal 2 2 4 12 3 12 2" xfId="49662"/>
    <cellStyle name="Normal 2 2 4 12 3 13" xfId="49663"/>
    <cellStyle name="Normal 2 2 4 12 3 14" xfId="49664"/>
    <cellStyle name="Normal 2 2 4 12 3 2" xfId="49665"/>
    <cellStyle name="Normal 2 2 4 12 3 2 2" xfId="49666"/>
    <cellStyle name="Normal 2 2 4 12 3 3" xfId="49667"/>
    <cellStyle name="Normal 2 2 4 12 3 3 2" xfId="49668"/>
    <cellStyle name="Normal 2 2 4 12 3 4" xfId="49669"/>
    <cellStyle name="Normal 2 2 4 12 3 4 2" xfId="49670"/>
    <cellStyle name="Normal 2 2 4 12 3 5" xfId="49671"/>
    <cellStyle name="Normal 2 2 4 12 3 5 2" xfId="49672"/>
    <cellStyle name="Normal 2 2 4 12 3 6" xfId="49673"/>
    <cellStyle name="Normal 2 2 4 12 3 6 2" xfId="49674"/>
    <cellStyle name="Normal 2 2 4 12 3 7" xfId="49675"/>
    <cellStyle name="Normal 2 2 4 12 3 7 2" xfId="49676"/>
    <cellStyle name="Normal 2 2 4 12 3 8" xfId="49677"/>
    <cellStyle name="Normal 2 2 4 12 3 8 2" xfId="49678"/>
    <cellStyle name="Normal 2 2 4 12 3 9" xfId="49679"/>
    <cellStyle name="Normal 2 2 4 12 3 9 2" xfId="49680"/>
    <cellStyle name="Normal 2 2 4 12 4" xfId="49681"/>
    <cellStyle name="Normal 2 2 4 12 4 2" xfId="49682"/>
    <cellStyle name="Normal 2 2 4 12 5" xfId="49683"/>
    <cellStyle name="Normal 2 2 4 12 5 2" xfId="49684"/>
    <cellStyle name="Normal 2 2 4 12 6" xfId="49685"/>
    <cellStyle name="Normal 2 2 4 12 6 2" xfId="49686"/>
    <cellStyle name="Normal 2 2 4 12 7" xfId="49687"/>
    <cellStyle name="Normal 2 2 4 12 7 2" xfId="49688"/>
    <cellStyle name="Normal 2 2 4 12 8" xfId="49689"/>
    <cellStyle name="Normal 2 2 4 12 8 2" xfId="49690"/>
    <cellStyle name="Normal 2 2 4 12 9" xfId="49691"/>
    <cellStyle name="Normal 2 2 4 12 9 2" xfId="49692"/>
    <cellStyle name="Normal 2 2 4 12_New_Duke_Form_Percent_Complete" xfId="49693"/>
    <cellStyle name="Normal 2 2 4 13" xfId="49694"/>
    <cellStyle name="Normal 2 2 4 13 10" xfId="49695"/>
    <cellStyle name="Normal 2 2 4 13 10 2" xfId="49696"/>
    <cellStyle name="Normal 2 2 4 13 11" xfId="49697"/>
    <cellStyle name="Normal 2 2 4 13 11 2" xfId="49698"/>
    <cellStyle name="Normal 2 2 4 13 12" xfId="49699"/>
    <cellStyle name="Normal 2 2 4 13 12 2" xfId="49700"/>
    <cellStyle name="Normal 2 2 4 13 13" xfId="49701"/>
    <cellStyle name="Normal 2 2 4 13 13 2" xfId="49702"/>
    <cellStyle name="Normal 2 2 4 13 14" xfId="49703"/>
    <cellStyle name="Normal 2 2 4 13 14 2" xfId="49704"/>
    <cellStyle name="Normal 2 2 4 13 15" xfId="49705"/>
    <cellStyle name="Normal 2 2 4 13 16" xfId="49706"/>
    <cellStyle name="Normal 2 2 4 13 2" xfId="49707"/>
    <cellStyle name="Normal 2 2 4 13 2 10" xfId="49708"/>
    <cellStyle name="Normal 2 2 4 13 2 10 2" xfId="49709"/>
    <cellStyle name="Normal 2 2 4 13 2 11" xfId="49710"/>
    <cellStyle name="Normal 2 2 4 13 2 11 2" xfId="49711"/>
    <cellStyle name="Normal 2 2 4 13 2 12" xfId="49712"/>
    <cellStyle name="Normal 2 2 4 13 2 12 2" xfId="49713"/>
    <cellStyle name="Normal 2 2 4 13 2 13" xfId="49714"/>
    <cellStyle name="Normal 2 2 4 13 2 14" xfId="49715"/>
    <cellStyle name="Normal 2 2 4 13 2 2" xfId="49716"/>
    <cellStyle name="Normal 2 2 4 13 2 2 2" xfId="49717"/>
    <cellStyle name="Normal 2 2 4 13 2 3" xfId="49718"/>
    <cellStyle name="Normal 2 2 4 13 2 3 2" xfId="49719"/>
    <cellStyle name="Normal 2 2 4 13 2 4" xfId="49720"/>
    <cellStyle name="Normal 2 2 4 13 2 4 2" xfId="49721"/>
    <cellStyle name="Normal 2 2 4 13 2 5" xfId="49722"/>
    <cellStyle name="Normal 2 2 4 13 2 5 2" xfId="49723"/>
    <cellStyle name="Normal 2 2 4 13 2 6" xfId="49724"/>
    <cellStyle name="Normal 2 2 4 13 2 6 2" xfId="49725"/>
    <cellStyle name="Normal 2 2 4 13 2 7" xfId="49726"/>
    <cellStyle name="Normal 2 2 4 13 2 7 2" xfId="49727"/>
    <cellStyle name="Normal 2 2 4 13 2 8" xfId="49728"/>
    <cellStyle name="Normal 2 2 4 13 2 8 2" xfId="49729"/>
    <cellStyle name="Normal 2 2 4 13 2 9" xfId="49730"/>
    <cellStyle name="Normal 2 2 4 13 2 9 2" xfId="49731"/>
    <cellStyle name="Normal 2 2 4 13 3" xfId="49732"/>
    <cellStyle name="Normal 2 2 4 13 3 10" xfId="49733"/>
    <cellStyle name="Normal 2 2 4 13 3 10 2" xfId="49734"/>
    <cellStyle name="Normal 2 2 4 13 3 11" xfId="49735"/>
    <cellStyle name="Normal 2 2 4 13 3 11 2" xfId="49736"/>
    <cellStyle name="Normal 2 2 4 13 3 12" xfId="49737"/>
    <cellStyle name="Normal 2 2 4 13 3 12 2" xfId="49738"/>
    <cellStyle name="Normal 2 2 4 13 3 13" xfId="49739"/>
    <cellStyle name="Normal 2 2 4 13 3 14" xfId="49740"/>
    <cellStyle name="Normal 2 2 4 13 3 2" xfId="49741"/>
    <cellStyle name="Normal 2 2 4 13 3 2 2" xfId="49742"/>
    <cellStyle name="Normal 2 2 4 13 3 3" xfId="49743"/>
    <cellStyle name="Normal 2 2 4 13 3 3 2" xfId="49744"/>
    <cellStyle name="Normal 2 2 4 13 3 4" xfId="49745"/>
    <cellStyle name="Normal 2 2 4 13 3 4 2" xfId="49746"/>
    <cellStyle name="Normal 2 2 4 13 3 5" xfId="49747"/>
    <cellStyle name="Normal 2 2 4 13 3 5 2" xfId="49748"/>
    <cellStyle name="Normal 2 2 4 13 3 6" xfId="49749"/>
    <cellStyle name="Normal 2 2 4 13 3 6 2" xfId="49750"/>
    <cellStyle name="Normal 2 2 4 13 3 7" xfId="49751"/>
    <cellStyle name="Normal 2 2 4 13 3 7 2" xfId="49752"/>
    <cellStyle name="Normal 2 2 4 13 3 8" xfId="49753"/>
    <cellStyle name="Normal 2 2 4 13 3 8 2" xfId="49754"/>
    <cellStyle name="Normal 2 2 4 13 3 9" xfId="49755"/>
    <cellStyle name="Normal 2 2 4 13 3 9 2" xfId="49756"/>
    <cellStyle name="Normal 2 2 4 13 4" xfId="49757"/>
    <cellStyle name="Normal 2 2 4 13 4 2" xfId="49758"/>
    <cellStyle name="Normal 2 2 4 13 5" xfId="49759"/>
    <cellStyle name="Normal 2 2 4 13 5 2" xfId="49760"/>
    <cellStyle name="Normal 2 2 4 13 6" xfId="49761"/>
    <cellStyle name="Normal 2 2 4 13 6 2" xfId="49762"/>
    <cellStyle name="Normal 2 2 4 13 7" xfId="49763"/>
    <cellStyle name="Normal 2 2 4 13 7 2" xfId="49764"/>
    <cellStyle name="Normal 2 2 4 13 8" xfId="49765"/>
    <cellStyle name="Normal 2 2 4 13 8 2" xfId="49766"/>
    <cellStyle name="Normal 2 2 4 13 9" xfId="49767"/>
    <cellStyle name="Normal 2 2 4 13 9 2" xfId="49768"/>
    <cellStyle name="Normal 2 2 4 13_New_Duke_Form_Percent_Complete" xfId="49769"/>
    <cellStyle name="Normal 2 2 4 14" xfId="49770"/>
    <cellStyle name="Normal 2 2 4 14 10" xfId="49771"/>
    <cellStyle name="Normal 2 2 4 14 10 2" xfId="49772"/>
    <cellStyle name="Normal 2 2 4 14 11" xfId="49773"/>
    <cellStyle name="Normal 2 2 4 14 11 2" xfId="49774"/>
    <cellStyle name="Normal 2 2 4 14 12" xfId="49775"/>
    <cellStyle name="Normal 2 2 4 14 12 2" xfId="49776"/>
    <cellStyle name="Normal 2 2 4 14 13" xfId="49777"/>
    <cellStyle name="Normal 2 2 4 14 13 2" xfId="49778"/>
    <cellStyle name="Normal 2 2 4 14 14" xfId="49779"/>
    <cellStyle name="Normal 2 2 4 14 14 2" xfId="49780"/>
    <cellStyle name="Normal 2 2 4 14 15" xfId="49781"/>
    <cellStyle name="Normal 2 2 4 14 16" xfId="49782"/>
    <cellStyle name="Normal 2 2 4 14 2" xfId="49783"/>
    <cellStyle name="Normal 2 2 4 14 2 10" xfId="49784"/>
    <cellStyle name="Normal 2 2 4 14 2 10 2" xfId="49785"/>
    <cellStyle name="Normal 2 2 4 14 2 11" xfId="49786"/>
    <cellStyle name="Normal 2 2 4 14 2 11 2" xfId="49787"/>
    <cellStyle name="Normal 2 2 4 14 2 12" xfId="49788"/>
    <cellStyle name="Normal 2 2 4 14 2 12 2" xfId="49789"/>
    <cellStyle name="Normal 2 2 4 14 2 13" xfId="49790"/>
    <cellStyle name="Normal 2 2 4 14 2 14" xfId="49791"/>
    <cellStyle name="Normal 2 2 4 14 2 2" xfId="49792"/>
    <cellStyle name="Normal 2 2 4 14 2 2 2" xfId="49793"/>
    <cellStyle name="Normal 2 2 4 14 2 3" xfId="49794"/>
    <cellStyle name="Normal 2 2 4 14 2 3 2" xfId="49795"/>
    <cellStyle name="Normal 2 2 4 14 2 4" xfId="49796"/>
    <cellStyle name="Normal 2 2 4 14 2 4 2" xfId="49797"/>
    <cellStyle name="Normal 2 2 4 14 2 5" xfId="49798"/>
    <cellStyle name="Normal 2 2 4 14 2 5 2" xfId="49799"/>
    <cellStyle name="Normal 2 2 4 14 2 6" xfId="49800"/>
    <cellStyle name="Normal 2 2 4 14 2 6 2" xfId="49801"/>
    <cellStyle name="Normal 2 2 4 14 2 7" xfId="49802"/>
    <cellStyle name="Normal 2 2 4 14 2 7 2" xfId="49803"/>
    <cellStyle name="Normal 2 2 4 14 2 8" xfId="49804"/>
    <cellStyle name="Normal 2 2 4 14 2 8 2" xfId="49805"/>
    <cellStyle name="Normal 2 2 4 14 2 9" xfId="49806"/>
    <cellStyle name="Normal 2 2 4 14 2 9 2" xfId="49807"/>
    <cellStyle name="Normal 2 2 4 14 3" xfId="49808"/>
    <cellStyle name="Normal 2 2 4 14 3 10" xfId="49809"/>
    <cellStyle name="Normal 2 2 4 14 3 10 2" xfId="49810"/>
    <cellStyle name="Normal 2 2 4 14 3 11" xfId="49811"/>
    <cellStyle name="Normal 2 2 4 14 3 11 2" xfId="49812"/>
    <cellStyle name="Normal 2 2 4 14 3 12" xfId="49813"/>
    <cellStyle name="Normal 2 2 4 14 3 12 2" xfId="49814"/>
    <cellStyle name="Normal 2 2 4 14 3 13" xfId="49815"/>
    <cellStyle name="Normal 2 2 4 14 3 14" xfId="49816"/>
    <cellStyle name="Normal 2 2 4 14 3 2" xfId="49817"/>
    <cellStyle name="Normal 2 2 4 14 3 2 2" xfId="49818"/>
    <cellStyle name="Normal 2 2 4 14 3 3" xfId="49819"/>
    <cellStyle name="Normal 2 2 4 14 3 3 2" xfId="49820"/>
    <cellStyle name="Normal 2 2 4 14 3 4" xfId="49821"/>
    <cellStyle name="Normal 2 2 4 14 3 4 2" xfId="49822"/>
    <cellStyle name="Normal 2 2 4 14 3 5" xfId="49823"/>
    <cellStyle name="Normal 2 2 4 14 3 5 2" xfId="49824"/>
    <cellStyle name="Normal 2 2 4 14 3 6" xfId="49825"/>
    <cellStyle name="Normal 2 2 4 14 3 6 2" xfId="49826"/>
    <cellStyle name="Normal 2 2 4 14 3 7" xfId="49827"/>
    <cellStyle name="Normal 2 2 4 14 3 7 2" xfId="49828"/>
    <cellStyle name="Normal 2 2 4 14 3 8" xfId="49829"/>
    <cellStyle name="Normal 2 2 4 14 3 8 2" xfId="49830"/>
    <cellStyle name="Normal 2 2 4 14 3 9" xfId="49831"/>
    <cellStyle name="Normal 2 2 4 14 3 9 2" xfId="49832"/>
    <cellStyle name="Normal 2 2 4 14 4" xfId="49833"/>
    <cellStyle name="Normal 2 2 4 14 4 2" xfId="49834"/>
    <cellStyle name="Normal 2 2 4 14 5" xfId="49835"/>
    <cellStyle name="Normal 2 2 4 14 5 2" xfId="49836"/>
    <cellStyle name="Normal 2 2 4 14 6" xfId="49837"/>
    <cellStyle name="Normal 2 2 4 14 6 2" xfId="49838"/>
    <cellStyle name="Normal 2 2 4 14 7" xfId="49839"/>
    <cellStyle name="Normal 2 2 4 14 7 2" xfId="49840"/>
    <cellStyle name="Normal 2 2 4 14 8" xfId="49841"/>
    <cellStyle name="Normal 2 2 4 14 8 2" xfId="49842"/>
    <cellStyle name="Normal 2 2 4 14 9" xfId="49843"/>
    <cellStyle name="Normal 2 2 4 14 9 2" xfId="49844"/>
    <cellStyle name="Normal 2 2 4 14_New_Duke_Form_Percent_Complete" xfId="49845"/>
    <cellStyle name="Normal 2 2 4 15" xfId="49846"/>
    <cellStyle name="Normal 2 2 4 15 10" xfId="49847"/>
    <cellStyle name="Normal 2 2 4 15 10 2" xfId="49848"/>
    <cellStyle name="Normal 2 2 4 15 11" xfId="49849"/>
    <cellStyle name="Normal 2 2 4 15 11 2" xfId="49850"/>
    <cellStyle name="Normal 2 2 4 15 12" xfId="49851"/>
    <cellStyle name="Normal 2 2 4 15 12 2" xfId="49852"/>
    <cellStyle name="Normal 2 2 4 15 13" xfId="49853"/>
    <cellStyle name="Normal 2 2 4 15 13 2" xfId="49854"/>
    <cellStyle name="Normal 2 2 4 15 14" xfId="49855"/>
    <cellStyle name="Normal 2 2 4 15 14 2" xfId="49856"/>
    <cellStyle name="Normal 2 2 4 15 15" xfId="49857"/>
    <cellStyle name="Normal 2 2 4 15 16" xfId="49858"/>
    <cellStyle name="Normal 2 2 4 15 2" xfId="49859"/>
    <cellStyle name="Normal 2 2 4 15 2 10" xfId="49860"/>
    <cellStyle name="Normal 2 2 4 15 2 10 2" xfId="49861"/>
    <cellStyle name="Normal 2 2 4 15 2 11" xfId="49862"/>
    <cellStyle name="Normal 2 2 4 15 2 11 2" xfId="49863"/>
    <cellStyle name="Normal 2 2 4 15 2 12" xfId="49864"/>
    <cellStyle name="Normal 2 2 4 15 2 12 2" xfId="49865"/>
    <cellStyle name="Normal 2 2 4 15 2 13" xfId="49866"/>
    <cellStyle name="Normal 2 2 4 15 2 14" xfId="49867"/>
    <cellStyle name="Normal 2 2 4 15 2 2" xfId="49868"/>
    <cellStyle name="Normal 2 2 4 15 2 2 2" xfId="49869"/>
    <cellStyle name="Normal 2 2 4 15 2 3" xfId="49870"/>
    <cellStyle name="Normal 2 2 4 15 2 3 2" xfId="49871"/>
    <cellStyle name="Normal 2 2 4 15 2 4" xfId="49872"/>
    <cellStyle name="Normal 2 2 4 15 2 4 2" xfId="49873"/>
    <cellStyle name="Normal 2 2 4 15 2 5" xfId="49874"/>
    <cellStyle name="Normal 2 2 4 15 2 5 2" xfId="49875"/>
    <cellStyle name="Normal 2 2 4 15 2 6" xfId="49876"/>
    <cellStyle name="Normal 2 2 4 15 2 6 2" xfId="49877"/>
    <cellStyle name="Normal 2 2 4 15 2 7" xfId="49878"/>
    <cellStyle name="Normal 2 2 4 15 2 7 2" xfId="49879"/>
    <cellStyle name="Normal 2 2 4 15 2 8" xfId="49880"/>
    <cellStyle name="Normal 2 2 4 15 2 8 2" xfId="49881"/>
    <cellStyle name="Normal 2 2 4 15 2 9" xfId="49882"/>
    <cellStyle name="Normal 2 2 4 15 2 9 2" xfId="49883"/>
    <cellStyle name="Normal 2 2 4 15 3" xfId="49884"/>
    <cellStyle name="Normal 2 2 4 15 3 10" xfId="49885"/>
    <cellStyle name="Normal 2 2 4 15 3 10 2" xfId="49886"/>
    <cellStyle name="Normal 2 2 4 15 3 11" xfId="49887"/>
    <cellStyle name="Normal 2 2 4 15 3 11 2" xfId="49888"/>
    <cellStyle name="Normal 2 2 4 15 3 12" xfId="49889"/>
    <cellStyle name="Normal 2 2 4 15 3 12 2" xfId="49890"/>
    <cellStyle name="Normal 2 2 4 15 3 13" xfId="49891"/>
    <cellStyle name="Normal 2 2 4 15 3 14" xfId="49892"/>
    <cellStyle name="Normal 2 2 4 15 3 2" xfId="49893"/>
    <cellStyle name="Normal 2 2 4 15 3 2 2" xfId="49894"/>
    <cellStyle name="Normal 2 2 4 15 3 3" xfId="49895"/>
    <cellStyle name="Normal 2 2 4 15 3 3 2" xfId="49896"/>
    <cellStyle name="Normal 2 2 4 15 3 4" xfId="49897"/>
    <cellStyle name="Normal 2 2 4 15 3 4 2" xfId="49898"/>
    <cellStyle name="Normal 2 2 4 15 3 5" xfId="49899"/>
    <cellStyle name="Normal 2 2 4 15 3 5 2" xfId="49900"/>
    <cellStyle name="Normal 2 2 4 15 3 6" xfId="49901"/>
    <cellStyle name="Normal 2 2 4 15 3 6 2" xfId="49902"/>
    <cellStyle name="Normal 2 2 4 15 3 7" xfId="49903"/>
    <cellStyle name="Normal 2 2 4 15 3 7 2" xfId="49904"/>
    <cellStyle name="Normal 2 2 4 15 3 8" xfId="49905"/>
    <cellStyle name="Normal 2 2 4 15 3 8 2" xfId="49906"/>
    <cellStyle name="Normal 2 2 4 15 3 9" xfId="49907"/>
    <cellStyle name="Normal 2 2 4 15 3 9 2" xfId="49908"/>
    <cellStyle name="Normal 2 2 4 15 4" xfId="49909"/>
    <cellStyle name="Normal 2 2 4 15 4 2" xfId="49910"/>
    <cellStyle name="Normal 2 2 4 15 5" xfId="49911"/>
    <cellStyle name="Normal 2 2 4 15 5 2" xfId="49912"/>
    <cellStyle name="Normal 2 2 4 15 6" xfId="49913"/>
    <cellStyle name="Normal 2 2 4 15 6 2" xfId="49914"/>
    <cellStyle name="Normal 2 2 4 15 7" xfId="49915"/>
    <cellStyle name="Normal 2 2 4 15 7 2" xfId="49916"/>
    <cellStyle name="Normal 2 2 4 15 8" xfId="49917"/>
    <cellStyle name="Normal 2 2 4 15 8 2" xfId="49918"/>
    <cellStyle name="Normal 2 2 4 15 9" xfId="49919"/>
    <cellStyle name="Normal 2 2 4 15 9 2" xfId="49920"/>
    <cellStyle name="Normal 2 2 4 15_New_Duke_Form_Percent_Complete" xfId="49921"/>
    <cellStyle name="Normal 2 2 4 16" xfId="49922"/>
    <cellStyle name="Normal 2 2 4 16 10" xfId="49923"/>
    <cellStyle name="Normal 2 2 4 16 10 2" xfId="49924"/>
    <cellStyle name="Normal 2 2 4 16 11" xfId="49925"/>
    <cellStyle name="Normal 2 2 4 16 11 2" xfId="49926"/>
    <cellStyle name="Normal 2 2 4 16 12" xfId="49927"/>
    <cellStyle name="Normal 2 2 4 16 12 2" xfId="49928"/>
    <cellStyle name="Normal 2 2 4 16 13" xfId="49929"/>
    <cellStyle name="Normal 2 2 4 16 13 2" xfId="49930"/>
    <cellStyle name="Normal 2 2 4 16 14" xfId="49931"/>
    <cellStyle name="Normal 2 2 4 16 14 2" xfId="49932"/>
    <cellStyle name="Normal 2 2 4 16 15" xfId="49933"/>
    <cellStyle name="Normal 2 2 4 16 16" xfId="49934"/>
    <cellStyle name="Normal 2 2 4 16 2" xfId="49935"/>
    <cellStyle name="Normal 2 2 4 16 2 10" xfId="49936"/>
    <cellStyle name="Normal 2 2 4 16 2 10 2" xfId="49937"/>
    <cellStyle name="Normal 2 2 4 16 2 11" xfId="49938"/>
    <cellStyle name="Normal 2 2 4 16 2 11 2" xfId="49939"/>
    <cellStyle name="Normal 2 2 4 16 2 12" xfId="49940"/>
    <cellStyle name="Normal 2 2 4 16 2 12 2" xfId="49941"/>
    <cellStyle name="Normal 2 2 4 16 2 13" xfId="49942"/>
    <cellStyle name="Normal 2 2 4 16 2 14" xfId="49943"/>
    <cellStyle name="Normal 2 2 4 16 2 2" xfId="49944"/>
    <cellStyle name="Normal 2 2 4 16 2 2 2" xfId="49945"/>
    <cellStyle name="Normal 2 2 4 16 2 3" xfId="49946"/>
    <cellStyle name="Normal 2 2 4 16 2 3 2" xfId="49947"/>
    <cellStyle name="Normal 2 2 4 16 2 4" xfId="49948"/>
    <cellStyle name="Normal 2 2 4 16 2 4 2" xfId="49949"/>
    <cellStyle name="Normal 2 2 4 16 2 5" xfId="49950"/>
    <cellStyle name="Normal 2 2 4 16 2 5 2" xfId="49951"/>
    <cellStyle name="Normal 2 2 4 16 2 6" xfId="49952"/>
    <cellStyle name="Normal 2 2 4 16 2 6 2" xfId="49953"/>
    <cellStyle name="Normal 2 2 4 16 2 7" xfId="49954"/>
    <cellStyle name="Normal 2 2 4 16 2 7 2" xfId="49955"/>
    <cellStyle name="Normal 2 2 4 16 2 8" xfId="49956"/>
    <cellStyle name="Normal 2 2 4 16 2 8 2" xfId="49957"/>
    <cellStyle name="Normal 2 2 4 16 2 9" xfId="49958"/>
    <cellStyle name="Normal 2 2 4 16 2 9 2" xfId="49959"/>
    <cellStyle name="Normal 2 2 4 16 3" xfId="49960"/>
    <cellStyle name="Normal 2 2 4 16 3 10" xfId="49961"/>
    <cellStyle name="Normal 2 2 4 16 3 10 2" xfId="49962"/>
    <cellStyle name="Normal 2 2 4 16 3 11" xfId="49963"/>
    <cellStyle name="Normal 2 2 4 16 3 11 2" xfId="49964"/>
    <cellStyle name="Normal 2 2 4 16 3 12" xfId="49965"/>
    <cellStyle name="Normal 2 2 4 16 3 12 2" xfId="49966"/>
    <cellStyle name="Normal 2 2 4 16 3 13" xfId="49967"/>
    <cellStyle name="Normal 2 2 4 16 3 14" xfId="49968"/>
    <cellStyle name="Normal 2 2 4 16 3 2" xfId="49969"/>
    <cellStyle name="Normal 2 2 4 16 3 2 2" xfId="49970"/>
    <cellStyle name="Normal 2 2 4 16 3 3" xfId="49971"/>
    <cellStyle name="Normal 2 2 4 16 3 3 2" xfId="49972"/>
    <cellStyle name="Normal 2 2 4 16 3 4" xfId="49973"/>
    <cellStyle name="Normal 2 2 4 16 3 4 2" xfId="49974"/>
    <cellStyle name="Normal 2 2 4 16 3 5" xfId="49975"/>
    <cellStyle name="Normal 2 2 4 16 3 5 2" xfId="49976"/>
    <cellStyle name="Normal 2 2 4 16 3 6" xfId="49977"/>
    <cellStyle name="Normal 2 2 4 16 3 6 2" xfId="49978"/>
    <cellStyle name="Normal 2 2 4 16 3 7" xfId="49979"/>
    <cellStyle name="Normal 2 2 4 16 3 7 2" xfId="49980"/>
    <cellStyle name="Normal 2 2 4 16 3 8" xfId="49981"/>
    <cellStyle name="Normal 2 2 4 16 3 8 2" xfId="49982"/>
    <cellStyle name="Normal 2 2 4 16 3 9" xfId="49983"/>
    <cellStyle name="Normal 2 2 4 16 3 9 2" xfId="49984"/>
    <cellStyle name="Normal 2 2 4 16 4" xfId="49985"/>
    <cellStyle name="Normal 2 2 4 16 4 2" xfId="49986"/>
    <cellStyle name="Normal 2 2 4 16 5" xfId="49987"/>
    <cellStyle name="Normal 2 2 4 16 5 2" xfId="49988"/>
    <cellStyle name="Normal 2 2 4 16 6" xfId="49989"/>
    <cellStyle name="Normal 2 2 4 16 6 2" xfId="49990"/>
    <cellStyle name="Normal 2 2 4 16 7" xfId="49991"/>
    <cellStyle name="Normal 2 2 4 16 7 2" xfId="49992"/>
    <cellStyle name="Normal 2 2 4 16 8" xfId="49993"/>
    <cellStyle name="Normal 2 2 4 16 8 2" xfId="49994"/>
    <cellStyle name="Normal 2 2 4 16 9" xfId="49995"/>
    <cellStyle name="Normal 2 2 4 16 9 2" xfId="49996"/>
    <cellStyle name="Normal 2 2 4 16_New_Duke_Form_Percent_Complete" xfId="49997"/>
    <cellStyle name="Normal 2 2 4 17" xfId="49998"/>
    <cellStyle name="Normal 2 2 4 17 10" xfId="49999"/>
    <cellStyle name="Normal 2 2 4 17 10 2" xfId="50000"/>
    <cellStyle name="Normal 2 2 4 17 11" xfId="50001"/>
    <cellStyle name="Normal 2 2 4 17 11 2" xfId="50002"/>
    <cellStyle name="Normal 2 2 4 17 12" xfId="50003"/>
    <cellStyle name="Normal 2 2 4 17 12 2" xfId="50004"/>
    <cellStyle name="Normal 2 2 4 17 13" xfId="50005"/>
    <cellStyle name="Normal 2 2 4 17 13 2" xfId="50006"/>
    <cellStyle name="Normal 2 2 4 17 14" xfId="50007"/>
    <cellStyle name="Normal 2 2 4 17 14 2" xfId="50008"/>
    <cellStyle name="Normal 2 2 4 17 15" xfId="50009"/>
    <cellStyle name="Normal 2 2 4 17 16" xfId="50010"/>
    <cellStyle name="Normal 2 2 4 17 2" xfId="50011"/>
    <cellStyle name="Normal 2 2 4 17 2 10" xfId="50012"/>
    <cellStyle name="Normal 2 2 4 17 2 10 2" xfId="50013"/>
    <cellStyle name="Normal 2 2 4 17 2 11" xfId="50014"/>
    <cellStyle name="Normal 2 2 4 17 2 11 2" xfId="50015"/>
    <cellStyle name="Normal 2 2 4 17 2 12" xfId="50016"/>
    <cellStyle name="Normal 2 2 4 17 2 12 2" xfId="50017"/>
    <cellStyle name="Normal 2 2 4 17 2 13" xfId="50018"/>
    <cellStyle name="Normal 2 2 4 17 2 14" xfId="50019"/>
    <cellStyle name="Normal 2 2 4 17 2 2" xfId="50020"/>
    <cellStyle name="Normal 2 2 4 17 2 2 2" xfId="50021"/>
    <cellStyle name="Normal 2 2 4 17 2 3" xfId="50022"/>
    <cellStyle name="Normal 2 2 4 17 2 3 2" xfId="50023"/>
    <cellStyle name="Normal 2 2 4 17 2 4" xfId="50024"/>
    <cellStyle name="Normal 2 2 4 17 2 4 2" xfId="50025"/>
    <cellStyle name="Normal 2 2 4 17 2 5" xfId="50026"/>
    <cellStyle name="Normal 2 2 4 17 2 5 2" xfId="50027"/>
    <cellStyle name="Normal 2 2 4 17 2 6" xfId="50028"/>
    <cellStyle name="Normal 2 2 4 17 2 6 2" xfId="50029"/>
    <cellStyle name="Normal 2 2 4 17 2 7" xfId="50030"/>
    <cellStyle name="Normal 2 2 4 17 2 7 2" xfId="50031"/>
    <cellStyle name="Normal 2 2 4 17 2 8" xfId="50032"/>
    <cellStyle name="Normal 2 2 4 17 2 8 2" xfId="50033"/>
    <cellStyle name="Normal 2 2 4 17 2 9" xfId="50034"/>
    <cellStyle name="Normal 2 2 4 17 2 9 2" xfId="50035"/>
    <cellStyle name="Normal 2 2 4 17 3" xfId="50036"/>
    <cellStyle name="Normal 2 2 4 17 3 10" xfId="50037"/>
    <cellStyle name="Normal 2 2 4 17 3 10 2" xfId="50038"/>
    <cellStyle name="Normal 2 2 4 17 3 11" xfId="50039"/>
    <cellStyle name="Normal 2 2 4 17 3 11 2" xfId="50040"/>
    <cellStyle name="Normal 2 2 4 17 3 12" xfId="50041"/>
    <cellStyle name="Normal 2 2 4 17 3 12 2" xfId="50042"/>
    <cellStyle name="Normal 2 2 4 17 3 13" xfId="50043"/>
    <cellStyle name="Normal 2 2 4 17 3 14" xfId="50044"/>
    <cellStyle name="Normal 2 2 4 17 3 2" xfId="50045"/>
    <cellStyle name="Normal 2 2 4 17 3 2 2" xfId="50046"/>
    <cellStyle name="Normal 2 2 4 17 3 3" xfId="50047"/>
    <cellStyle name="Normal 2 2 4 17 3 3 2" xfId="50048"/>
    <cellStyle name="Normal 2 2 4 17 3 4" xfId="50049"/>
    <cellStyle name="Normal 2 2 4 17 3 4 2" xfId="50050"/>
    <cellStyle name="Normal 2 2 4 17 3 5" xfId="50051"/>
    <cellStyle name="Normal 2 2 4 17 3 5 2" xfId="50052"/>
    <cellStyle name="Normal 2 2 4 17 3 6" xfId="50053"/>
    <cellStyle name="Normal 2 2 4 17 3 6 2" xfId="50054"/>
    <cellStyle name="Normal 2 2 4 17 3 7" xfId="50055"/>
    <cellStyle name="Normal 2 2 4 17 3 7 2" xfId="50056"/>
    <cellStyle name="Normal 2 2 4 17 3 8" xfId="50057"/>
    <cellStyle name="Normal 2 2 4 17 3 8 2" xfId="50058"/>
    <cellStyle name="Normal 2 2 4 17 3 9" xfId="50059"/>
    <cellStyle name="Normal 2 2 4 17 3 9 2" xfId="50060"/>
    <cellStyle name="Normal 2 2 4 17 4" xfId="50061"/>
    <cellStyle name="Normal 2 2 4 17 4 2" xfId="50062"/>
    <cellStyle name="Normal 2 2 4 17 5" xfId="50063"/>
    <cellStyle name="Normal 2 2 4 17 5 2" xfId="50064"/>
    <cellStyle name="Normal 2 2 4 17 6" xfId="50065"/>
    <cellStyle name="Normal 2 2 4 17 6 2" xfId="50066"/>
    <cellStyle name="Normal 2 2 4 17 7" xfId="50067"/>
    <cellStyle name="Normal 2 2 4 17 7 2" xfId="50068"/>
    <cellStyle name="Normal 2 2 4 17 8" xfId="50069"/>
    <cellStyle name="Normal 2 2 4 17 8 2" xfId="50070"/>
    <cellStyle name="Normal 2 2 4 17 9" xfId="50071"/>
    <cellStyle name="Normal 2 2 4 17 9 2" xfId="50072"/>
    <cellStyle name="Normal 2 2 4 17_New_Duke_Form_Percent_Complete" xfId="50073"/>
    <cellStyle name="Normal 2 2 4 18" xfId="50074"/>
    <cellStyle name="Normal 2 2 4 18 10" xfId="50075"/>
    <cellStyle name="Normal 2 2 4 18 10 2" xfId="50076"/>
    <cellStyle name="Normal 2 2 4 18 11" xfId="50077"/>
    <cellStyle name="Normal 2 2 4 18 11 2" xfId="50078"/>
    <cellStyle name="Normal 2 2 4 18 12" xfId="50079"/>
    <cellStyle name="Normal 2 2 4 18 12 2" xfId="50080"/>
    <cellStyle name="Normal 2 2 4 18 13" xfId="50081"/>
    <cellStyle name="Normal 2 2 4 18 13 2" xfId="50082"/>
    <cellStyle name="Normal 2 2 4 18 14" xfId="50083"/>
    <cellStyle name="Normal 2 2 4 18 14 2" xfId="50084"/>
    <cellStyle name="Normal 2 2 4 18 15" xfId="50085"/>
    <cellStyle name="Normal 2 2 4 18 16" xfId="50086"/>
    <cellStyle name="Normal 2 2 4 18 2" xfId="50087"/>
    <cellStyle name="Normal 2 2 4 18 2 10" xfId="50088"/>
    <cellStyle name="Normal 2 2 4 18 2 10 2" xfId="50089"/>
    <cellStyle name="Normal 2 2 4 18 2 11" xfId="50090"/>
    <cellStyle name="Normal 2 2 4 18 2 11 2" xfId="50091"/>
    <cellStyle name="Normal 2 2 4 18 2 12" xfId="50092"/>
    <cellStyle name="Normal 2 2 4 18 2 12 2" xfId="50093"/>
    <cellStyle name="Normal 2 2 4 18 2 13" xfId="50094"/>
    <cellStyle name="Normal 2 2 4 18 2 14" xfId="50095"/>
    <cellStyle name="Normal 2 2 4 18 2 2" xfId="50096"/>
    <cellStyle name="Normal 2 2 4 18 2 2 2" xfId="50097"/>
    <cellStyle name="Normal 2 2 4 18 2 3" xfId="50098"/>
    <cellStyle name="Normal 2 2 4 18 2 3 2" xfId="50099"/>
    <cellStyle name="Normal 2 2 4 18 2 4" xfId="50100"/>
    <cellStyle name="Normal 2 2 4 18 2 4 2" xfId="50101"/>
    <cellStyle name="Normal 2 2 4 18 2 5" xfId="50102"/>
    <cellStyle name="Normal 2 2 4 18 2 5 2" xfId="50103"/>
    <cellStyle name="Normal 2 2 4 18 2 6" xfId="50104"/>
    <cellStyle name="Normal 2 2 4 18 2 6 2" xfId="50105"/>
    <cellStyle name="Normal 2 2 4 18 2 7" xfId="50106"/>
    <cellStyle name="Normal 2 2 4 18 2 7 2" xfId="50107"/>
    <cellStyle name="Normal 2 2 4 18 2 8" xfId="50108"/>
    <cellStyle name="Normal 2 2 4 18 2 8 2" xfId="50109"/>
    <cellStyle name="Normal 2 2 4 18 2 9" xfId="50110"/>
    <cellStyle name="Normal 2 2 4 18 2 9 2" xfId="50111"/>
    <cellStyle name="Normal 2 2 4 18 3" xfId="50112"/>
    <cellStyle name="Normal 2 2 4 18 3 10" xfId="50113"/>
    <cellStyle name="Normal 2 2 4 18 3 10 2" xfId="50114"/>
    <cellStyle name="Normal 2 2 4 18 3 11" xfId="50115"/>
    <cellStyle name="Normal 2 2 4 18 3 11 2" xfId="50116"/>
    <cellStyle name="Normal 2 2 4 18 3 12" xfId="50117"/>
    <cellStyle name="Normal 2 2 4 18 3 12 2" xfId="50118"/>
    <cellStyle name="Normal 2 2 4 18 3 13" xfId="50119"/>
    <cellStyle name="Normal 2 2 4 18 3 14" xfId="50120"/>
    <cellStyle name="Normal 2 2 4 18 3 2" xfId="50121"/>
    <cellStyle name="Normal 2 2 4 18 3 2 2" xfId="50122"/>
    <cellStyle name="Normal 2 2 4 18 3 3" xfId="50123"/>
    <cellStyle name="Normal 2 2 4 18 3 3 2" xfId="50124"/>
    <cellStyle name="Normal 2 2 4 18 3 4" xfId="50125"/>
    <cellStyle name="Normal 2 2 4 18 3 4 2" xfId="50126"/>
    <cellStyle name="Normal 2 2 4 18 3 5" xfId="50127"/>
    <cellStyle name="Normal 2 2 4 18 3 5 2" xfId="50128"/>
    <cellStyle name="Normal 2 2 4 18 3 6" xfId="50129"/>
    <cellStyle name="Normal 2 2 4 18 3 6 2" xfId="50130"/>
    <cellStyle name="Normal 2 2 4 18 3 7" xfId="50131"/>
    <cellStyle name="Normal 2 2 4 18 3 7 2" xfId="50132"/>
    <cellStyle name="Normal 2 2 4 18 3 8" xfId="50133"/>
    <cellStyle name="Normal 2 2 4 18 3 8 2" xfId="50134"/>
    <cellStyle name="Normal 2 2 4 18 3 9" xfId="50135"/>
    <cellStyle name="Normal 2 2 4 18 3 9 2" xfId="50136"/>
    <cellStyle name="Normal 2 2 4 18 4" xfId="50137"/>
    <cellStyle name="Normal 2 2 4 18 4 2" xfId="50138"/>
    <cellStyle name="Normal 2 2 4 18 5" xfId="50139"/>
    <cellStyle name="Normal 2 2 4 18 5 2" xfId="50140"/>
    <cellStyle name="Normal 2 2 4 18 6" xfId="50141"/>
    <cellStyle name="Normal 2 2 4 18 6 2" xfId="50142"/>
    <cellStyle name="Normal 2 2 4 18 7" xfId="50143"/>
    <cellStyle name="Normal 2 2 4 18 7 2" xfId="50144"/>
    <cellStyle name="Normal 2 2 4 18 8" xfId="50145"/>
    <cellStyle name="Normal 2 2 4 18 8 2" xfId="50146"/>
    <cellStyle name="Normal 2 2 4 18 9" xfId="50147"/>
    <cellStyle name="Normal 2 2 4 18 9 2" xfId="50148"/>
    <cellStyle name="Normal 2 2 4 18_New_Duke_Form_Percent_Complete" xfId="50149"/>
    <cellStyle name="Normal 2 2 4 19" xfId="50150"/>
    <cellStyle name="Normal 2 2 4 19 10" xfId="50151"/>
    <cellStyle name="Normal 2 2 4 19 10 2" xfId="50152"/>
    <cellStyle name="Normal 2 2 4 19 11" xfId="50153"/>
    <cellStyle name="Normal 2 2 4 19 11 2" xfId="50154"/>
    <cellStyle name="Normal 2 2 4 19 12" xfId="50155"/>
    <cellStyle name="Normal 2 2 4 19 12 2" xfId="50156"/>
    <cellStyle name="Normal 2 2 4 19 13" xfId="50157"/>
    <cellStyle name="Normal 2 2 4 19 13 2" xfId="50158"/>
    <cellStyle name="Normal 2 2 4 19 14" xfId="50159"/>
    <cellStyle name="Normal 2 2 4 19 14 2" xfId="50160"/>
    <cellStyle name="Normal 2 2 4 19 15" xfId="50161"/>
    <cellStyle name="Normal 2 2 4 19 16" xfId="50162"/>
    <cellStyle name="Normal 2 2 4 19 2" xfId="50163"/>
    <cellStyle name="Normal 2 2 4 19 2 10" xfId="50164"/>
    <cellStyle name="Normal 2 2 4 19 2 10 2" xfId="50165"/>
    <cellStyle name="Normal 2 2 4 19 2 11" xfId="50166"/>
    <cellStyle name="Normal 2 2 4 19 2 11 2" xfId="50167"/>
    <cellStyle name="Normal 2 2 4 19 2 12" xfId="50168"/>
    <cellStyle name="Normal 2 2 4 19 2 12 2" xfId="50169"/>
    <cellStyle name="Normal 2 2 4 19 2 13" xfId="50170"/>
    <cellStyle name="Normal 2 2 4 19 2 14" xfId="50171"/>
    <cellStyle name="Normal 2 2 4 19 2 2" xfId="50172"/>
    <cellStyle name="Normal 2 2 4 19 2 2 2" xfId="50173"/>
    <cellStyle name="Normal 2 2 4 19 2 3" xfId="50174"/>
    <cellStyle name="Normal 2 2 4 19 2 3 2" xfId="50175"/>
    <cellStyle name="Normal 2 2 4 19 2 4" xfId="50176"/>
    <cellStyle name="Normal 2 2 4 19 2 4 2" xfId="50177"/>
    <cellStyle name="Normal 2 2 4 19 2 5" xfId="50178"/>
    <cellStyle name="Normal 2 2 4 19 2 5 2" xfId="50179"/>
    <cellStyle name="Normal 2 2 4 19 2 6" xfId="50180"/>
    <cellStyle name="Normal 2 2 4 19 2 6 2" xfId="50181"/>
    <cellStyle name="Normal 2 2 4 19 2 7" xfId="50182"/>
    <cellStyle name="Normal 2 2 4 19 2 7 2" xfId="50183"/>
    <cellStyle name="Normal 2 2 4 19 2 8" xfId="50184"/>
    <cellStyle name="Normal 2 2 4 19 2 8 2" xfId="50185"/>
    <cellStyle name="Normal 2 2 4 19 2 9" xfId="50186"/>
    <cellStyle name="Normal 2 2 4 19 2 9 2" xfId="50187"/>
    <cellStyle name="Normal 2 2 4 19 3" xfId="50188"/>
    <cellStyle name="Normal 2 2 4 19 3 10" xfId="50189"/>
    <cellStyle name="Normal 2 2 4 19 3 10 2" xfId="50190"/>
    <cellStyle name="Normal 2 2 4 19 3 11" xfId="50191"/>
    <cellStyle name="Normal 2 2 4 19 3 11 2" xfId="50192"/>
    <cellStyle name="Normal 2 2 4 19 3 12" xfId="50193"/>
    <cellStyle name="Normal 2 2 4 19 3 12 2" xfId="50194"/>
    <cellStyle name="Normal 2 2 4 19 3 13" xfId="50195"/>
    <cellStyle name="Normal 2 2 4 19 3 14" xfId="50196"/>
    <cellStyle name="Normal 2 2 4 19 3 2" xfId="50197"/>
    <cellStyle name="Normal 2 2 4 19 3 2 2" xfId="50198"/>
    <cellStyle name="Normal 2 2 4 19 3 3" xfId="50199"/>
    <cellStyle name="Normal 2 2 4 19 3 3 2" xfId="50200"/>
    <cellStyle name="Normal 2 2 4 19 3 4" xfId="50201"/>
    <cellStyle name="Normal 2 2 4 19 3 4 2" xfId="50202"/>
    <cellStyle name="Normal 2 2 4 19 3 5" xfId="50203"/>
    <cellStyle name="Normal 2 2 4 19 3 5 2" xfId="50204"/>
    <cellStyle name="Normal 2 2 4 19 3 6" xfId="50205"/>
    <cellStyle name="Normal 2 2 4 19 3 6 2" xfId="50206"/>
    <cellStyle name="Normal 2 2 4 19 3 7" xfId="50207"/>
    <cellStyle name="Normal 2 2 4 19 3 7 2" xfId="50208"/>
    <cellStyle name="Normal 2 2 4 19 3 8" xfId="50209"/>
    <cellStyle name="Normal 2 2 4 19 3 8 2" xfId="50210"/>
    <cellStyle name="Normal 2 2 4 19 3 9" xfId="50211"/>
    <cellStyle name="Normal 2 2 4 19 3 9 2" xfId="50212"/>
    <cellStyle name="Normal 2 2 4 19 4" xfId="50213"/>
    <cellStyle name="Normal 2 2 4 19 4 2" xfId="50214"/>
    <cellStyle name="Normal 2 2 4 19 5" xfId="50215"/>
    <cellStyle name="Normal 2 2 4 19 5 2" xfId="50216"/>
    <cellStyle name="Normal 2 2 4 19 6" xfId="50217"/>
    <cellStyle name="Normal 2 2 4 19 6 2" xfId="50218"/>
    <cellStyle name="Normal 2 2 4 19 7" xfId="50219"/>
    <cellStyle name="Normal 2 2 4 19 7 2" xfId="50220"/>
    <cellStyle name="Normal 2 2 4 19 8" xfId="50221"/>
    <cellStyle name="Normal 2 2 4 19 8 2" xfId="50222"/>
    <cellStyle name="Normal 2 2 4 19 9" xfId="50223"/>
    <cellStyle name="Normal 2 2 4 19 9 2" xfId="50224"/>
    <cellStyle name="Normal 2 2 4 19_New_Duke_Form_Percent_Complete" xfId="50225"/>
    <cellStyle name="Normal 2 2 4 2" xfId="50226"/>
    <cellStyle name="Normal 2 2 4 2 10" xfId="50227"/>
    <cellStyle name="Normal 2 2 4 2 10 2" xfId="50228"/>
    <cellStyle name="Normal 2 2 4 2 11" xfId="50229"/>
    <cellStyle name="Normal 2 2 4 2 11 2" xfId="50230"/>
    <cellStyle name="Normal 2 2 4 2 12" xfId="50231"/>
    <cellStyle name="Normal 2 2 4 2 12 2" xfId="50232"/>
    <cellStyle name="Normal 2 2 4 2 13" xfId="50233"/>
    <cellStyle name="Normal 2 2 4 2 13 2" xfId="50234"/>
    <cellStyle name="Normal 2 2 4 2 14" xfId="50235"/>
    <cellStyle name="Normal 2 2 4 2 14 2" xfId="50236"/>
    <cellStyle name="Normal 2 2 4 2 15" xfId="50237"/>
    <cellStyle name="Normal 2 2 4 2 16" xfId="50238"/>
    <cellStyle name="Normal 2 2 4 2 17" xfId="50239"/>
    <cellStyle name="Normal 2 2 4 2 2" xfId="50240"/>
    <cellStyle name="Normal 2 2 4 2 2 10" xfId="50241"/>
    <cellStyle name="Normal 2 2 4 2 2 10 2" xfId="50242"/>
    <cellStyle name="Normal 2 2 4 2 2 11" xfId="50243"/>
    <cellStyle name="Normal 2 2 4 2 2 11 2" xfId="50244"/>
    <cellStyle name="Normal 2 2 4 2 2 12" xfId="50245"/>
    <cellStyle name="Normal 2 2 4 2 2 12 2" xfId="50246"/>
    <cellStyle name="Normal 2 2 4 2 2 13" xfId="50247"/>
    <cellStyle name="Normal 2 2 4 2 2 14" xfId="50248"/>
    <cellStyle name="Normal 2 2 4 2 2 15" xfId="50249"/>
    <cellStyle name="Normal 2 2 4 2 2 2" xfId="50250"/>
    <cellStyle name="Normal 2 2 4 2 2 2 2" xfId="50251"/>
    <cellStyle name="Normal 2 2 4 2 2 3" xfId="50252"/>
    <cellStyle name="Normal 2 2 4 2 2 3 2" xfId="50253"/>
    <cellStyle name="Normal 2 2 4 2 2 4" xfId="50254"/>
    <cellStyle name="Normal 2 2 4 2 2 4 2" xfId="50255"/>
    <cellStyle name="Normal 2 2 4 2 2 5" xfId="50256"/>
    <cellStyle name="Normal 2 2 4 2 2 5 2" xfId="50257"/>
    <cellStyle name="Normal 2 2 4 2 2 6" xfId="50258"/>
    <cellStyle name="Normal 2 2 4 2 2 6 2" xfId="50259"/>
    <cellStyle name="Normal 2 2 4 2 2 7" xfId="50260"/>
    <cellStyle name="Normal 2 2 4 2 2 7 2" xfId="50261"/>
    <cellStyle name="Normal 2 2 4 2 2 8" xfId="50262"/>
    <cellStyle name="Normal 2 2 4 2 2 8 2" xfId="50263"/>
    <cellStyle name="Normal 2 2 4 2 2 9" xfId="50264"/>
    <cellStyle name="Normal 2 2 4 2 2 9 2" xfId="50265"/>
    <cellStyle name="Normal 2 2 4 2 3" xfId="50266"/>
    <cellStyle name="Normal 2 2 4 2 3 10" xfId="50267"/>
    <cellStyle name="Normal 2 2 4 2 3 10 2" xfId="50268"/>
    <cellStyle name="Normal 2 2 4 2 3 11" xfId="50269"/>
    <cellStyle name="Normal 2 2 4 2 3 11 2" xfId="50270"/>
    <cellStyle name="Normal 2 2 4 2 3 12" xfId="50271"/>
    <cellStyle name="Normal 2 2 4 2 3 12 2" xfId="50272"/>
    <cellStyle name="Normal 2 2 4 2 3 13" xfId="50273"/>
    <cellStyle name="Normal 2 2 4 2 3 14" xfId="50274"/>
    <cellStyle name="Normal 2 2 4 2 3 15" xfId="50275"/>
    <cellStyle name="Normal 2 2 4 2 3 2" xfId="50276"/>
    <cellStyle name="Normal 2 2 4 2 3 2 2" xfId="50277"/>
    <cellStyle name="Normal 2 2 4 2 3 3" xfId="50278"/>
    <cellStyle name="Normal 2 2 4 2 3 3 2" xfId="50279"/>
    <cellStyle name="Normal 2 2 4 2 3 4" xfId="50280"/>
    <cellStyle name="Normal 2 2 4 2 3 4 2" xfId="50281"/>
    <cellStyle name="Normal 2 2 4 2 3 5" xfId="50282"/>
    <cellStyle name="Normal 2 2 4 2 3 5 2" xfId="50283"/>
    <cellStyle name="Normal 2 2 4 2 3 6" xfId="50284"/>
    <cellStyle name="Normal 2 2 4 2 3 6 2" xfId="50285"/>
    <cellStyle name="Normal 2 2 4 2 3 7" xfId="50286"/>
    <cellStyle name="Normal 2 2 4 2 3 7 2" xfId="50287"/>
    <cellStyle name="Normal 2 2 4 2 3 8" xfId="50288"/>
    <cellStyle name="Normal 2 2 4 2 3 8 2" xfId="50289"/>
    <cellStyle name="Normal 2 2 4 2 3 9" xfId="50290"/>
    <cellStyle name="Normal 2 2 4 2 3 9 2" xfId="50291"/>
    <cellStyle name="Normal 2 2 4 2 4" xfId="50292"/>
    <cellStyle name="Normal 2 2 4 2 4 2" xfId="50293"/>
    <cellStyle name="Normal 2 2 4 2 4 3" xfId="50294"/>
    <cellStyle name="Normal 2 2 4 2 5" xfId="50295"/>
    <cellStyle name="Normal 2 2 4 2 5 2" xfId="50296"/>
    <cellStyle name="Normal 2 2 4 2 6" xfId="50297"/>
    <cellStyle name="Normal 2 2 4 2 6 2" xfId="50298"/>
    <cellStyle name="Normal 2 2 4 2 7" xfId="50299"/>
    <cellStyle name="Normal 2 2 4 2 7 2" xfId="50300"/>
    <cellStyle name="Normal 2 2 4 2 8" xfId="50301"/>
    <cellStyle name="Normal 2 2 4 2 8 2" xfId="50302"/>
    <cellStyle name="Normal 2 2 4 2 9" xfId="50303"/>
    <cellStyle name="Normal 2 2 4 2 9 2" xfId="50304"/>
    <cellStyle name="Normal 2 2 4 2_New_Duke_Form_Percent_Complete" xfId="50305"/>
    <cellStyle name="Normal 2 2 4 20" xfId="50306"/>
    <cellStyle name="Normal 2 2 4 20 10" xfId="50307"/>
    <cellStyle name="Normal 2 2 4 20 10 2" xfId="50308"/>
    <cellStyle name="Normal 2 2 4 20 11" xfId="50309"/>
    <cellStyle name="Normal 2 2 4 20 11 2" xfId="50310"/>
    <cellStyle name="Normal 2 2 4 20 12" xfId="50311"/>
    <cellStyle name="Normal 2 2 4 20 12 2" xfId="50312"/>
    <cellStyle name="Normal 2 2 4 20 13" xfId="50313"/>
    <cellStyle name="Normal 2 2 4 20 13 2" xfId="50314"/>
    <cellStyle name="Normal 2 2 4 20 14" xfId="50315"/>
    <cellStyle name="Normal 2 2 4 20 14 2" xfId="50316"/>
    <cellStyle name="Normal 2 2 4 20 15" xfId="50317"/>
    <cellStyle name="Normal 2 2 4 20 16" xfId="50318"/>
    <cellStyle name="Normal 2 2 4 20 2" xfId="50319"/>
    <cellStyle name="Normal 2 2 4 20 2 10" xfId="50320"/>
    <cellStyle name="Normal 2 2 4 20 2 10 2" xfId="50321"/>
    <cellStyle name="Normal 2 2 4 20 2 11" xfId="50322"/>
    <cellStyle name="Normal 2 2 4 20 2 11 2" xfId="50323"/>
    <cellStyle name="Normal 2 2 4 20 2 12" xfId="50324"/>
    <cellStyle name="Normal 2 2 4 20 2 12 2" xfId="50325"/>
    <cellStyle name="Normal 2 2 4 20 2 13" xfId="50326"/>
    <cellStyle name="Normal 2 2 4 20 2 14" xfId="50327"/>
    <cellStyle name="Normal 2 2 4 20 2 2" xfId="50328"/>
    <cellStyle name="Normal 2 2 4 20 2 2 2" xfId="50329"/>
    <cellStyle name="Normal 2 2 4 20 2 3" xfId="50330"/>
    <cellStyle name="Normal 2 2 4 20 2 3 2" xfId="50331"/>
    <cellStyle name="Normal 2 2 4 20 2 4" xfId="50332"/>
    <cellStyle name="Normal 2 2 4 20 2 4 2" xfId="50333"/>
    <cellStyle name="Normal 2 2 4 20 2 5" xfId="50334"/>
    <cellStyle name="Normal 2 2 4 20 2 5 2" xfId="50335"/>
    <cellStyle name="Normal 2 2 4 20 2 6" xfId="50336"/>
    <cellStyle name="Normal 2 2 4 20 2 6 2" xfId="50337"/>
    <cellStyle name="Normal 2 2 4 20 2 7" xfId="50338"/>
    <cellStyle name="Normal 2 2 4 20 2 7 2" xfId="50339"/>
    <cellStyle name="Normal 2 2 4 20 2 8" xfId="50340"/>
    <cellStyle name="Normal 2 2 4 20 2 8 2" xfId="50341"/>
    <cellStyle name="Normal 2 2 4 20 2 9" xfId="50342"/>
    <cellStyle name="Normal 2 2 4 20 2 9 2" xfId="50343"/>
    <cellStyle name="Normal 2 2 4 20 3" xfId="50344"/>
    <cellStyle name="Normal 2 2 4 20 3 10" xfId="50345"/>
    <cellStyle name="Normal 2 2 4 20 3 10 2" xfId="50346"/>
    <cellStyle name="Normal 2 2 4 20 3 11" xfId="50347"/>
    <cellStyle name="Normal 2 2 4 20 3 11 2" xfId="50348"/>
    <cellStyle name="Normal 2 2 4 20 3 12" xfId="50349"/>
    <cellStyle name="Normal 2 2 4 20 3 12 2" xfId="50350"/>
    <cellStyle name="Normal 2 2 4 20 3 13" xfId="50351"/>
    <cellStyle name="Normal 2 2 4 20 3 14" xfId="50352"/>
    <cellStyle name="Normal 2 2 4 20 3 2" xfId="50353"/>
    <cellStyle name="Normal 2 2 4 20 3 2 2" xfId="50354"/>
    <cellStyle name="Normal 2 2 4 20 3 3" xfId="50355"/>
    <cellStyle name="Normal 2 2 4 20 3 3 2" xfId="50356"/>
    <cellStyle name="Normal 2 2 4 20 3 4" xfId="50357"/>
    <cellStyle name="Normal 2 2 4 20 3 4 2" xfId="50358"/>
    <cellStyle name="Normal 2 2 4 20 3 5" xfId="50359"/>
    <cellStyle name="Normal 2 2 4 20 3 5 2" xfId="50360"/>
    <cellStyle name="Normal 2 2 4 20 3 6" xfId="50361"/>
    <cellStyle name="Normal 2 2 4 20 3 6 2" xfId="50362"/>
    <cellStyle name="Normal 2 2 4 20 3 7" xfId="50363"/>
    <cellStyle name="Normal 2 2 4 20 3 7 2" xfId="50364"/>
    <cellStyle name="Normal 2 2 4 20 3 8" xfId="50365"/>
    <cellStyle name="Normal 2 2 4 20 3 8 2" xfId="50366"/>
    <cellStyle name="Normal 2 2 4 20 3 9" xfId="50367"/>
    <cellStyle name="Normal 2 2 4 20 3 9 2" xfId="50368"/>
    <cellStyle name="Normal 2 2 4 20 4" xfId="50369"/>
    <cellStyle name="Normal 2 2 4 20 4 2" xfId="50370"/>
    <cellStyle name="Normal 2 2 4 20 5" xfId="50371"/>
    <cellStyle name="Normal 2 2 4 20 5 2" xfId="50372"/>
    <cellStyle name="Normal 2 2 4 20 6" xfId="50373"/>
    <cellStyle name="Normal 2 2 4 20 6 2" xfId="50374"/>
    <cellStyle name="Normal 2 2 4 20 7" xfId="50375"/>
    <cellStyle name="Normal 2 2 4 20 7 2" xfId="50376"/>
    <cellStyle name="Normal 2 2 4 20 8" xfId="50377"/>
    <cellStyle name="Normal 2 2 4 20 8 2" xfId="50378"/>
    <cellStyle name="Normal 2 2 4 20 9" xfId="50379"/>
    <cellStyle name="Normal 2 2 4 20 9 2" xfId="50380"/>
    <cellStyle name="Normal 2 2 4 20_New_Duke_Form_Percent_Complete" xfId="50381"/>
    <cellStyle name="Normal 2 2 4 21" xfId="50382"/>
    <cellStyle name="Normal 2 2 4 21 10" xfId="50383"/>
    <cellStyle name="Normal 2 2 4 21 10 2" xfId="50384"/>
    <cellStyle name="Normal 2 2 4 21 11" xfId="50385"/>
    <cellStyle name="Normal 2 2 4 21 11 2" xfId="50386"/>
    <cellStyle name="Normal 2 2 4 21 12" xfId="50387"/>
    <cellStyle name="Normal 2 2 4 21 12 2" xfId="50388"/>
    <cellStyle name="Normal 2 2 4 21 13" xfId="50389"/>
    <cellStyle name="Normal 2 2 4 21 13 2" xfId="50390"/>
    <cellStyle name="Normal 2 2 4 21 14" xfId="50391"/>
    <cellStyle name="Normal 2 2 4 21 14 2" xfId="50392"/>
    <cellStyle name="Normal 2 2 4 21 15" xfId="50393"/>
    <cellStyle name="Normal 2 2 4 21 16" xfId="50394"/>
    <cellStyle name="Normal 2 2 4 21 2" xfId="50395"/>
    <cellStyle name="Normal 2 2 4 21 2 10" xfId="50396"/>
    <cellStyle name="Normal 2 2 4 21 2 10 2" xfId="50397"/>
    <cellStyle name="Normal 2 2 4 21 2 11" xfId="50398"/>
    <cellStyle name="Normal 2 2 4 21 2 11 2" xfId="50399"/>
    <cellStyle name="Normal 2 2 4 21 2 12" xfId="50400"/>
    <cellStyle name="Normal 2 2 4 21 2 12 2" xfId="50401"/>
    <cellStyle name="Normal 2 2 4 21 2 13" xfId="50402"/>
    <cellStyle name="Normal 2 2 4 21 2 14" xfId="50403"/>
    <cellStyle name="Normal 2 2 4 21 2 2" xfId="50404"/>
    <cellStyle name="Normal 2 2 4 21 2 2 2" xfId="50405"/>
    <cellStyle name="Normal 2 2 4 21 2 3" xfId="50406"/>
    <cellStyle name="Normal 2 2 4 21 2 3 2" xfId="50407"/>
    <cellStyle name="Normal 2 2 4 21 2 4" xfId="50408"/>
    <cellStyle name="Normal 2 2 4 21 2 4 2" xfId="50409"/>
    <cellStyle name="Normal 2 2 4 21 2 5" xfId="50410"/>
    <cellStyle name="Normal 2 2 4 21 2 5 2" xfId="50411"/>
    <cellStyle name="Normal 2 2 4 21 2 6" xfId="50412"/>
    <cellStyle name="Normal 2 2 4 21 2 6 2" xfId="50413"/>
    <cellStyle name="Normal 2 2 4 21 2 7" xfId="50414"/>
    <cellStyle name="Normal 2 2 4 21 2 7 2" xfId="50415"/>
    <cellStyle name="Normal 2 2 4 21 2 8" xfId="50416"/>
    <cellStyle name="Normal 2 2 4 21 2 8 2" xfId="50417"/>
    <cellStyle name="Normal 2 2 4 21 2 9" xfId="50418"/>
    <cellStyle name="Normal 2 2 4 21 2 9 2" xfId="50419"/>
    <cellStyle name="Normal 2 2 4 21 3" xfId="50420"/>
    <cellStyle name="Normal 2 2 4 21 3 10" xfId="50421"/>
    <cellStyle name="Normal 2 2 4 21 3 10 2" xfId="50422"/>
    <cellStyle name="Normal 2 2 4 21 3 11" xfId="50423"/>
    <cellStyle name="Normal 2 2 4 21 3 11 2" xfId="50424"/>
    <cellStyle name="Normal 2 2 4 21 3 12" xfId="50425"/>
    <cellStyle name="Normal 2 2 4 21 3 12 2" xfId="50426"/>
    <cellStyle name="Normal 2 2 4 21 3 13" xfId="50427"/>
    <cellStyle name="Normal 2 2 4 21 3 14" xfId="50428"/>
    <cellStyle name="Normal 2 2 4 21 3 2" xfId="50429"/>
    <cellStyle name="Normal 2 2 4 21 3 2 2" xfId="50430"/>
    <cellStyle name="Normal 2 2 4 21 3 3" xfId="50431"/>
    <cellStyle name="Normal 2 2 4 21 3 3 2" xfId="50432"/>
    <cellStyle name="Normal 2 2 4 21 3 4" xfId="50433"/>
    <cellStyle name="Normal 2 2 4 21 3 4 2" xfId="50434"/>
    <cellStyle name="Normal 2 2 4 21 3 5" xfId="50435"/>
    <cellStyle name="Normal 2 2 4 21 3 5 2" xfId="50436"/>
    <cellStyle name="Normal 2 2 4 21 3 6" xfId="50437"/>
    <cellStyle name="Normal 2 2 4 21 3 6 2" xfId="50438"/>
    <cellStyle name="Normal 2 2 4 21 3 7" xfId="50439"/>
    <cellStyle name="Normal 2 2 4 21 3 7 2" xfId="50440"/>
    <cellStyle name="Normal 2 2 4 21 3 8" xfId="50441"/>
    <cellStyle name="Normal 2 2 4 21 3 8 2" xfId="50442"/>
    <cellStyle name="Normal 2 2 4 21 3 9" xfId="50443"/>
    <cellStyle name="Normal 2 2 4 21 3 9 2" xfId="50444"/>
    <cellStyle name="Normal 2 2 4 21 4" xfId="50445"/>
    <cellStyle name="Normal 2 2 4 21 4 2" xfId="50446"/>
    <cellStyle name="Normal 2 2 4 21 5" xfId="50447"/>
    <cellStyle name="Normal 2 2 4 21 5 2" xfId="50448"/>
    <cellStyle name="Normal 2 2 4 21 6" xfId="50449"/>
    <cellStyle name="Normal 2 2 4 21 6 2" xfId="50450"/>
    <cellStyle name="Normal 2 2 4 21 7" xfId="50451"/>
    <cellStyle name="Normal 2 2 4 21 7 2" xfId="50452"/>
    <cellStyle name="Normal 2 2 4 21 8" xfId="50453"/>
    <cellStyle name="Normal 2 2 4 21 8 2" xfId="50454"/>
    <cellStyle name="Normal 2 2 4 21 9" xfId="50455"/>
    <cellStyle name="Normal 2 2 4 21 9 2" xfId="50456"/>
    <cellStyle name="Normal 2 2 4 21_New_Duke_Form_Percent_Complete" xfId="50457"/>
    <cellStyle name="Normal 2 2 4 22" xfId="50458"/>
    <cellStyle name="Normal 2 2 4 22 10" xfId="50459"/>
    <cellStyle name="Normal 2 2 4 22 10 2" xfId="50460"/>
    <cellStyle name="Normal 2 2 4 22 11" xfId="50461"/>
    <cellStyle name="Normal 2 2 4 22 11 2" xfId="50462"/>
    <cellStyle name="Normal 2 2 4 22 12" xfId="50463"/>
    <cellStyle name="Normal 2 2 4 22 12 2" xfId="50464"/>
    <cellStyle name="Normal 2 2 4 22 13" xfId="50465"/>
    <cellStyle name="Normal 2 2 4 22 14" xfId="50466"/>
    <cellStyle name="Normal 2 2 4 22 2" xfId="50467"/>
    <cellStyle name="Normal 2 2 4 22 2 2" xfId="50468"/>
    <cellStyle name="Normal 2 2 4 22 3" xfId="50469"/>
    <cellStyle name="Normal 2 2 4 22 3 2" xfId="50470"/>
    <cellStyle name="Normal 2 2 4 22 4" xfId="50471"/>
    <cellStyle name="Normal 2 2 4 22 4 2" xfId="50472"/>
    <cellStyle name="Normal 2 2 4 22 5" xfId="50473"/>
    <cellStyle name="Normal 2 2 4 22 5 2" xfId="50474"/>
    <cellStyle name="Normal 2 2 4 22 6" xfId="50475"/>
    <cellStyle name="Normal 2 2 4 22 6 2" xfId="50476"/>
    <cellStyle name="Normal 2 2 4 22 7" xfId="50477"/>
    <cellStyle name="Normal 2 2 4 22 7 2" xfId="50478"/>
    <cellStyle name="Normal 2 2 4 22 8" xfId="50479"/>
    <cellStyle name="Normal 2 2 4 22 8 2" xfId="50480"/>
    <cellStyle name="Normal 2 2 4 22 9" xfId="50481"/>
    <cellStyle name="Normal 2 2 4 22 9 2" xfId="50482"/>
    <cellStyle name="Normal 2 2 4 23" xfId="50483"/>
    <cellStyle name="Normal 2 2 4 23 10" xfId="50484"/>
    <cellStyle name="Normal 2 2 4 23 10 2" xfId="50485"/>
    <cellStyle name="Normal 2 2 4 23 11" xfId="50486"/>
    <cellStyle name="Normal 2 2 4 23 11 2" xfId="50487"/>
    <cellStyle name="Normal 2 2 4 23 12" xfId="50488"/>
    <cellStyle name="Normal 2 2 4 23 12 2" xfId="50489"/>
    <cellStyle name="Normal 2 2 4 23 13" xfId="50490"/>
    <cellStyle name="Normal 2 2 4 23 14" xfId="50491"/>
    <cellStyle name="Normal 2 2 4 23 2" xfId="50492"/>
    <cellStyle name="Normal 2 2 4 23 2 2" xfId="50493"/>
    <cellStyle name="Normal 2 2 4 23 3" xfId="50494"/>
    <cellStyle name="Normal 2 2 4 23 3 2" xfId="50495"/>
    <cellStyle name="Normal 2 2 4 23 4" xfId="50496"/>
    <cellStyle name="Normal 2 2 4 23 4 2" xfId="50497"/>
    <cellStyle name="Normal 2 2 4 23 5" xfId="50498"/>
    <cellStyle name="Normal 2 2 4 23 5 2" xfId="50499"/>
    <cellStyle name="Normal 2 2 4 23 6" xfId="50500"/>
    <cellStyle name="Normal 2 2 4 23 6 2" xfId="50501"/>
    <cellStyle name="Normal 2 2 4 23 7" xfId="50502"/>
    <cellStyle name="Normal 2 2 4 23 7 2" xfId="50503"/>
    <cellStyle name="Normal 2 2 4 23 8" xfId="50504"/>
    <cellStyle name="Normal 2 2 4 23 8 2" xfId="50505"/>
    <cellStyle name="Normal 2 2 4 23 9" xfId="50506"/>
    <cellStyle name="Normal 2 2 4 23 9 2" xfId="50507"/>
    <cellStyle name="Normal 2 2 4 24" xfId="50508"/>
    <cellStyle name="Normal 2 2 4 24 2" xfId="50509"/>
    <cellStyle name="Normal 2 2 4 25" xfId="50510"/>
    <cellStyle name="Normal 2 2 4 25 2" xfId="50511"/>
    <cellStyle name="Normal 2 2 4 26" xfId="50512"/>
    <cellStyle name="Normal 2 2 4 26 2" xfId="50513"/>
    <cellStyle name="Normal 2 2 4 27" xfId="50514"/>
    <cellStyle name="Normal 2 2 4 27 2" xfId="50515"/>
    <cellStyle name="Normal 2 2 4 28" xfId="50516"/>
    <cellStyle name="Normal 2 2 4 28 2" xfId="50517"/>
    <cellStyle name="Normal 2 2 4 29" xfId="50518"/>
    <cellStyle name="Normal 2 2 4 29 2" xfId="50519"/>
    <cellStyle name="Normal 2 2 4 3" xfId="50520"/>
    <cellStyle name="Normal 2 2 4 3 10" xfId="50521"/>
    <cellStyle name="Normal 2 2 4 3 10 2" xfId="50522"/>
    <cellStyle name="Normal 2 2 4 3 11" xfId="50523"/>
    <cellStyle name="Normal 2 2 4 3 11 2" xfId="50524"/>
    <cellStyle name="Normal 2 2 4 3 12" xfId="50525"/>
    <cellStyle name="Normal 2 2 4 3 12 2" xfId="50526"/>
    <cellStyle name="Normal 2 2 4 3 13" xfId="50527"/>
    <cellStyle name="Normal 2 2 4 3 13 2" xfId="50528"/>
    <cellStyle name="Normal 2 2 4 3 14" xfId="50529"/>
    <cellStyle name="Normal 2 2 4 3 14 2" xfId="50530"/>
    <cellStyle name="Normal 2 2 4 3 15" xfId="50531"/>
    <cellStyle name="Normal 2 2 4 3 16" xfId="50532"/>
    <cellStyle name="Normal 2 2 4 3 17" xfId="50533"/>
    <cellStyle name="Normal 2 2 4 3 2" xfId="50534"/>
    <cellStyle name="Normal 2 2 4 3 2 10" xfId="50535"/>
    <cellStyle name="Normal 2 2 4 3 2 10 2" xfId="50536"/>
    <cellStyle name="Normal 2 2 4 3 2 11" xfId="50537"/>
    <cellStyle name="Normal 2 2 4 3 2 11 2" xfId="50538"/>
    <cellStyle name="Normal 2 2 4 3 2 12" xfId="50539"/>
    <cellStyle name="Normal 2 2 4 3 2 12 2" xfId="50540"/>
    <cellStyle name="Normal 2 2 4 3 2 13" xfId="50541"/>
    <cellStyle name="Normal 2 2 4 3 2 14" xfId="50542"/>
    <cellStyle name="Normal 2 2 4 3 2 2" xfId="50543"/>
    <cellStyle name="Normal 2 2 4 3 2 2 2" xfId="50544"/>
    <cellStyle name="Normal 2 2 4 3 2 3" xfId="50545"/>
    <cellStyle name="Normal 2 2 4 3 2 3 2" xfId="50546"/>
    <cellStyle name="Normal 2 2 4 3 2 4" xfId="50547"/>
    <cellStyle name="Normal 2 2 4 3 2 4 2" xfId="50548"/>
    <cellStyle name="Normal 2 2 4 3 2 5" xfId="50549"/>
    <cellStyle name="Normal 2 2 4 3 2 5 2" xfId="50550"/>
    <cellStyle name="Normal 2 2 4 3 2 6" xfId="50551"/>
    <cellStyle name="Normal 2 2 4 3 2 6 2" xfId="50552"/>
    <cellStyle name="Normal 2 2 4 3 2 7" xfId="50553"/>
    <cellStyle name="Normal 2 2 4 3 2 7 2" xfId="50554"/>
    <cellStyle name="Normal 2 2 4 3 2 8" xfId="50555"/>
    <cellStyle name="Normal 2 2 4 3 2 8 2" xfId="50556"/>
    <cellStyle name="Normal 2 2 4 3 2 9" xfId="50557"/>
    <cellStyle name="Normal 2 2 4 3 2 9 2" xfId="50558"/>
    <cellStyle name="Normal 2 2 4 3 3" xfId="50559"/>
    <cellStyle name="Normal 2 2 4 3 3 10" xfId="50560"/>
    <cellStyle name="Normal 2 2 4 3 3 10 2" xfId="50561"/>
    <cellStyle name="Normal 2 2 4 3 3 11" xfId="50562"/>
    <cellStyle name="Normal 2 2 4 3 3 11 2" xfId="50563"/>
    <cellStyle name="Normal 2 2 4 3 3 12" xfId="50564"/>
    <cellStyle name="Normal 2 2 4 3 3 12 2" xfId="50565"/>
    <cellStyle name="Normal 2 2 4 3 3 13" xfId="50566"/>
    <cellStyle name="Normal 2 2 4 3 3 14" xfId="50567"/>
    <cellStyle name="Normal 2 2 4 3 3 2" xfId="50568"/>
    <cellStyle name="Normal 2 2 4 3 3 2 2" xfId="50569"/>
    <cellStyle name="Normal 2 2 4 3 3 3" xfId="50570"/>
    <cellStyle name="Normal 2 2 4 3 3 3 2" xfId="50571"/>
    <cellStyle name="Normal 2 2 4 3 3 4" xfId="50572"/>
    <cellStyle name="Normal 2 2 4 3 3 4 2" xfId="50573"/>
    <cellStyle name="Normal 2 2 4 3 3 5" xfId="50574"/>
    <cellStyle name="Normal 2 2 4 3 3 5 2" xfId="50575"/>
    <cellStyle name="Normal 2 2 4 3 3 6" xfId="50576"/>
    <cellStyle name="Normal 2 2 4 3 3 6 2" xfId="50577"/>
    <cellStyle name="Normal 2 2 4 3 3 7" xfId="50578"/>
    <cellStyle name="Normal 2 2 4 3 3 7 2" xfId="50579"/>
    <cellStyle name="Normal 2 2 4 3 3 8" xfId="50580"/>
    <cellStyle name="Normal 2 2 4 3 3 8 2" xfId="50581"/>
    <cellStyle name="Normal 2 2 4 3 3 9" xfId="50582"/>
    <cellStyle name="Normal 2 2 4 3 3 9 2" xfId="50583"/>
    <cellStyle name="Normal 2 2 4 3 4" xfId="50584"/>
    <cellStyle name="Normal 2 2 4 3 4 2" xfId="50585"/>
    <cellStyle name="Normal 2 2 4 3 5" xfId="50586"/>
    <cellStyle name="Normal 2 2 4 3 5 2" xfId="50587"/>
    <cellStyle name="Normal 2 2 4 3 6" xfId="50588"/>
    <cellStyle name="Normal 2 2 4 3 6 2" xfId="50589"/>
    <cellStyle name="Normal 2 2 4 3 7" xfId="50590"/>
    <cellStyle name="Normal 2 2 4 3 7 2" xfId="50591"/>
    <cellStyle name="Normal 2 2 4 3 8" xfId="50592"/>
    <cellStyle name="Normal 2 2 4 3 8 2" xfId="50593"/>
    <cellStyle name="Normal 2 2 4 3 9" xfId="50594"/>
    <cellStyle name="Normal 2 2 4 3 9 2" xfId="50595"/>
    <cellStyle name="Normal 2 2 4 3_New_Duke_Form_Percent_Complete" xfId="50596"/>
    <cellStyle name="Normal 2 2 4 30" xfId="50597"/>
    <cellStyle name="Normal 2 2 4 30 2" xfId="50598"/>
    <cellStyle name="Normal 2 2 4 31" xfId="50599"/>
    <cellStyle name="Normal 2 2 4 31 2" xfId="50600"/>
    <cellStyle name="Normal 2 2 4 32" xfId="50601"/>
    <cellStyle name="Normal 2 2 4 32 2" xfId="50602"/>
    <cellStyle name="Normal 2 2 4 33" xfId="50603"/>
    <cellStyle name="Normal 2 2 4 33 2" xfId="50604"/>
    <cellStyle name="Normal 2 2 4 34" xfId="50605"/>
    <cellStyle name="Normal 2 2 4 34 2" xfId="50606"/>
    <cellStyle name="Normal 2 2 4 35" xfId="50607"/>
    <cellStyle name="Normal 2 2 4 36" xfId="50608"/>
    <cellStyle name="Normal 2 2 4 37" xfId="50609"/>
    <cellStyle name="Normal 2 2 4 38" xfId="50610"/>
    <cellStyle name="Normal 2 2 4 39" xfId="50611"/>
    <cellStyle name="Normal 2 2 4 4" xfId="50612"/>
    <cellStyle name="Normal 2 2 4 4 10" xfId="50613"/>
    <cellStyle name="Normal 2 2 4 4 10 2" xfId="50614"/>
    <cellStyle name="Normal 2 2 4 4 11" xfId="50615"/>
    <cellStyle name="Normal 2 2 4 4 11 2" xfId="50616"/>
    <cellStyle name="Normal 2 2 4 4 12" xfId="50617"/>
    <cellStyle name="Normal 2 2 4 4 12 2" xfId="50618"/>
    <cellStyle name="Normal 2 2 4 4 13" xfId="50619"/>
    <cellStyle name="Normal 2 2 4 4 13 2" xfId="50620"/>
    <cellStyle name="Normal 2 2 4 4 14" xfId="50621"/>
    <cellStyle name="Normal 2 2 4 4 14 2" xfId="50622"/>
    <cellStyle name="Normal 2 2 4 4 15" xfId="50623"/>
    <cellStyle name="Normal 2 2 4 4 16" xfId="50624"/>
    <cellStyle name="Normal 2 2 4 4 17" xfId="50625"/>
    <cellStyle name="Normal 2 2 4 4 2" xfId="50626"/>
    <cellStyle name="Normal 2 2 4 4 2 10" xfId="50627"/>
    <cellStyle name="Normal 2 2 4 4 2 10 2" xfId="50628"/>
    <cellStyle name="Normal 2 2 4 4 2 11" xfId="50629"/>
    <cellStyle name="Normal 2 2 4 4 2 11 2" xfId="50630"/>
    <cellStyle name="Normal 2 2 4 4 2 12" xfId="50631"/>
    <cellStyle name="Normal 2 2 4 4 2 12 2" xfId="50632"/>
    <cellStyle name="Normal 2 2 4 4 2 13" xfId="50633"/>
    <cellStyle name="Normal 2 2 4 4 2 14" xfId="50634"/>
    <cellStyle name="Normal 2 2 4 4 2 2" xfId="50635"/>
    <cellStyle name="Normal 2 2 4 4 2 2 2" xfId="50636"/>
    <cellStyle name="Normal 2 2 4 4 2 3" xfId="50637"/>
    <cellStyle name="Normal 2 2 4 4 2 3 2" xfId="50638"/>
    <cellStyle name="Normal 2 2 4 4 2 4" xfId="50639"/>
    <cellStyle name="Normal 2 2 4 4 2 4 2" xfId="50640"/>
    <cellStyle name="Normal 2 2 4 4 2 5" xfId="50641"/>
    <cellStyle name="Normal 2 2 4 4 2 5 2" xfId="50642"/>
    <cellStyle name="Normal 2 2 4 4 2 6" xfId="50643"/>
    <cellStyle name="Normal 2 2 4 4 2 6 2" xfId="50644"/>
    <cellStyle name="Normal 2 2 4 4 2 7" xfId="50645"/>
    <cellStyle name="Normal 2 2 4 4 2 7 2" xfId="50646"/>
    <cellStyle name="Normal 2 2 4 4 2 8" xfId="50647"/>
    <cellStyle name="Normal 2 2 4 4 2 8 2" xfId="50648"/>
    <cellStyle name="Normal 2 2 4 4 2 9" xfId="50649"/>
    <cellStyle name="Normal 2 2 4 4 2 9 2" xfId="50650"/>
    <cellStyle name="Normal 2 2 4 4 3" xfId="50651"/>
    <cellStyle name="Normal 2 2 4 4 3 10" xfId="50652"/>
    <cellStyle name="Normal 2 2 4 4 3 10 2" xfId="50653"/>
    <cellStyle name="Normal 2 2 4 4 3 11" xfId="50654"/>
    <cellStyle name="Normal 2 2 4 4 3 11 2" xfId="50655"/>
    <cellStyle name="Normal 2 2 4 4 3 12" xfId="50656"/>
    <cellStyle name="Normal 2 2 4 4 3 12 2" xfId="50657"/>
    <cellStyle name="Normal 2 2 4 4 3 13" xfId="50658"/>
    <cellStyle name="Normal 2 2 4 4 3 14" xfId="50659"/>
    <cellStyle name="Normal 2 2 4 4 3 2" xfId="50660"/>
    <cellStyle name="Normal 2 2 4 4 3 2 2" xfId="50661"/>
    <cellStyle name="Normal 2 2 4 4 3 3" xfId="50662"/>
    <cellStyle name="Normal 2 2 4 4 3 3 2" xfId="50663"/>
    <cellStyle name="Normal 2 2 4 4 3 4" xfId="50664"/>
    <cellStyle name="Normal 2 2 4 4 3 4 2" xfId="50665"/>
    <cellStyle name="Normal 2 2 4 4 3 5" xfId="50666"/>
    <cellStyle name="Normal 2 2 4 4 3 5 2" xfId="50667"/>
    <cellStyle name="Normal 2 2 4 4 3 6" xfId="50668"/>
    <cellStyle name="Normal 2 2 4 4 3 6 2" xfId="50669"/>
    <cellStyle name="Normal 2 2 4 4 3 7" xfId="50670"/>
    <cellStyle name="Normal 2 2 4 4 3 7 2" xfId="50671"/>
    <cellStyle name="Normal 2 2 4 4 3 8" xfId="50672"/>
    <cellStyle name="Normal 2 2 4 4 3 8 2" xfId="50673"/>
    <cellStyle name="Normal 2 2 4 4 3 9" xfId="50674"/>
    <cellStyle name="Normal 2 2 4 4 3 9 2" xfId="50675"/>
    <cellStyle name="Normal 2 2 4 4 4" xfId="50676"/>
    <cellStyle name="Normal 2 2 4 4 4 2" xfId="50677"/>
    <cellStyle name="Normal 2 2 4 4 5" xfId="50678"/>
    <cellStyle name="Normal 2 2 4 4 5 2" xfId="50679"/>
    <cellStyle name="Normal 2 2 4 4 6" xfId="50680"/>
    <cellStyle name="Normal 2 2 4 4 6 2" xfId="50681"/>
    <cellStyle name="Normal 2 2 4 4 7" xfId="50682"/>
    <cellStyle name="Normal 2 2 4 4 7 2" xfId="50683"/>
    <cellStyle name="Normal 2 2 4 4 8" xfId="50684"/>
    <cellStyle name="Normal 2 2 4 4 8 2" xfId="50685"/>
    <cellStyle name="Normal 2 2 4 4 9" xfId="50686"/>
    <cellStyle name="Normal 2 2 4 4 9 2" xfId="50687"/>
    <cellStyle name="Normal 2 2 4 4_New_Duke_Form_Percent_Complete" xfId="50688"/>
    <cellStyle name="Normal 2 2 4 40" xfId="50689"/>
    <cellStyle name="Normal 2 2 4 41" xfId="50690"/>
    <cellStyle name="Normal 2 2 4 42" xfId="50691"/>
    <cellStyle name="Normal 2 2 4 5" xfId="50692"/>
    <cellStyle name="Normal 2 2 4 5 10" xfId="50693"/>
    <cellStyle name="Normal 2 2 4 5 10 2" xfId="50694"/>
    <cellStyle name="Normal 2 2 4 5 11" xfId="50695"/>
    <cellStyle name="Normal 2 2 4 5 11 2" xfId="50696"/>
    <cellStyle name="Normal 2 2 4 5 12" xfId="50697"/>
    <cellStyle name="Normal 2 2 4 5 12 2" xfId="50698"/>
    <cellStyle name="Normal 2 2 4 5 13" xfId="50699"/>
    <cellStyle name="Normal 2 2 4 5 13 2" xfId="50700"/>
    <cellStyle name="Normal 2 2 4 5 14" xfId="50701"/>
    <cellStyle name="Normal 2 2 4 5 14 2" xfId="50702"/>
    <cellStyle name="Normal 2 2 4 5 15" xfId="50703"/>
    <cellStyle name="Normal 2 2 4 5 16" xfId="50704"/>
    <cellStyle name="Normal 2 2 4 5 17" xfId="50705"/>
    <cellStyle name="Normal 2 2 4 5 2" xfId="50706"/>
    <cellStyle name="Normal 2 2 4 5 2 10" xfId="50707"/>
    <cellStyle name="Normal 2 2 4 5 2 10 2" xfId="50708"/>
    <cellStyle name="Normal 2 2 4 5 2 11" xfId="50709"/>
    <cellStyle name="Normal 2 2 4 5 2 11 2" xfId="50710"/>
    <cellStyle name="Normal 2 2 4 5 2 12" xfId="50711"/>
    <cellStyle name="Normal 2 2 4 5 2 12 2" xfId="50712"/>
    <cellStyle name="Normal 2 2 4 5 2 13" xfId="50713"/>
    <cellStyle name="Normal 2 2 4 5 2 14" xfId="50714"/>
    <cellStyle name="Normal 2 2 4 5 2 2" xfId="50715"/>
    <cellStyle name="Normal 2 2 4 5 2 2 2" xfId="50716"/>
    <cellStyle name="Normal 2 2 4 5 2 3" xfId="50717"/>
    <cellStyle name="Normal 2 2 4 5 2 3 2" xfId="50718"/>
    <cellStyle name="Normal 2 2 4 5 2 4" xfId="50719"/>
    <cellStyle name="Normal 2 2 4 5 2 4 2" xfId="50720"/>
    <cellStyle name="Normal 2 2 4 5 2 5" xfId="50721"/>
    <cellStyle name="Normal 2 2 4 5 2 5 2" xfId="50722"/>
    <cellStyle name="Normal 2 2 4 5 2 6" xfId="50723"/>
    <cellStyle name="Normal 2 2 4 5 2 6 2" xfId="50724"/>
    <cellStyle name="Normal 2 2 4 5 2 7" xfId="50725"/>
    <cellStyle name="Normal 2 2 4 5 2 7 2" xfId="50726"/>
    <cellStyle name="Normal 2 2 4 5 2 8" xfId="50727"/>
    <cellStyle name="Normal 2 2 4 5 2 8 2" xfId="50728"/>
    <cellStyle name="Normal 2 2 4 5 2 9" xfId="50729"/>
    <cellStyle name="Normal 2 2 4 5 2 9 2" xfId="50730"/>
    <cellStyle name="Normal 2 2 4 5 3" xfId="50731"/>
    <cellStyle name="Normal 2 2 4 5 3 10" xfId="50732"/>
    <cellStyle name="Normal 2 2 4 5 3 10 2" xfId="50733"/>
    <cellStyle name="Normal 2 2 4 5 3 11" xfId="50734"/>
    <cellStyle name="Normal 2 2 4 5 3 11 2" xfId="50735"/>
    <cellStyle name="Normal 2 2 4 5 3 12" xfId="50736"/>
    <cellStyle name="Normal 2 2 4 5 3 12 2" xfId="50737"/>
    <cellStyle name="Normal 2 2 4 5 3 13" xfId="50738"/>
    <cellStyle name="Normal 2 2 4 5 3 14" xfId="50739"/>
    <cellStyle name="Normal 2 2 4 5 3 2" xfId="50740"/>
    <cellStyle name="Normal 2 2 4 5 3 2 2" xfId="50741"/>
    <cellStyle name="Normal 2 2 4 5 3 3" xfId="50742"/>
    <cellStyle name="Normal 2 2 4 5 3 3 2" xfId="50743"/>
    <cellStyle name="Normal 2 2 4 5 3 4" xfId="50744"/>
    <cellStyle name="Normal 2 2 4 5 3 4 2" xfId="50745"/>
    <cellStyle name="Normal 2 2 4 5 3 5" xfId="50746"/>
    <cellStyle name="Normal 2 2 4 5 3 5 2" xfId="50747"/>
    <cellStyle name="Normal 2 2 4 5 3 6" xfId="50748"/>
    <cellStyle name="Normal 2 2 4 5 3 6 2" xfId="50749"/>
    <cellStyle name="Normal 2 2 4 5 3 7" xfId="50750"/>
    <cellStyle name="Normal 2 2 4 5 3 7 2" xfId="50751"/>
    <cellStyle name="Normal 2 2 4 5 3 8" xfId="50752"/>
    <cellStyle name="Normal 2 2 4 5 3 8 2" xfId="50753"/>
    <cellStyle name="Normal 2 2 4 5 3 9" xfId="50754"/>
    <cellStyle name="Normal 2 2 4 5 3 9 2" xfId="50755"/>
    <cellStyle name="Normal 2 2 4 5 4" xfId="50756"/>
    <cellStyle name="Normal 2 2 4 5 4 2" xfId="50757"/>
    <cellStyle name="Normal 2 2 4 5 5" xfId="50758"/>
    <cellStyle name="Normal 2 2 4 5 5 2" xfId="50759"/>
    <cellStyle name="Normal 2 2 4 5 6" xfId="50760"/>
    <cellStyle name="Normal 2 2 4 5 6 2" xfId="50761"/>
    <cellStyle name="Normal 2 2 4 5 7" xfId="50762"/>
    <cellStyle name="Normal 2 2 4 5 7 2" xfId="50763"/>
    <cellStyle name="Normal 2 2 4 5 8" xfId="50764"/>
    <cellStyle name="Normal 2 2 4 5 8 2" xfId="50765"/>
    <cellStyle name="Normal 2 2 4 5 9" xfId="50766"/>
    <cellStyle name="Normal 2 2 4 5 9 2" xfId="50767"/>
    <cellStyle name="Normal 2 2 4 5_New_Duke_Form_Percent_Complete" xfId="50768"/>
    <cellStyle name="Normal 2 2 4 6" xfId="50769"/>
    <cellStyle name="Normal 2 2 4 6 10" xfId="50770"/>
    <cellStyle name="Normal 2 2 4 6 10 2" xfId="50771"/>
    <cellStyle name="Normal 2 2 4 6 11" xfId="50772"/>
    <cellStyle name="Normal 2 2 4 6 11 2" xfId="50773"/>
    <cellStyle name="Normal 2 2 4 6 12" xfId="50774"/>
    <cellStyle name="Normal 2 2 4 6 12 2" xfId="50775"/>
    <cellStyle name="Normal 2 2 4 6 13" xfId="50776"/>
    <cellStyle name="Normal 2 2 4 6 13 2" xfId="50777"/>
    <cellStyle name="Normal 2 2 4 6 14" xfId="50778"/>
    <cellStyle name="Normal 2 2 4 6 14 2" xfId="50779"/>
    <cellStyle name="Normal 2 2 4 6 15" xfId="50780"/>
    <cellStyle name="Normal 2 2 4 6 16" xfId="50781"/>
    <cellStyle name="Normal 2 2 4 6 2" xfId="50782"/>
    <cellStyle name="Normal 2 2 4 6 2 10" xfId="50783"/>
    <cellStyle name="Normal 2 2 4 6 2 10 2" xfId="50784"/>
    <cellStyle name="Normal 2 2 4 6 2 11" xfId="50785"/>
    <cellStyle name="Normal 2 2 4 6 2 11 2" xfId="50786"/>
    <cellStyle name="Normal 2 2 4 6 2 12" xfId="50787"/>
    <cellStyle name="Normal 2 2 4 6 2 12 2" xfId="50788"/>
    <cellStyle name="Normal 2 2 4 6 2 13" xfId="50789"/>
    <cellStyle name="Normal 2 2 4 6 2 14" xfId="50790"/>
    <cellStyle name="Normal 2 2 4 6 2 2" xfId="50791"/>
    <cellStyle name="Normal 2 2 4 6 2 2 2" xfId="50792"/>
    <cellStyle name="Normal 2 2 4 6 2 3" xfId="50793"/>
    <cellStyle name="Normal 2 2 4 6 2 3 2" xfId="50794"/>
    <cellStyle name="Normal 2 2 4 6 2 4" xfId="50795"/>
    <cellStyle name="Normal 2 2 4 6 2 4 2" xfId="50796"/>
    <cellStyle name="Normal 2 2 4 6 2 5" xfId="50797"/>
    <cellStyle name="Normal 2 2 4 6 2 5 2" xfId="50798"/>
    <cellStyle name="Normal 2 2 4 6 2 6" xfId="50799"/>
    <cellStyle name="Normal 2 2 4 6 2 6 2" xfId="50800"/>
    <cellStyle name="Normal 2 2 4 6 2 7" xfId="50801"/>
    <cellStyle name="Normal 2 2 4 6 2 7 2" xfId="50802"/>
    <cellStyle name="Normal 2 2 4 6 2 8" xfId="50803"/>
    <cellStyle name="Normal 2 2 4 6 2 8 2" xfId="50804"/>
    <cellStyle name="Normal 2 2 4 6 2 9" xfId="50805"/>
    <cellStyle name="Normal 2 2 4 6 2 9 2" xfId="50806"/>
    <cellStyle name="Normal 2 2 4 6 3" xfId="50807"/>
    <cellStyle name="Normal 2 2 4 6 3 10" xfId="50808"/>
    <cellStyle name="Normal 2 2 4 6 3 10 2" xfId="50809"/>
    <cellStyle name="Normal 2 2 4 6 3 11" xfId="50810"/>
    <cellStyle name="Normal 2 2 4 6 3 11 2" xfId="50811"/>
    <cellStyle name="Normal 2 2 4 6 3 12" xfId="50812"/>
    <cellStyle name="Normal 2 2 4 6 3 12 2" xfId="50813"/>
    <cellStyle name="Normal 2 2 4 6 3 13" xfId="50814"/>
    <cellStyle name="Normal 2 2 4 6 3 14" xfId="50815"/>
    <cellStyle name="Normal 2 2 4 6 3 2" xfId="50816"/>
    <cellStyle name="Normal 2 2 4 6 3 2 2" xfId="50817"/>
    <cellStyle name="Normal 2 2 4 6 3 3" xfId="50818"/>
    <cellStyle name="Normal 2 2 4 6 3 3 2" xfId="50819"/>
    <cellStyle name="Normal 2 2 4 6 3 4" xfId="50820"/>
    <cellStyle name="Normal 2 2 4 6 3 4 2" xfId="50821"/>
    <cellStyle name="Normal 2 2 4 6 3 5" xfId="50822"/>
    <cellStyle name="Normal 2 2 4 6 3 5 2" xfId="50823"/>
    <cellStyle name="Normal 2 2 4 6 3 6" xfId="50824"/>
    <cellStyle name="Normal 2 2 4 6 3 6 2" xfId="50825"/>
    <cellStyle name="Normal 2 2 4 6 3 7" xfId="50826"/>
    <cellStyle name="Normal 2 2 4 6 3 7 2" xfId="50827"/>
    <cellStyle name="Normal 2 2 4 6 3 8" xfId="50828"/>
    <cellStyle name="Normal 2 2 4 6 3 8 2" xfId="50829"/>
    <cellStyle name="Normal 2 2 4 6 3 9" xfId="50830"/>
    <cellStyle name="Normal 2 2 4 6 3 9 2" xfId="50831"/>
    <cellStyle name="Normal 2 2 4 6 4" xfId="50832"/>
    <cellStyle name="Normal 2 2 4 6 4 2" xfId="50833"/>
    <cellStyle name="Normal 2 2 4 6 5" xfId="50834"/>
    <cellStyle name="Normal 2 2 4 6 5 2" xfId="50835"/>
    <cellStyle name="Normal 2 2 4 6 6" xfId="50836"/>
    <cellStyle name="Normal 2 2 4 6 6 2" xfId="50837"/>
    <cellStyle name="Normal 2 2 4 6 7" xfId="50838"/>
    <cellStyle name="Normal 2 2 4 6 7 2" xfId="50839"/>
    <cellStyle name="Normal 2 2 4 6 8" xfId="50840"/>
    <cellStyle name="Normal 2 2 4 6 8 2" xfId="50841"/>
    <cellStyle name="Normal 2 2 4 6 9" xfId="50842"/>
    <cellStyle name="Normal 2 2 4 6 9 2" xfId="50843"/>
    <cellStyle name="Normal 2 2 4 6_New_Duke_Form_Percent_Complete" xfId="50844"/>
    <cellStyle name="Normal 2 2 4 7" xfId="50845"/>
    <cellStyle name="Normal 2 2 4 7 10" xfId="50846"/>
    <cellStyle name="Normal 2 2 4 7 10 2" xfId="50847"/>
    <cellStyle name="Normal 2 2 4 7 11" xfId="50848"/>
    <cellStyle name="Normal 2 2 4 7 11 2" xfId="50849"/>
    <cellStyle name="Normal 2 2 4 7 12" xfId="50850"/>
    <cellStyle name="Normal 2 2 4 7 12 2" xfId="50851"/>
    <cellStyle name="Normal 2 2 4 7 13" xfId="50852"/>
    <cellStyle name="Normal 2 2 4 7 13 2" xfId="50853"/>
    <cellStyle name="Normal 2 2 4 7 14" xfId="50854"/>
    <cellStyle name="Normal 2 2 4 7 14 2" xfId="50855"/>
    <cellStyle name="Normal 2 2 4 7 15" xfId="50856"/>
    <cellStyle name="Normal 2 2 4 7 16" xfId="50857"/>
    <cellStyle name="Normal 2 2 4 7 2" xfId="50858"/>
    <cellStyle name="Normal 2 2 4 7 2 10" xfId="50859"/>
    <cellStyle name="Normal 2 2 4 7 2 10 2" xfId="50860"/>
    <cellStyle name="Normal 2 2 4 7 2 11" xfId="50861"/>
    <cellStyle name="Normal 2 2 4 7 2 11 2" xfId="50862"/>
    <cellStyle name="Normal 2 2 4 7 2 12" xfId="50863"/>
    <cellStyle name="Normal 2 2 4 7 2 12 2" xfId="50864"/>
    <cellStyle name="Normal 2 2 4 7 2 13" xfId="50865"/>
    <cellStyle name="Normal 2 2 4 7 2 14" xfId="50866"/>
    <cellStyle name="Normal 2 2 4 7 2 2" xfId="50867"/>
    <cellStyle name="Normal 2 2 4 7 2 2 2" xfId="50868"/>
    <cellStyle name="Normal 2 2 4 7 2 3" xfId="50869"/>
    <cellStyle name="Normal 2 2 4 7 2 3 2" xfId="50870"/>
    <cellStyle name="Normal 2 2 4 7 2 4" xfId="50871"/>
    <cellStyle name="Normal 2 2 4 7 2 4 2" xfId="50872"/>
    <cellStyle name="Normal 2 2 4 7 2 5" xfId="50873"/>
    <cellStyle name="Normal 2 2 4 7 2 5 2" xfId="50874"/>
    <cellStyle name="Normal 2 2 4 7 2 6" xfId="50875"/>
    <cellStyle name="Normal 2 2 4 7 2 6 2" xfId="50876"/>
    <cellStyle name="Normal 2 2 4 7 2 7" xfId="50877"/>
    <cellStyle name="Normal 2 2 4 7 2 7 2" xfId="50878"/>
    <cellStyle name="Normal 2 2 4 7 2 8" xfId="50879"/>
    <cellStyle name="Normal 2 2 4 7 2 8 2" xfId="50880"/>
    <cellStyle name="Normal 2 2 4 7 2 9" xfId="50881"/>
    <cellStyle name="Normal 2 2 4 7 2 9 2" xfId="50882"/>
    <cellStyle name="Normal 2 2 4 7 3" xfId="50883"/>
    <cellStyle name="Normal 2 2 4 7 3 10" xfId="50884"/>
    <cellStyle name="Normal 2 2 4 7 3 10 2" xfId="50885"/>
    <cellStyle name="Normal 2 2 4 7 3 11" xfId="50886"/>
    <cellStyle name="Normal 2 2 4 7 3 11 2" xfId="50887"/>
    <cellStyle name="Normal 2 2 4 7 3 12" xfId="50888"/>
    <cellStyle name="Normal 2 2 4 7 3 12 2" xfId="50889"/>
    <cellStyle name="Normal 2 2 4 7 3 13" xfId="50890"/>
    <cellStyle name="Normal 2 2 4 7 3 14" xfId="50891"/>
    <cellStyle name="Normal 2 2 4 7 3 2" xfId="50892"/>
    <cellStyle name="Normal 2 2 4 7 3 2 2" xfId="50893"/>
    <cellStyle name="Normal 2 2 4 7 3 3" xfId="50894"/>
    <cellStyle name="Normal 2 2 4 7 3 3 2" xfId="50895"/>
    <cellStyle name="Normal 2 2 4 7 3 4" xfId="50896"/>
    <cellStyle name="Normal 2 2 4 7 3 4 2" xfId="50897"/>
    <cellStyle name="Normal 2 2 4 7 3 5" xfId="50898"/>
    <cellStyle name="Normal 2 2 4 7 3 5 2" xfId="50899"/>
    <cellStyle name="Normal 2 2 4 7 3 6" xfId="50900"/>
    <cellStyle name="Normal 2 2 4 7 3 6 2" xfId="50901"/>
    <cellStyle name="Normal 2 2 4 7 3 7" xfId="50902"/>
    <cellStyle name="Normal 2 2 4 7 3 7 2" xfId="50903"/>
    <cellStyle name="Normal 2 2 4 7 3 8" xfId="50904"/>
    <cellStyle name="Normal 2 2 4 7 3 8 2" xfId="50905"/>
    <cellStyle name="Normal 2 2 4 7 3 9" xfId="50906"/>
    <cellStyle name="Normal 2 2 4 7 3 9 2" xfId="50907"/>
    <cellStyle name="Normal 2 2 4 7 4" xfId="50908"/>
    <cellStyle name="Normal 2 2 4 7 4 2" xfId="50909"/>
    <cellStyle name="Normal 2 2 4 7 5" xfId="50910"/>
    <cellStyle name="Normal 2 2 4 7 5 2" xfId="50911"/>
    <cellStyle name="Normal 2 2 4 7 6" xfId="50912"/>
    <cellStyle name="Normal 2 2 4 7 6 2" xfId="50913"/>
    <cellStyle name="Normal 2 2 4 7 7" xfId="50914"/>
    <cellStyle name="Normal 2 2 4 7 7 2" xfId="50915"/>
    <cellStyle name="Normal 2 2 4 7 8" xfId="50916"/>
    <cellStyle name="Normal 2 2 4 7 8 2" xfId="50917"/>
    <cellStyle name="Normal 2 2 4 7 9" xfId="50918"/>
    <cellStyle name="Normal 2 2 4 7 9 2" xfId="50919"/>
    <cellStyle name="Normal 2 2 4 7_New_Duke_Form_Percent_Complete" xfId="50920"/>
    <cellStyle name="Normal 2 2 4 8" xfId="50921"/>
    <cellStyle name="Normal 2 2 4 8 10" xfId="50922"/>
    <cellStyle name="Normal 2 2 4 8 10 2" xfId="50923"/>
    <cellStyle name="Normal 2 2 4 8 11" xfId="50924"/>
    <cellStyle name="Normal 2 2 4 8 11 2" xfId="50925"/>
    <cellStyle name="Normal 2 2 4 8 12" xfId="50926"/>
    <cellStyle name="Normal 2 2 4 8 12 2" xfId="50927"/>
    <cellStyle name="Normal 2 2 4 8 13" xfId="50928"/>
    <cellStyle name="Normal 2 2 4 8 13 2" xfId="50929"/>
    <cellStyle name="Normal 2 2 4 8 14" xfId="50930"/>
    <cellStyle name="Normal 2 2 4 8 14 2" xfId="50931"/>
    <cellStyle name="Normal 2 2 4 8 15" xfId="50932"/>
    <cellStyle name="Normal 2 2 4 8 16" xfId="50933"/>
    <cellStyle name="Normal 2 2 4 8 2" xfId="50934"/>
    <cellStyle name="Normal 2 2 4 8 2 10" xfId="50935"/>
    <cellStyle name="Normal 2 2 4 8 2 10 2" xfId="50936"/>
    <cellStyle name="Normal 2 2 4 8 2 11" xfId="50937"/>
    <cellStyle name="Normal 2 2 4 8 2 11 2" xfId="50938"/>
    <cellStyle name="Normal 2 2 4 8 2 12" xfId="50939"/>
    <cellStyle name="Normal 2 2 4 8 2 12 2" xfId="50940"/>
    <cellStyle name="Normal 2 2 4 8 2 13" xfId="50941"/>
    <cellStyle name="Normal 2 2 4 8 2 14" xfId="50942"/>
    <cellStyle name="Normal 2 2 4 8 2 2" xfId="50943"/>
    <cellStyle name="Normal 2 2 4 8 2 2 2" xfId="50944"/>
    <cellStyle name="Normal 2 2 4 8 2 3" xfId="50945"/>
    <cellStyle name="Normal 2 2 4 8 2 3 2" xfId="50946"/>
    <cellStyle name="Normal 2 2 4 8 2 4" xfId="50947"/>
    <cellStyle name="Normal 2 2 4 8 2 4 2" xfId="50948"/>
    <cellStyle name="Normal 2 2 4 8 2 5" xfId="50949"/>
    <cellStyle name="Normal 2 2 4 8 2 5 2" xfId="50950"/>
    <cellStyle name="Normal 2 2 4 8 2 6" xfId="50951"/>
    <cellStyle name="Normal 2 2 4 8 2 6 2" xfId="50952"/>
    <cellStyle name="Normal 2 2 4 8 2 7" xfId="50953"/>
    <cellStyle name="Normal 2 2 4 8 2 7 2" xfId="50954"/>
    <cellStyle name="Normal 2 2 4 8 2 8" xfId="50955"/>
    <cellStyle name="Normal 2 2 4 8 2 8 2" xfId="50956"/>
    <cellStyle name="Normal 2 2 4 8 2 9" xfId="50957"/>
    <cellStyle name="Normal 2 2 4 8 2 9 2" xfId="50958"/>
    <cellStyle name="Normal 2 2 4 8 3" xfId="50959"/>
    <cellStyle name="Normal 2 2 4 8 3 10" xfId="50960"/>
    <cellStyle name="Normal 2 2 4 8 3 10 2" xfId="50961"/>
    <cellStyle name="Normal 2 2 4 8 3 11" xfId="50962"/>
    <cellStyle name="Normal 2 2 4 8 3 11 2" xfId="50963"/>
    <cellStyle name="Normal 2 2 4 8 3 12" xfId="50964"/>
    <cellStyle name="Normal 2 2 4 8 3 12 2" xfId="50965"/>
    <cellStyle name="Normal 2 2 4 8 3 13" xfId="50966"/>
    <cellStyle name="Normal 2 2 4 8 3 14" xfId="50967"/>
    <cellStyle name="Normal 2 2 4 8 3 2" xfId="50968"/>
    <cellStyle name="Normal 2 2 4 8 3 2 2" xfId="50969"/>
    <cellStyle name="Normal 2 2 4 8 3 3" xfId="50970"/>
    <cellStyle name="Normal 2 2 4 8 3 3 2" xfId="50971"/>
    <cellStyle name="Normal 2 2 4 8 3 4" xfId="50972"/>
    <cellStyle name="Normal 2 2 4 8 3 4 2" xfId="50973"/>
    <cellStyle name="Normal 2 2 4 8 3 5" xfId="50974"/>
    <cellStyle name="Normal 2 2 4 8 3 5 2" xfId="50975"/>
    <cellStyle name="Normal 2 2 4 8 3 6" xfId="50976"/>
    <cellStyle name="Normal 2 2 4 8 3 6 2" xfId="50977"/>
    <cellStyle name="Normal 2 2 4 8 3 7" xfId="50978"/>
    <cellStyle name="Normal 2 2 4 8 3 7 2" xfId="50979"/>
    <cellStyle name="Normal 2 2 4 8 3 8" xfId="50980"/>
    <cellStyle name="Normal 2 2 4 8 3 8 2" xfId="50981"/>
    <cellStyle name="Normal 2 2 4 8 3 9" xfId="50982"/>
    <cellStyle name="Normal 2 2 4 8 3 9 2" xfId="50983"/>
    <cellStyle name="Normal 2 2 4 8 4" xfId="50984"/>
    <cellStyle name="Normal 2 2 4 8 4 2" xfId="50985"/>
    <cellStyle name="Normal 2 2 4 8 5" xfId="50986"/>
    <cellStyle name="Normal 2 2 4 8 5 2" xfId="50987"/>
    <cellStyle name="Normal 2 2 4 8 6" xfId="50988"/>
    <cellStyle name="Normal 2 2 4 8 6 2" xfId="50989"/>
    <cellStyle name="Normal 2 2 4 8 7" xfId="50990"/>
    <cellStyle name="Normal 2 2 4 8 7 2" xfId="50991"/>
    <cellStyle name="Normal 2 2 4 8 8" xfId="50992"/>
    <cellStyle name="Normal 2 2 4 8 8 2" xfId="50993"/>
    <cellStyle name="Normal 2 2 4 8 9" xfId="50994"/>
    <cellStyle name="Normal 2 2 4 8 9 2" xfId="50995"/>
    <cellStyle name="Normal 2 2 4 8_New_Duke_Form_Percent_Complete" xfId="50996"/>
    <cellStyle name="Normal 2 2 4 9" xfId="50997"/>
    <cellStyle name="Normal 2 2 4 9 10" xfId="50998"/>
    <cellStyle name="Normal 2 2 4 9 10 2" xfId="50999"/>
    <cellStyle name="Normal 2 2 4 9 11" xfId="51000"/>
    <cellStyle name="Normal 2 2 4 9 11 2" xfId="51001"/>
    <cellStyle name="Normal 2 2 4 9 12" xfId="51002"/>
    <cellStyle name="Normal 2 2 4 9 12 2" xfId="51003"/>
    <cellStyle name="Normal 2 2 4 9 13" xfId="51004"/>
    <cellStyle name="Normal 2 2 4 9 13 2" xfId="51005"/>
    <cellStyle name="Normal 2 2 4 9 14" xfId="51006"/>
    <cellStyle name="Normal 2 2 4 9 14 2" xfId="51007"/>
    <cellStyle name="Normal 2 2 4 9 15" xfId="51008"/>
    <cellStyle name="Normal 2 2 4 9 16" xfId="51009"/>
    <cellStyle name="Normal 2 2 4 9 2" xfId="51010"/>
    <cellStyle name="Normal 2 2 4 9 2 10" xfId="51011"/>
    <cellStyle name="Normal 2 2 4 9 2 10 2" xfId="51012"/>
    <cellStyle name="Normal 2 2 4 9 2 11" xfId="51013"/>
    <cellStyle name="Normal 2 2 4 9 2 11 2" xfId="51014"/>
    <cellStyle name="Normal 2 2 4 9 2 12" xfId="51015"/>
    <cellStyle name="Normal 2 2 4 9 2 12 2" xfId="51016"/>
    <cellStyle name="Normal 2 2 4 9 2 13" xfId="51017"/>
    <cellStyle name="Normal 2 2 4 9 2 14" xfId="51018"/>
    <cellStyle name="Normal 2 2 4 9 2 2" xfId="51019"/>
    <cellStyle name="Normal 2 2 4 9 2 2 2" xfId="51020"/>
    <cellStyle name="Normal 2 2 4 9 2 3" xfId="51021"/>
    <cellStyle name="Normal 2 2 4 9 2 3 2" xfId="51022"/>
    <cellStyle name="Normal 2 2 4 9 2 4" xfId="51023"/>
    <cellStyle name="Normal 2 2 4 9 2 4 2" xfId="51024"/>
    <cellStyle name="Normal 2 2 4 9 2 5" xfId="51025"/>
    <cellStyle name="Normal 2 2 4 9 2 5 2" xfId="51026"/>
    <cellStyle name="Normal 2 2 4 9 2 6" xfId="51027"/>
    <cellStyle name="Normal 2 2 4 9 2 6 2" xfId="51028"/>
    <cellStyle name="Normal 2 2 4 9 2 7" xfId="51029"/>
    <cellStyle name="Normal 2 2 4 9 2 7 2" xfId="51030"/>
    <cellStyle name="Normal 2 2 4 9 2 8" xfId="51031"/>
    <cellStyle name="Normal 2 2 4 9 2 8 2" xfId="51032"/>
    <cellStyle name="Normal 2 2 4 9 2 9" xfId="51033"/>
    <cellStyle name="Normal 2 2 4 9 2 9 2" xfId="51034"/>
    <cellStyle name="Normal 2 2 4 9 3" xfId="51035"/>
    <cellStyle name="Normal 2 2 4 9 3 10" xfId="51036"/>
    <cellStyle name="Normal 2 2 4 9 3 10 2" xfId="51037"/>
    <cellStyle name="Normal 2 2 4 9 3 11" xfId="51038"/>
    <cellStyle name="Normal 2 2 4 9 3 11 2" xfId="51039"/>
    <cellStyle name="Normal 2 2 4 9 3 12" xfId="51040"/>
    <cellStyle name="Normal 2 2 4 9 3 12 2" xfId="51041"/>
    <cellStyle name="Normal 2 2 4 9 3 13" xfId="51042"/>
    <cellStyle name="Normal 2 2 4 9 3 14" xfId="51043"/>
    <cellStyle name="Normal 2 2 4 9 3 2" xfId="51044"/>
    <cellStyle name="Normal 2 2 4 9 3 2 2" xfId="51045"/>
    <cellStyle name="Normal 2 2 4 9 3 3" xfId="51046"/>
    <cellStyle name="Normal 2 2 4 9 3 3 2" xfId="51047"/>
    <cellStyle name="Normal 2 2 4 9 3 4" xfId="51048"/>
    <cellStyle name="Normal 2 2 4 9 3 4 2" xfId="51049"/>
    <cellStyle name="Normal 2 2 4 9 3 5" xfId="51050"/>
    <cellStyle name="Normal 2 2 4 9 3 5 2" xfId="51051"/>
    <cellStyle name="Normal 2 2 4 9 3 6" xfId="51052"/>
    <cellStyle name="Normal 2 2 4 9 3 6 2" xfId="51053"/>
    <cellStyle name="Normal 2 2 4 9 3 7" xfId="51054"/>
    <cellStyle name="Normal 2 2 4 9 3 7 2" xfId="51055"/>
    <cellStyle name="Normal 2 2 4 9 3 8" xfId="51056"/>
    <cellStyle name="Normal 2 2 4 9 3 8 2" xfId="51057"/>
    <cellStyle name="Normal 2 2 4 9 3 9" xfId="51058"/>
    <cellStyle name="Normal 2 2 4 9 3 9 2" xfId="51059"/>
    <cellStyle name="Normal 2 2 4 9 4" xfId="51060"/>
    <cellStyle name="Normal 2 2 4 9 4 2" xfId="51061"/>
    <cellStyle name="Normal 2 2 4 9 5" xfId="51062"/>
    <cellStyle name="Normal 2 2 4 9 5 2" xfId="51063"/>
    <cellStyle name="Normal 2 2 4 9 6" xfId="51064"/>
    <cellStyle name="Normal 2 2 4 9 6 2" xfId="51065"/>
    <cellStyle name="Normal 2 2 4 9 7" xfId="51066"/>
    <cellStyle name="Normal 2 2 4 9 7 2" xfId="51067"/>
    <cellStyle name="Normal 2 2 4 9 8" xfId="51068"/>
    <cellStyle name="Normal 2 2 4 9 8 2" xfId="51069"/>
    <cellStyle name="Normal 2 2 4 9 9" xfId="51070"/>
    <cellStyle name="Normal 2 2 4 9 9 2" xfId="51071"/>
    <cellStyle name="Normal 2 2 4 9_New_Duke_Form_Percent_Complete" xfId="51072"/>
    <cellStyle name="Normal 2 2 4_New_Duke_Form_Percent_Complete" xfId="51073"/>
    <cellStyle name="Normal 2 2 40" xfId="51074"/>
    <cellStyle name="Normal 2 2 41" xfId="51075"/>
    <cellStyle name="Normal 2 2 42" xfId="51076"/>
    <cellStyle name="Normal 2 2 43" xfId="51077"/>
    <cellStyle name="Normal 2 2 44" xfId="51078"/>
    <cellStyle name="Normal 2 2 45" xfId="51079"/>
    <cellStyle name="Normal 2 2 46" xfId="51080"/>
    <cellStyle name="Normal 2 2 47" xfId="51081"/>
    <cellStyle name="Normal 2 2 48" xfId="51082"/>
    <cellStyle name="Normal 2 2 49" xfId="51083"/>
    <cellStyle name="Normal 2 2 5" xfId="51084"/>
    <cellStyle name="Normal 2 2 5 10" xfId="51085"/>
    <cellStyle name="Normal 2 2 5 10 2" xfId="51086"/>
    <cellStyle name="Normal 2 2 5 11" xfId="51087"/>
    <cellStyle name="Normal 2 2 5 11 2" xfId="51088"/>
    <cellStyle name="Normal 2 2 5 12" xfId="51089"/>
    <cellStyle name="Normal 2 2 5 12 2" xfId="51090"/>
    <cellStyle name="Normal 2 2 5 13" xfId="51091"/>
    <cellStyle name="Normal 2 2 5 13 2" xfId="51092"/>
    <cellStyle name="Normal 2 2 5 14" xfId="51093"/>
    <cellStyle name="Normal 2 2 5 14 2" xfId="51094"/>
    <cellStyle name="Normal 2 2 5 15" xfId="51095"/>
    <cellStyle name="Normal 2 2 5 16" xfId="51096"/>
    <cellStyle name="Normal 2 2 5 17" xfId="51097"/>
    <cellStyle name="Normal 2 2 5 2" xfId="51098"/>
    <cellStyle name="Normal 2 2 5 2 10" xfId="51099"/>
    <cellStyle name="Normal 2 2 5 2 10 2" xfId="51100"/>
    <cellStyle name="Normal 2 2 5 2 11" xfId="51101"/>
    <cellStyle name="Normal 2 2 5 2 11 2" xfId="51102"/>
    <cellStyle name="Normal 2 2 5 2 12" xfId="51103"/>
    <cellStyle name="Normal 2 2 5 2 12 2" xfId="51104"/>
    <cellStyle name="Normal 2 2 5 2 13" xfId="51105"/>
    <cellStyle name="Normal 2 2 5 2 14" xfId="51106"/>
    <cellStyle name="Normal 2 2 5 2 15" xfId="51107"/>
    <cellStyle name="Normal 2 2 5 2 2" xfId="51108"/>
    <cellStyle name="Normal 2 2 5 2 2 2" xfId="51109"/>
    <cellStyle name="Normal 2 2 5 2 3" xfId="51110"/>
    <cellStyle name="Normal 2 2 5 2 3 2" xfId="51111"/>
    <cellStyle name="Normal 2 2 5 2 4" xfId="51112"/>
    <cellStyle name="Normal 2 2 5 2 4 2" xfId="51113"/>
    <cellStyle name="Normal 2 2 5 2 5" xfId="51114"/>
    <cellStyle name="Normal 2 2 5 2 5 2" xfId="51115"/>
    <cellStyle name="Normal 2 2 5 2 6" xfId="51116"/>
    <cellStyle name="Normal 2 2 5 2 6 2" xfId="51117"/>
    <cellStyle name="Normal 2 2 5 2 7" xfId="51118"/>
    <cellStyle name="Normal 2 2 5 2 7 2" xfId="51119"/>
    <cellStyle name="Normal 2 2 5 2 8" xfId="51120"/>
    <cellStyle name="Normal 2 2 5 2 8 2" xfId="51121"/>
    <cellStyle name="Normal 2 2 5 2 9" xfId="51122"/>
    <cellStyle name="Normal 2 2 5 2 9 2" xfId="51123"/>
    <cellStyle name="Normal 2 2 5 3" xfId="51124"/>
    <cellStyle name="Normal 2 2 5 3 10" xfId="51125"/>
    <cellStyle name="Normal 2 2 5 3 10 2" xfId="51126"/>
    <cellStyle name="Normal 2 2 5 3 11" xfId="51127"/>
    <cellStyle name="Normal 2 2 5 3 11 2" xfId="51128"/>
    <cellStyle name="Normal 2 2 5 3 12" xfId="51129"/>
    <cellStyle name="Normal 2 2 5 3 12 2" xfId="51130"/>
    <cellStyle name="Normal 2 2 5 3 13" xfId="51131"/>
    <cellStyle name="Normal 2 2 5 3 14" xfId="51132"/>
    <cellStyle name="Normal 2 2 5 3 15" xfId="51133"/>
    <cellStyle name="Normal 2 2 5 3 2" xfId="51134"/>
    <cellStyle name="Normal 2 2 5 3 2 2" xfId="51135"/>
    <cellStyle name="Normal 2 2 5 3 3" xfId="51136"/>
    <cellStyle name="Normal 2 2 5 3 3 2" xfId="51137"/>
    <cellStyle name="Normal 2 2 5 3 4" xfId="51138"/>
    <cellStyle name="Normal 2 2 5 3 4 2" xfId="51139"/>
    <cellStyle name="Normal 2 2 5 3 5" xfId="51140"/>
    <cellStyle name="Normal 2 2 5 3 5 2" xfId="51141"/>
    <cellStyle name="Normal 2 2 5 3 6" xfId="51142"/>
    <cellStyle name="Normal 2 2 5 3 6 2" xfId="51143"/>
    <cellStyle name="Normal 2 2 5 3 7" xfId="51144"/>
    <cellStyle name="Normal 2 2 5 3 7 2" xfId="51145"/>
    <cellStyle name="Normal 2 2 5 3 8" xfId="51146"/>
    <cellStyle name="Normal 2 2 5 3 8 2" xfId="51147"/>
    <cellStyle name="Normal 2 2 5 3 9" xfId="51148"/>
    <cellStyle name="Normal 2 2 5 3 9 2" xfId="51149"/>
    <cellStyle name="Normal 2 2 5 4" xfId="51150"/>
    <cellStyle name="Normal 2 2 5 4 2" xfId="51151"/>
    <cellStyle name="Normal 2 2 5 4 3" xfId="51152"/>
    <cellStyle name="Normal 2 2 5 5" xfId="51153"/>
    <cellStyle name="Normal 2 2 5 5 2" xfId="51154"/>
    <cellStyle name="Normal 2 2 5 6" xfId="51155"/>
    <cellStyle name="Normal 2 2 5 6 2" xfId="51156"/>
    <cellStyle name="Normal 2 2 5 7" xfId="51157"/>
    <cellStyle name="Normal 2 2 5 7 2" xfId="51158"/>
    <cellStyle name="Normal 2 2 5 8" xfId="51159"/>
    <cellStyle name="Normal 2 2 5 8 2" xfId="51160"/>
    <cellStyle name="Normal 2 2 5 9" xfId="51161"/>
    <cellStyle name="Normal 2 2 5 9 2" xfId="51162"/>
    <cellStyle name="Normal 2 2 5_New_Duke_Form_Percent_Complete" xfId="51163"/>
    <cellStyle name="Normal 2 2 50" xfId="51164"/>
    <cellStyle name="Normal 2 2 51" xfId="51165"/>
    <cellStyle name="Normal 2 2 52" xfId="51166"/>
    <cellStyle name="Normal 2 2 53" xfId="51167"/>
    <cellStyle name="Normal 2 2 54" xfId="51168"/>
    <cellStyle name="Normal 2 2 55" xfId="51169"/>
    <cellStyle name="Normal 2 2 56" xfId="51170"/>
    <cellStyle name="Normal 2 2 57" xfId="51171"/>
    <cellStyle name="Normal 2 2 58" xfId="51172"/>
    <cellStyle name="Normal 2 2 59" xfId="51173"/>
    <cellStyle name="Normal 2 2 6" xfId="51174"/>
    <cellStyle name="Normal 2 2 6 10" xfId="51175"/>
    <cellStyle name="Normal 2 2 6 10 2" xfId="51176"/>
    <cellStyle name="Normal 2 2 6 11" xfId="51177"/>
    <cellStyle name="Normal 2 2 6 11 2" xfId="51178"/>
    <cellStyle name="Normal 2 2 6 12" xfId="51179"/>
    <cellStyle name="Normal 2 2 6 12 2" xfId="51180"/>
    <cellStyle name="Normal 2 2 6 13" xfId="51181"/>
    <cellStyle name="Normal 2 2 6 13 2" xfId="51182"/>
    <cellStyle name="Normal 2 2 6 14" xfId="51183"/>
    <cellStyle name="Normal 2 2 6 14 2" xfId="51184"/>
    <cellStyle name="Normal 2 2 6 15" xfId="51185"/>
    <cellStyle name="Normal 2 2 6 16" xfId="51186"/>
    <cellStyle name="Normal 2 2 6 17" xfId="51187"/>
    <cellStyle name="Normal 2 2 6 2" xfId="51188"/>
    <cellStyle name="Normal 2 2 6 2 10" xfId="51189"/>
    <cellStyle name="Normal 2 2 6 2 10 2" xfId="51190"/>
    <cellStyle name="Normal 2 2 6 2 11" xfId="51191"/>
    <cellStyle name="Normal 2 2 6 2 11 2" xfId="51192"/>
    <cellStyle name="Normal 2 2 6 2 12" xfId="51193"/>
    <cellStyle name="Normal 2 2 6 2 12 2" xfId="51194"/>
    <cellStyle name="Normal 2 2 6 2 13" xfId="51195"/>
    <cellStyle name="Normal 2 2 6 2 14" xfId="51196"/>
    <cellStyle name="Normal 2 2 6 2 2" xfId="51197"/>
    <cellStyle name="Normal 2 2 6 2 2 2" xfId="51198"/>
    <cellStyle name="Normal 2 2 6 2 3" xfId="51199"/>
    <cellStyle name="Normal 2 2 6 2 3 2" xfId="51200"/>
    <cellStyle name="Normal 2 2 6 2 4" xfId="51201"/>
    <cellStyle name="Normal 2 2 6 2 4 2" xfId="51202"/>
    <cellStyle name="Normal 2 2 6 2 5" xfId="51203"/>
    <cellStyle name="Normal 2 2 6 2 5 2" xfId="51204"/>
    <cellStyle name="Normal 2 2 6 2 6" xfId="51205"/>
    <cellStyle name="Normal 2 2 6 2 6 2" xfId="51206"/>
    <cellStyle name="Normal 2 2 6 2 7" xfId="51207"/>
    <cellStyle name="Normal 2 2 6 2 7 2" xfId="51208"/>
    <cellStyle name="Normal 2 2 6 2 8" xfId="51209"/>
    <cellStyle name="Normal 2 2 6 2 8 2" xfId="51210"/>
    <cellStyle name="Normal 2 2 6 2 9" xfId="51211"/>
    <cellStyle name="Normal 2 2 6 2 9 2" xfId="51212"/>
    <cellStyle name="Normal 2 2 6 3" xfId="51213"/>
    <cellStyle name="Normal 2 2 6 3 10" xfId="51214"/>
    <cellStyle name="Normal 2 2 6 3 10 2" xfId="51215"/>
    <cellStyle name="Normal 2 2 6 3 11" xfId="51216"/>
    <cellStyle name="Normal 2 2 6 3 11 2" xfId="51217"/>
    <cellStyle name="Normal 2 2 6 3 12" xfId="51218"/>
    <cellStyle name="Normal 2 2 6 3 12 2" xfId="51219"/>
    <cellStyle name="Normal 2 2 6 3 13" xfId="51220"/>
    <cellStyle name="Normal 2 2 6 3 14" xfId="51221"/>
    <cellStyle name="Normal 2 2 6 3 2" xfId="51222"/>
    <cellStyle name="Normal 2 2 6 3 2 2" xfId="51223"/>
    <cellStyle name="Normal 2 2 6 3 3" xfId="51224"/>
    <cellStyle name="Normal 2 2 6 3 3 2" xfId="51225"/>
    <cellStyle name="Normal 2 2 6 3 4" xfId="51226"/>
    <cellStyle name="Normal 2 2 6 3 4 2" xfId="51227"/>
    <cellStyle name="Normal 2 2 6 3 5" xfId="51228"/>
    <cellStyle name="Normal 2 2 6 3 5 2" xfId="51229"/>
    <cellStyle name="Normal 2 2 6 3 6" xfId="51230"/>
    <cellStyle name="Normal 2 2 6 3 6 2" xfId="51231"/>
    <cellStyle name="Normal 2 2 6 3 7" xfId="51232"/>
    <cellStyle name="Normal 2 2 6 3 7 2" xfId="51233"/>
    <cellStyle name="Normal 2 2 6 3 8" xfId="51234"/>
    <cellStyle name="Normal 2 2 6 3 8 2" xfId="51235"/>
    <cellStyle name="Normal 2 2 6 3 9" xfId="51236"/>
    <cellStyle name="Normal 2 2 6 3 9 2" xfId="51237"/>
    <cellStyle name="Normal 2 2 6 4" xfId="51238"/>
    <cellStyle name="Normal 2 2 6 4 2" xfId="51239"/>
    <cellStyle name="Normal 2 2 6 5" xfId="51240"/>
    <cellStyle name="Normal 2 2 6 5 2" xfId="51241"/>
    <cellStyle name="Normal 2 2 6 6" xfId="51242"/>
    <cellStyle name="Normal 2 2 6 6 2" xfId="51243"/>
    <cellStyle name="Normal 2 2 6 7" xfId="51244"/>
    <cellStyle name="Normal 2 2 6 7 2" xfId="51245"/>
    <cellStyle name="Normal 2 2 6 8" xfId="51246"/>
    <cellStyle name="Normal 2 2 6 8 2" xfId="51247"/>
    <cellStyle name="Normal 2 2 6 9" xfId="51248"/>
    <cellStyle name="Normal 2 2 6 9 2" xfId="51249"/>
    <cellStyle name="Normal 2 2 6_New_Duke_Form_Percent_Complete" xfId="51250"/>
    <cellStyle name="Normal 2 2 60" xfId="51251"/>
    <cellStyle name="Normal 2 2 61" xfId="51252"/>
    <cellStyle name="Normal 2 2 62" xfId="51253"/>
    <cellStyle name="Normal 2 2 63" xfId="51254"/>
    <cellStyle name="Normal 2 2 64" xfId="51255"/>
    <cellStyle name="Normal 2 2 65" xfId="51256"/>
    <cellStyle name="Normal 2 2 66" xfId="51257"/>
    <cellStyle name="Normal 2 2 67" xfId="51258"/>
    <cellStyle name="Normal 2 2 68" xfId="51259"/>
    <cellStyle name="Normal 2 2 69" xfId="51260"/>
    <cellStyle name="Normal 2 2 7" xfId="51261"/>
    <cellStyle name="Normal 2 2 7 10" xfId="51262"/>
    <cellStyle name="Normal 2 2 7 10 2" xfId="51263"/>
    <cellStyle name="Normal 2 2 7 11" xfId="51264"/>
    <cellStyle name="Normal 2 2 7 11 2" xfId="51265"/>
    <cellStyle name="Normal 2 2 7 12" xfId="51266"/>
    <cellStyle name="Normal 2 2 7 12 2" xfId="51267"/>
    <cellStyle name="Normal 2 2 7 13" xfId="51268"/>
    <cellStyle name="Normal 2 2 7 13 2" xfId="51269"/>
    <cellStyle name="Normal 2 2 7 14" xfId="51270"/>
    <cellStyle name="Normal 2 2 7 14 2" xfId="51271"/>
    <cellStyle name="Normal 2 2 7 15" xfId="51272"/>
    <cellStyle name="Normal 2 2 7 16" xfId="51273"/>
    <cellStyle name="Normal 2 2 7 17" xfId="51274"/>
    <cellStyle name="Normal 2 2 7 2" xfId="51275"/>
    <cellStyle name="Normal 2 2 7 2 10" xfId="51276"/>
    <cellStyle name="Normal 2 2 7 2 10 2" xfId="51277"/>
    <cellStyle name="Normal 2 2 7 2 11" xfId="51278"/>
    <cellStyle name="Normal 2 2 7 2 11 2" xfId="51279"/>
    <cellStyle name="Normal 2 2 7 2 12" xfId="51280"/>
    <cellStyle name="Normal 2 2 7 2 12 2" xfId="51281"/>
    <cellStyle name="Normal 2 2 7 2 13" xfId="51282"/>
    <cellStyle name="Normal 2 2 7 2 14" xfId="51283"/>
    <cellStyle name="Normal 2 2 7 2 2" xfId="51284"/>
    <cellStyle name="Normal 2 2 7 2 2 2" xfId="51285"/>
    <cellStyle name="Normal 2 2 7 2 3" xfId="51286"/>
    <cellStyle name="Normal 2 2 7 2 3 2" xfId="51287"/>
    <cellStyle name="Normal 2 2 7 2 4" xfId="51288"/>
    <cellStyle name="Normal 2 2 7 2 4 2" xfId="51289"/>
    <cellStyle name="Normal 2 2 7 2 5" xfId="51290"/>
    <cellStyle name="Normal 2 2 7 2 5 2" xfId="51291"/>
    <cellStyle name="Normal 2 2 7 2 6" xfId="51292"/>
    <cellStyle name="Normal 2 2 7 2 6 2" xfId="51293"/>
    <cellStyle name="Normal 2 2 7 2 7" xfId="51294"/>
    <cellStyle name="Normal 2 2 7 2 7 2" xfId="51295"/>
    <cellStyle name="Normal 2 2 7 2 8" xfId="51296"/>
    <cellStyle name="Normal 2 2 7 2 8 2" xfId="51297"/>
    <cellStyle name="Normal 2 2 7 2 9" xfId="51298"/>
    <cellStyle name="Normal 2 2 7 2 9 2" xfId="51299"/>
    <cellStyle name="Normal 2 2 7 3" xfId="51300"/>
    <cellStyle name="Normal 2 2 7 3 10" xfId="51301"/>
    <cellStyle name="Normal 2 2 7 3 10 2" xfId="51302"/>
    <cellStyle name="Normal 2 2 7 3 11" xfId="51303"/>
    <cellStyle name="Normal 2 2 7 3 11 2" xfId="51304"/>
    <cellStyle name="Normal 2 2 7 3 12" xfId="51305"/>
    <cellStyle name="Normal 2 2 7 3 12 2" xfId="51306"/>
    <cellStyle name="Normal 2 2 7 3 13" xfId="51307"/>
    <cellStyle name="Normal 2 2 7 3 14" xfId="51308"/>
    <cellStyle name="Normal 2 2 7 3 2" xfId="51309"/>
    <cellStyle name="Normal 2 2 7 3 2 2" xfId="51310"/>
    <cellStyle name="Normal 2 2 7 3 3" xfId="51311"/>
    <cellStyle name="Normal 2 2 7 3 3 2" xfId="51312"/>
    <cellStyle name="Normal 2 2 7 3 4" xfId="51313"/>
    <cellStyle name="Normal 2 2 7 3 4 2" xfId="51314"/>
    <cellStyle name="Normal 2 2 7 3 5" xfId="51315"/>
    <cellStyle name="Normal 2 2 7 3 5 2" xfId="51316"/>
    <cellStyle name="Normal 2 2 7 3 6" xfId="51317"/>
    <cellStyle name="Normal 2 2 7 3 6 2" xfId="51318"/>
    <cellStyle name="Normal 2 2 7 3 7" xfId="51319"/>
    <cellStyle name="Normal 2 2 7 3 7 2" xfId="51320"/>
    <cellStyle name="Normal 2 2 7 3 8" xfId="51321"/>
    <cellStyle name="Normal 2 2 7 3 8 2" xfId="51322"/>
    <cellStyle name="Normal 2 2 7 3 9" xfId="51323"/>
    <cellStyle name="Normal 2 2 7 3 9 2" xfId="51324"/>
    <cellStyle name="Normal 2 2 7 4" xfId="51325"/>
    <cellStyle name="Normal 2 2 7 4 2" xfId="51326"/>
    <cellStyle name="Normal 2 2 7 5" xfId="51327"/>
    <cellStyle name="Normal 2 2 7 5 2" xfId="51328"/>
    <cellStyle name="Normal 2 2 7 6" xfId="51329"/>
    <cellStyle name="Normal 2 2 7 6 2" xfId="51330"/>
    <cellStyle name="Normal 2 2 7 7" xfId="51331"/>
    <cellStyle name="Normal 2 2 7 7 2" xfId="51332"/>
    <cellStyle name="Normal 2 2 7 8" xfId="51333"/>
    <cellStyle name="Normal 2 2 7 8 2" xfId="51334"/>
    <cellStyle name="Normal 2 2 7 9" xfId="51335"/>
    <cellStyle name="Normal 2 2 7 9 2" xfId="51336"/>
    <cellStyle name="Normal 2 2 7_New_Duke_Form_Percent_Complete" xfId="51337"/>
    <cellStyle name="Normal 2 2 70" xfId="51338"/>
    <cellStyle name="Normal 2 2 71" xfId="51339"/>
    <cellStyle name="Normal 2 2 72" xfId="51340"/>
    <cellStyle name="Normal 2 2 73" xfId="51341"/>
    <cellStyle name="Normal 2 2 74" xfId="51342"/>
    <cellStyle name="Normal 2 2 75" xfId="51343"/>
    <cellStyle name="Normal 2 2 76" xfId="51344"/>
    <cellStyle name="Normal 2 2 77" xfId="51345"/>
    <cellStyle name="Normal 2 2 78" xfId="51346"/>
    <cellStyle name="Normal 2 2 79" xfId="51347"/>
    <cellStyle name="Normal 2 2 8" xfId="51348"/>
    <cellStyle name="Normal 2 2 8 10" xfId="51349"/>
    <cellStyle name="Normal 2 2 8 10 2" xfId="51350"/>
    <cellStyle name="Normal 2 2 8 11" xfId="51351"/>
    <cellStyle name="Normal 2 2 8 11 2" xfId="51352"/>
    <cellStyle name="Normal 2 2 8 12" xfId="51353"/>
    <cellStyle name="Normal 2 2 8 12 2" xfId="51354"/>
    <cellStyle name="Normal 2 2 8 13" xfId="51355"/>
    <cellStyle name="Normal 2 2 8 13 2" xfId="51356"/>
    <cellStyle name="Normal 2 2 8 14" xfId="51357"/>
    <cellStyle name="Normal 2 2 8 14 2" xfId="51358"/>
    <cellStyle name="Normal 2 2 8 15" xfId="51359"/>
    <cellStyle name="Normal 2 2 8 16" xfId="51360"/>
    <cellStyle name="Normal 2 2 8 17" xfId="51361"/>
    <cellStyle name="Normal 2 2 8 2" xfId="51362"/>
    <cellStyle name="Normal 2 2 8 2 10" xfId="51363"/>
    <cellStyle name="Normal 2 2 8 2 10 2" xfId="51364"/>
    <cellStyle name="Normal 2 2 8 2 11" xfId="51365"/>
    <cellStyle name="Normal 2 2 8 2 11 2" xfId="51366"/>
    <cellStyle name="Normal 2 2 8 2 12" xfId="51367"/>
    <cellStyle name="Normal 2 2 8 2 12 2" xfId="51368"/>
    <cellStyle name="Normal 2 2 8 2 13" xfId="51369"/>
    <cellStyle name="Normal 2 2 8 2 14" xfId="51370"/>
    <cellStyle name="Normal 2 2 8 2 2" xfId="51371"/>
    <cellStyle name="Normal 2 2 8 2 2 2" xfId="51372"/>
    <cellStyle name="Normal 2 2 8 2 3" xfId="51373"/>
    <cellStyle name="Normal 2 2 8 2 3 2" xfId="51374"/>
    <cellStyle name="Normal 2 2 8 2 4" xfId="51375"/>
    <cellStyle name="Normal 2 2 8 2 4 2" xfId="51376"/>
    <cellStyle name="Normal 2 2 8 2 5" xfId="51377"/>
    <cellStyle name="Normal 2 2 8 2 5 2" xfId="51378"/>
    <cellStyle name="Normal 2 2 8 2 6" xfId="51379"/>
    <cellStyle name="Normal 2 2 8 2 6 2" xfId="51380"/>
    <cellStyle name="Normal 2 2 8 2 7" xfId="51381"/>
    <cellStyle name="Normal 2 2 8 2 7 2" xfId="51382"/>
    <cellStyle name="Normal 2 2 8 2 8" xfId="51383"/>
    <cellStyle name="Normal 2 2 8 2 8 2" xfId="51384"/>
    <cellStyle name="Normal 2 2 8 2 9" xfId="51385"/>
    <cellStyle name="Normal 2 2 8 2 9 2" xfId="51386"/>
    <cellStyle name="Normal 2 2 8 3" xfId="51387"/>
    <cellStyle name="Normal 2 2 8 3 10" xfId="51388"/>
    <cellStyle name="Normal 2 2 8 3 10 2" xfId="51389"/>
    <cellStyle name="Normal 2 2 8 3 11" xfId="51390"/>
    <cellStyle name="Normal 2 2 8 3 11 2" xfId="51391"/>
    <cellStyle name="Normal 2 2 8 3 12" xfId="51392"/>
    <cellStyle name="Normal 2 2 8 3 12 2" xfId="51393"/>
    <cellStyle name="Normal 2 2 8 3 13" xfId="51394"/>
    <cellStyle name="Normal 2 2 8 3 14" xfId="51395"/>
    <cellStyle name="Normal 2 2 8 3 2" xfId="51396"/>
    <cellStyle name="Normal 2 2 8 3 2 2" xfId="51397"/>
    <cellStyle name="Normal 2 2 8 3 3" xfId="51398"/>
    <cellStyle name="Normal 2 2 8 3 3 2" xfId="51399"/>
    <cellStyle name="Normal 2 2 8 3 4" xfId="51400"/>
    <cellStyle name="Normal 2 2 8 3 4 2" xfId="51401"/>
    <cellStyle name="Normal 2 2 8 3 5" xfId="51402"/>
    <cellStyle name="Normal 2 2 8 3 5 2" xfId="51403"/>
    <cellStyle name="Normal 2 2 8 3 6" xfId="51404"/>
    <cellStyle name="Normal 2 2 8 3 6 2" xfId="51405"/>
    <cellStyle name="Normal 2 2 8 3 7" xfId="51406"/>
    <cellStyle name="Normal 2 2 8 3 7 2" xfId="51407"/>
    <cellStyle name="Normal 2 2 8 3 8" xfId="51408"/>
    <cellStyle name="Normal 2 2 8 3 8 2" xfId="51409"/>
    <cellStyle name="Normal 2 2 8 3 9" xfId="51410"/>
    <cellStyle name="Normal 2 2 8 3 9 2" xfId="51411"/>
    <cellStyle name="Normal 2 2 8 4" xfId="51412"/>
    <cellStyle name="Normal 2 2 8 4 2" xfId="51413"/>
    <cellStyle name="Normal 2 2 8 5" xfId="51414"/>
    <cellStyle name="Normal 2 2 8 5 2" xfId="51415"/>
    <cellStyle name="Normal 2 2 8 6" xfId="51416"/>
    <cellStyle name="Normal 2 2 8 6 2" xfId="51417"/>
    <cellStyle name="Normal 2 2 8 7" xfId="51418"/>
    <cellStyle name="Normal 2 2 8 7 2" xfId="51419"/>
    <cellStyle name="Normal 2 2 8 8" xfId="51420"/>
    <cellStyle name="Normal 2 2 8 8 2" xfId="51421"/>
    <cellStyle name="Normal 2 2 8 9" xfId="51422"/>
    <cellStyle name="Normal 2 2 8 9 2" xfId="51423"/>
    <cellStyle name="Normal 2 2 8_New_Duke_Form_Percent_Complete" xfId="51424"/>
    <cellStyle name="Normal 2 2 80" xfId="51425"/>
    <cellStyle name="Normal 2 2 81" xfId="51426"/>
    <cellStyle name="Normal 2 2 82" xfId="51427"/>
    <cellStyle name="Normal 2 2 83" xfId="51428"/>
    <cellStyle name="Normal 2 2 84" xfId="51429"/>
    <cellStyle name="Normal 2 2 85" xfId="51430"/>
    <cellStyle name="Normal 2 2 86" xfId="51431"/>
    <cellStyle name="Normal 2 2 87" xfId="51432"/>
    <cellStyle name="Normal 2 2 88" xfId="51433"/>
    <cellStyle name="Normal 2 2 89" xfId="51434"/>
    <cellStyle name="Normal 2 2 9" xfId="51435"/>
    <cellStyle name="Normal 2 2 9 10" xfId="51436"/>
    <cellStyle name="Normal 2 2 9 10 2" xfId="51437"/>
    <cellStyle name="Normal 2 2 9 11" xfId="51438"/>
    <cellStyle name="Normal 2 2 9 11 2" xfId="51439"/>
    <cellStyle name="Normal 2 2 9 12" xfId="51440"/>
    <cellStyle name="Normal 2 2 9 12 2" xfId="51441"/>
    <cellStyle name="Normal 2 2 9 13" xfId="51442"/>
    <cellStyle name="Normal 2 2 9 13 2" xfId="51443"/>
    <cellStyle name="Normal 2 2 9 14" xfId="51444"/>
    <cellStyle name="Normal 2 2 9 14 2" xfId="51445"/>
    <cellStyle name="Normal 2 2 9 15" xfId="51446"/>
    <cellStyle name="Normal 2 2 9 16" xfId="51447"/>
    <cellStyle name="Normal 2 2 9 2" xfId="51448"/>
    <cellStyle name="Normal 2 2 9 2 10" xfId="51449"/>
    <cellStyle name="Normal 2 2 9 2 10 2" xfId="51450"/>
    <cellStyle name="Normal 2 2 9 2 11" xfId="51451"/>
    <cellStyle name="Normal 2 2 9 2 11 2" xfId="51452"/>
    <cellStyle name="Normal 2 2 9 2 12" xfId="51453"/>
    <cellStyle name="Normal 2 2 9 2 12 2" xfId="51454"/>
    <cellStyle name="Normal 2 2 9 2 13" xfId="51455"/>
    <cellStyle name="Normal 2 2 9 2 14" xfId="51456"/>
    <cellStyle name="Normal 2 2 9 2 2" xfId="51457"/>
    <cellStyle name="Normal 2 2 9 2 2 2" xfId="51458"/>
    <cellStyle name="Normal 2 2 9 2 3" xfId="51459"/>
    <cellStyle name="Normal 2 2 9 2 3 2" xfId="51460"/>
    <cellStyle name="Normal 2 2 9 2 4" xfId="51461"/>
    <cellStyle name="Normal 2 2 9 2 4 2" xfId="51462"/>
    <cellStyle name="Normal 2 2 9 2 5" xfId="51463"/>
    <cellStyle name="Normal 2 2 9 2 5 2" xfId="51464"/>
    <cellStyle name="Normal 2 2 9 2 6" xfId="51465"/>
    <cellStyle name="Normal 2 2 9 2 6 2" xfId="51466"/>
    <cellStyle name="Normal 2 2 9 2 7" xfId="51467"/>
    <cellStyle name="Normal 2 2 9 2 7 2" xfId="51468"/>
    <cellStyle name="Normal 2 2 9 2 8" xfId="51469"/>
    <cellStyle name="Normal 2 2 9 2 8 2" xfId="51470"/>
    <cellStyle name="Normal 2 2 9 2 9" xfId="51471"/>
    <cellStyle name="Normal 2 2 9 2 9 2" xfId="51472"/>
    <cellStyle name="Normal 2 2 9 3" xfId="51473"/>
    <cellStyle name="Normal 2 2 9 3 10" xfId="51474"/>
    <cellStyle name="Normal 2 2 9 3 10 2" xfId="51475"/>
    <cellStyle name="Normal 2 2 9 3 11" xfId="51476"/>
    <cellStyle name="Normal 2 2 9 3 11 2" xfId="51477"/>
    <cellStyle name="Normal 2 2 9 3 12" xfId="51478"/>
    <cellStyle name="Normal 2 2 9 3 12 2" xfId="51479"/>
    <cellStyle name="Normal 2 2 9 3 13" xfId="51480"/>
    <cellStyle name="Normal 2 2 9 3 14" xfId="51481"/>
    <cellStyle name="Normal 2 2 9 3 2" xfId="51482"/>
    <cellStyle name="Normal 2 2 9 3 2 2" xfId="51483"/>
    <cellStyle name="Normal 2 2 9 3 3" xfId="51484"/>
    <cellStyle name="Normal 2 2 9 3 3 2" xfId="51485"/>
    <cellStyle name="Normal 2 2 9 3 4" xfId="51486"/>
    <cellStyle name="Normal 2 2 9 3 4 2" xfId="51487"/>
    <cellStyle name="Normal 2 2 9 3 5" xfId="51488"/>
    <cellStyle name="Normal 2 2 9 3 5 2" xfId="51489"/>
    <cellStyle name="Normal 2 2 9 3 6" xfId="51490"/>
    <cellStyle name="Normal 2 2 9 3 6 2" xfId="51491"/>
    <cellStyle name="Normal 2 2 9 3 7" xfId="51492"/>
    <cellStyle name="Normal 2 2 9 3 7 2" xfId="51493"/>
    <cellStyle name="Normal 2 2 9 3 8" xfId="51494"/>
    <cellStyle name="Normal 2 2 9 3 8 2" xfId="51495"/>
    <cellStyle name="Normal 2 2 9 3 9" xfId="51496"/>
    <cellStyle name="Normal 2 2 9 3 9 2" xfId="51497"/>
    <cellStyle name="Normal 2 2 9 4" xfId="51498"/>
    <cellStyle name="Normal 2 2 9 4 2" xfId="51499"/>
    <cellStyle name="Normal 2 2 9 5" xfId="51500"/>
    <cellStyle name="Normal 2 2 9 5 2" xfId="51501"/>
    <cellStyle name="Normal 2 2 9 6" xfId="51502"/>
    <cellStyle name="Normal 2 2 9 6 2" xfId="51503"/>
    <cellStyle name="Normal 2 2 9 7" xfId="51504"/>
    <cellStyle name="Normal 2 2 9 7 2" xfId="51505"/>
    <cellStyle name="Normal 2 2 9 8" xfId="51506"/>
    <cellStyle name="Normal 2 2 9 8 2" xfId="51507"/>
    <cellStyle name="Normal 2 2 9 9" xfId="51508"/>
    <cellStyle name="Normal 2 2 9 9 2" xfId="51509"/>
    <cellStyle name="Normal 2 2 9_New_Duke_Form_Percent_Complete" xfId="51510"/>
    <cellStyle name="Normal 2 2 90" xfId="51511"/>
    <cellStyle name="Normal 2 2 91" xfId="51512"/>
    <cellStyle name="Normal 2 2 92" xfId="51513"/>
    <cellStyle name="Normal 2 2 93" xfId="51514"/>
    <cellStyle name="Normal 2 2_New_Duke_Form_Percent_Complete" xfId="51515"/>
    <cellStyle name="Normal 2 20" xfId="51516"/>
    <cellStyle name="Normal 2 20 10" xfId="51517"/>
    <cellStyle name="Normal 2 20 10 2" xfId="51518"/>
    <cellStyle name="Normal 2 20 11" xfId="51519"/>
    <cellStyle name="Normal 2 20 11 2" xfId="51520"/>
    <cellStyle name="Normal 2 20 12" xfId="51521"/>
    <cellStyle name="Normal 2 20 12 2" xfId="51522"/>
    <cellStyle name="Normal 2 20 13" xfId="51523"/>
    <cellStyle name="Normal 2 20 13 2" xfId="51524"/>
    <cellStyle name="Normal 2 20 14" xfId="51525"/>
    <cellStyle name="Normal 2 20 14 2" xfId="51526"/>
    <cellStyle name="Normal 2 20 15" xfId="51527"/>
    <cellStyle name="Normal 2 20 16" xfId="51528"/>
    <cellStyle name="Normal 2 20 17" xfId="51529"/>
    <cellStyle name="Normal 2 20 18" xfId="51530"/>
    <cellStyle name="Normal 2 20 19" xfId="51531"/>
    <cellStyle name="Normal 2 20 2" xfId="51532"/>
    <cellStyle name="Normal 2 20 2 10" xfId="51533"/>
    <cellStyle name="Normal 2 20 2 10 2" xfId="51534"/>
    <cellStyle name="Normal 2 20 2 11" xfId="51535"/>
    <cellStyle name="Normal 2 20 2 11 2" xfId="51536"/>
    <cellStyle name="Normal 2 20 2 12" xfId="51537"/>
    <cellStyle name="Normal 2 20 2 12 2" xfId="51538"/>
    <cellStyle name="Normal 2 20 2 13" xfId="51539"/>
    <cellStyle name="Normal 2 20 2 14" xfId="51540"/>
    <cellStyle name="Normal 2 20 2 2" xfId="51541"/>
    <cellStyle name="Normal 2 20 2 2 2" xfId="51542"/>
    <cellStyle name="Normal 2 20 2 3" xfId="51543"/>
    <cellStyle name="Normal 2 20 2 3 2" xfId="51544"/>
    <cellStyle name="Normal 2 20 2 4" xfId="51545"/>
    <cellStyle name="Normal 2 20 2 4 2" xfId="51546"/>
    <cellStyle name="Normal 2 20 2 5" xfId="51547"/>
    <cellStyle name="Normal 2 20 2 5 2" xfId="51548"/>
    <cellStyle name="Normal 2 20 2 6" xfId="51549"/>
    <cellStyle name="Normal 2 20 2 6 2" xfId="51550"/>
    <cellStyle name="Normal 2 20 2 7" xfId="51551"/>
    <cellStyle name="Normal 2 20 2 7 2" xfId="51552"/>
    <cellStyle name="Normal 2 20 2 8" xfId="51553"/>
    <cellStyle name="Normal 2 20 2 8 2" xfId="51554"/>
    <cellStyle name="Normal 2 20 2 9" xfId="51555"/>
    <cellStyle name="Normal 2 20 2 9 2" xfId="51556"/>
    <cellStyle name="Normal 2 20 20" xfId="51557"/>
    <cellStyle name="Normal 2 20 21" xfId="51558"/>
    <cellStyle name="Normal 2 20 22" xfId="51559"/>
    <cellStyle name="Normal 2 20 23" xfId="51560"/>
    <cellStyle name="Normal 2 20 24" xfId="51561"/>
    <cellStyle name="Normal 2 20 25" xfId="51562"/>
    <cellStyle name="Normal 2 20 26" xfId="51563"/>
    <cellStyle name="Normal 2 20 27" xfId="51564"/>
    <cellStyle name="Normal 2 20 28" xfId="51565"/>
    <cellStyle name="Normal 2 20 29" xfId="51566"/>
    <cellStyle name="Normal 2 20 3" xfId="51567"/>
    <cellStyle name="Normal 2 20 3 10" xfId="51568"/>
    <cellStyle name="Normal 2 20 3 10 2" xfId="51569"/>
    <cellStyle name="Normal 2 20 3 11" xfId="51570"/>
    <cellStyle name="Normal 2 20 3 11 2" xfId="51571"/>
    <cellStyle name="Normal 2 20 3 12" xfId="51572"/>
    <cellStyle name="Normal 2 20 3 12 2" xfId="51573"/>
    <cellStyle name="Normal 2 20 3 13" xfId="51574"/>
    <cellStyle name="Normal 2 20 3 14" xfId="51575"/>
    <cellStyle name="Normal 2 20 3 2" xfId="51576"/>
    <cellStyle name="Normal 2 20 3 2 2" xfId="51577"/>
    <cellStyle name="Normal 2 20 3 3" xfId="51578"/>
    <cellStyle name="Normal 2 20 3 3 2" xfId="51579"/>
    <cellStyle name="Normal 2 20 3 4" xfId="51580"/>
    <cellStyle name="Normal 2 20 3 4 2" xfId="51581"/>
    <cellStyle name="Normal 2 20 3 5" xfId="51582"/>
    <cellStyle name="Normal 2 20 3 5 2" xfId="51583"/>
    <cellStyle name="Normal 2 20 3 6" xfId="51584"/>
    <cellStyle name="Normal 2 20 3 6 2" xfId="51585"/>
    <cellStyle name="Normal 2 20 3 7" xfId="51586"/>
    <cellStyle name="Normal 2 20 3 7 2" xfId="51587"/>
    <cellStyle name="Normal 2 20 3 8" xfId="51588"/>
    <cellStyle name="Normal 2 20 3 8 2" xfId="51589"/>
    <cellStyle name="Normal 2 20 3 9" xfId="51590"/>
    <cellStyle name="Normal 2 20 3 9 2" xfId="51591"/>
    <cellStyle name="Normal 2 20 30" xfId="51592"/>
    <cellStyle name="Normal 2 20 31" xfId="51593"/>
    <cellStyle name="Normal 2 20 32" xfId="51594"/>
    <cellStyle name="Normal 2 20 33" xfId="51595"/>
    <cellStyle name="Normal 2 20 34" xfId="51596"/>
    <cellStyle name="Normal 2 20 35" xfId="51597"/>
    <cellStyle name="Normal 2 20 36" xfId="51598"/>
    <cellStyle name="Normal 2 20 37" xfId="51599"/>
    <cellStyle name="Normal 2 20 38" xfId="51600"/>
    <cellStyle name="Normal 2 20 39" xfId="51601"/>
    <cellStyle name="Normal 2 20 4" xfId="51602"/>
    <cellStyle name="Normal 2 20 4 2" xfId="51603"/>
    <cellStyle name="Normal 2 20 40" xfId="51604"/>
    <cellStyle name="Normal 2 20 41" xfId="51605"/>
    <cellStyle name="Normal 2 20 42" xfId="51606"/>
    <cellStyle name="Normal 2 20 43" xfId="51607"/>
    <cellStyle name="Normal 2 20 44" xfId="51608"/>
    <cellStyle name="Normal 2 20 45" xfId="51609"/>
    <cellStyle name="Normal 2 20 46" xfId="51610"/>
    <cellStyle name="Normal 2 20 47" xfId="51611"/>
    <cellStyle name="Normal 2 20 48" xfId="51612"/>
    <cellStyle name="Normal 2 20 49" xfId="51613"/>
    <cellStyle name="Normal 2 20 5" xfId="51614"/>
    <cellStyle name="Normal 2 20 5 2" xfId="51615"/>
    <cellStyle name="Normal 2 20 50" xfId="51616"/>
    <cellStyle name="Normal 2 20 51" xfId="51617"/>
    <cellStyle name="Normal 2 20 52" xfId="51618"/>
    <cellStyle name="Normal 2 20 53" xfId="51619"/>
    <cellStyle name="Normal 2 20 54" xfId="51620"/>
    <cellStyle name="Normal 2 20 55" xfId="51621"/>
    <cellStyle name="Normal 2 20 56" xfId="51622"/>
    <cellStyle name="Normal 2 20 57" xfId="51623"/>
    <cellStyle name="Normal 2 20 58" xfId="51624"/>
    <cellStyle name="Normal 2 20 59" xfId="51625"/>
    <cellStyle name="Normal 2 20 6" xfId="51626"/>
    <cellStyle name="Normal 2 20 6 2" xfId="51627"/>
    <cellStyle name="Normal 2 20 60" xfId="51628"/>
    <cellStyle name="Normal 2 20 61" xfId="51629"/>
    <cellStyle name="Normal 2 20 62" xfId="51630"/>
    <cellStyle name="Normal 2 20 63" xfId="51631"/>
    <cellStyle name="Normal 2 20 64" xfId="51632"/>
    <cellStyle name="Normal 2 20 65" xfId="51633"/>
    <cellStyle name="Normal 2 20 66" xfId="51634"/>
    <cellStyle name="Normal 2 20 67" xfId="51635"/>
    <cellStyle name="Normal 2 20 68" xfId="51636"/>
    <cellStyle name="Normal 2 20 69" xfId="51637"/>
    <cellStyle name="Normal 2 20 7" xfId="51638"/>
    <cellStyle name="Normal 2 20 7 2" xfId="51639"/>
    <cellStyle name="Normal 2 20 70" xfId="51640"/>
    <cellStyle name="Normal 2 20 71" xfId="51641"/>
    <cellStyle name="Normal 2 20 72" xfId="51642"/>
    <cellStyle name="Normal 2 20 73" xfId="51643"/>
    <cellStyle name="Normal 2 20 74" xfId="51644"/>
    <cellStyle name="Normal 2 20 75" xfId="51645"/>
    <cellStyle name="Normal 2 20 76" xfId="51646"/>
    <cellStyle name="Normal 2 20 77" xfId="51647"/>
    <cellStyle name="Normal 2 20 78" xfId="51648"/>
    <cellStyle name="Normal 2 20 79" xfId="51649"/>
    <cellStyle name="Normal 2 20 8" xfId="51650"/>
    <cellStyle name="Normal 2 20 8 2" xfId="51651"/>
    <cellStyle name="Normal 2 20 80" xfId="51652"/>
    <cellStyle name="Normal 2 20 81" xfId="51653"/>
    <cellStyle name="Normal 2 20 82" xfId="51654"/>
    <cellStyle name="Normal 2 20 83" xfId="51655"/>
    <cellStyle name="Normal 2 20 84" xfId="51656"/>
    <cellStyle name="Normal 2 20 85" xfId="51657"/>
    <cellStyle name="Normal 2 20 86" xfId="51658"/>
    <cellStyle name="Normal 2 20 87" xfId="51659"/>
    <cellStyle name="Normal 2 20 88" xfId="51660"/>
    <cellStyle name="Normal 2 20 89" xfId="51661"/>
    <cellStyle name="Normal 2 20 9" xfId="51662"/>
    <cellStyle name="Normal 2 20 9 2" xfId="51663"/>
    <cellStyle name="Normal 2 20 90" xfId="51664"/>
    <cellStyle name="Normal 2 20 91" xfId="51665"/>
    <cellStyle name="Normal 2 20 92" xfId="51666"/>
    <cellStyle name="Normal 2 20 93" xfId="51667"/>
    <cellStyle name="Normal 2 20_New_Duke_Form_Percent_Complete" xfId="51668"/>
    <cellStyle name="Normal 2 21" xfId="51669"/>
    <cellStyle name="Normal 2 21 10" xfId="51670"/>
    <cellStyle name="Normal 2 21 10 2" xfId="51671"/>
    <cellStyle name="Normal 2 21 11" xfId="51672"/>
    <cellStyle name="Normal 2 21 11 2" xfId="51673"/>
    <cellStyle name="Normal 2 21 12" xfId="51674"/>
    <cellStyle name="Normal 2 21 12 2" xfId="51675"/>
    <cellStyle name="Normal 2 21 13" xfId="51676"/>
    <cellStyle name="Normal 2 21 13 2" xfId="51677"/>
    <cellStyle name="Normal 2 21 14" xfId="51678"/>
    <cellStyle name="Normal 2 21 14 2" xfId="51679"/>
    <cellStyle name="Normal 2 21 15" xfId="51680"/>
    <cellStyle name="Normal 2 21 16" xfId="51681"/>
    <cellStyle name="Normal 2 21 17" xfId="51682"/>
    <cellStyle name="Normal 2 21 18" xfId="51683"/>
    <cellStyle name="Normal 2 21 19" xfId="51684"/>
    <cellStyle name="Normal 2 21 2" xfId="51685"/>
    <cellStyle name="Normal 2 21 2 10" xfId="51686"/>
    <cellStyle name="Normal 2 21 2 10 2" xfId="51687"/>
    <cellStyle name="Normal 2 21 2 11" xfId="51688"/>
    <cellStyle name="Normal 2 21 2 11 2" xfId="51689"/>
    <cellStyle name="Normal 2 21 2 12" xfId="51690"/>
    <cellStyle name="Normal 2 21 2 12 2" xfId="51691"/>
    <cellStyle name="Normal 2 21 2 13" xfId="51692"/>
    <cellStyle name="Normal 2 21 2 14" xfId="51693"/>
    <cellStyle name="Normal 2 21 2 2" xfId="51694"/>
    <cellStyle name="Normal 2 21 2 2 2" xfId="51695"/>
    <cellStyle name="Normal 2 21 2 3" xfId="51696"/>
    <cellStyle name="Normal 2 21 2 3 2" xfId="51697"/>
    <cellStyle name="Normal 2 21 2 4" xfId="51698"/>
    <cellStyle name="Normal 2 21 2 4 2" xfId="51699"/>
    <cellStyle name="Normal 2 21 2 5" xfId="51700"/>
    <cellStyle name="Normal 2 21 2 5 2" xfId="51701"/>
    <cellStyle name="Normal 2 21 2 6" xfId="51702"/>
    <cellStyle name="Normal 2 21 2 6 2" xfId="51703"/>
    <cellStyle name="Normal 2 21 2 7" xfId="51704"/>
    <cellStyle name="Normal 2 21 2 7 2" xfId="51705"/>
    <cellStyle name="Normal 2 21 2 8" xfId="51706"/>
    <cellStyle name="Normal 2 21 2 8 2" xfId="51707"/>
    <cellStyle name="Normal 2 21 2 9" xfId="51708"/>
    <cellStyle name="Normal 2 21 2 9 2" xfId="51709"/>
    <cellStyle name="Normal 2 21 20" xfId="51710"/>
    <cellStyle name="Normal 2 21 21" xfId="51711"/>
    <cellStyle name="Normal 2 21 22" xfId="51712"/>
    <cellStyle name="Normal 2 21 23" xfId="51713"/>
    <cellStyle name="Normal 2 21 24" xfId="51714"/>
    <cellStyle name="Normal 2 21 25" xfId="51715"/>
    <cellStyle name="Normal 2 21 26" xfId="51716"/>
    <cellStyle name="Normal 2 21 27" xfId="51717"/>
    <cellStyle name="Normal 2 21 28" xfId="51718"/>
    <cellStyle name="Normal 2 21 29" xfId="51719"/>
    <cellStyle name="Normal 2 21 3" xfId="51720"/>
    <cellStyle name="Normal 2 21 3 10" xfId="51721"/>
    <cellStyle name="Normal 2 21 3 10 2" xfId="51722"/>
    <cellStyle name="Normal 2 21 3 11" xfId="51723"/>
    <cellStyle name="Normal 2 21 3 11 2" xfId="51724"/>
    <cellStyle name="Normal 2 21 3 12" xfId="51725"/>
    <cellStyle name="Normal 2 21 3 12 2" xfId="51726"/>
    <cellStyle name="Normal 2 21 3 13" xfId="51727"/>
    <cellStyle name="Normal 2 21 3 14" xfId="51728"/>
    <cellStyle name="Normal 2 21 3 2" xfId="51729"/>
    <cellStyle name="Normal 2 21 3 2 2" xfId="51730"/>
    <cellStyle name="Normal 2 21 3 3" xfId="51731"/>
    <cellStyle name="Normal 2 21 3 3 2" xfId="51732"/>
    <cellStyle name="Normal 2 21 3 4" xfId="51733"/>
    <cellStyle name="Normal 2 21 3 4 2" xfId="51734"/>
    <cellStyle name="Normal 2 21 3 5" xfId="51735"/>
    <cellStyle name="Normal 2 21 3 5 2" xfId="51736"/>
    <cellStyle name="Normal 2 21 3 6" xfId="51737"/>
    <cellStyle name="Normal 2 21 3 6 2" xfId="51738"/>
    <cellStyle name="Normal 2 21 3 7" xfId="51739"/>
    <cellStyle name="Normal 2 21 3 7 2" xfId="51740"/>
    <cellStyle name="Normal 2 21 3 8" xfId="51741"/>
    <cellStyle name="Normal 2 21 3 8 2" xfId="51742"/>
    <cellStyle name="Normal 2 21 3 9" xfId="51743"/>
    <cellStyle name="Normal 2 21 3 9 2" xfId="51744"/>
    <cellStyle name="Normal 2 21 30" xfId="51745"/>
    <cellStyle name="Normal 2 21 31" xfId="51746"/>
    <cellStyle name="Normal 2 21 32" xfId="51747"/>
    <cellStyle name="Normal 2 21 33" xfId="51748"/>
    <cellStyle name="Normal 2 21 34" xfId="51749"/>
    <cellStyle name="Normal 2 21 35" xfId="51750"/>
    <cellStyle name="Normal 2 21 36" xfId="51751"/>
    <cellStyle name="Normal 2 21 37" xfId="51752"/>
    <cellStyle name="Normal 2 21 38" xfId="51753"/>
    <cellStyle name="Normal 2 21 39" xfId="51754"/>
    <cellStyle name="Normal 2 21 4" xfId="51755"/>
    <cellStyle name="Normal 2 21 4 2" xfId="51756"/>
    <cellStyle name="Normal 2 21 40" xfId="51757"/>
    <cellStyle name="Normal 2 21 41" xfId="51758"/>
    <cellStyle name="Normal 2 21 42" xfId="51759"/>
    <cellStyle name="Normal 2 21 43" xfId="51760"/>
    <cellStyle name="Normal 2 21 44" xfId="51761"/>
    <cellStyle name="Normal 2 21 45" xfId="51762"/>
    <cellStyle name="Normal 2 21 46" xfId="51763"/>
    <cellStyle name="Normal 2 21 47" xfId="51764"/>
    <cellStyle name="Normal 2 21 48" xfId="51765"/>
    <cellStyle name="Normal 2 21 49" xfId="51766"/>
    <cellStyle name="Normal 2 21 5" xfId="51767"/>
    <cellStyle name="Normal 2 21 5 2" xfId="51768"/>
    <cellStyle name="Normal 2 21 50" xfId="51769"/>
    <cellStyle name="Normal 2 21 51" xfId="51770"/>
    <cellStyle name="Normal 2 21 52" xfId="51771"/>
    <cellStyle name="Normal 2 21 53" xfId="51772"/>
    <cellStyle name="Normal 2 21 54" xfId="51773"/>
    <cellStyle name="Normal 2 21 55" xfId="51774"/>
    <cellStyle name="Normal 2 21 56" xfId="51775"/>
    <cellStyle name="Normal 2 21 57" xfId="51776"/>
    <cellStyle name="Normal 2 21 58" xfId="51777"/>
    <cellStyle name="Normal 2 21 59" xfId="51778"/>
    <cellStyle name="Normal 2 21 6" xfId="51779"/>
    <cellStyle name="Normal 2 21 6 2" xfId="51780"/>
    <cellStyle name="Normal 2 21 60" xfId="51781"/>
    <cellStyle name="Normal 2 21 61" xfId="51782"/>
    <cellStyle name="Normal 2 21 62" xfId="51783"/>
    <cellStyle name="Normal 2 21 63" xfId="51784"/>
    <cellStyle name="Normal 2 21 64" xfId="51785"/>
    <cellStyle name="Normal 2 21 65" xfId="51786"/>
    <cellStyle name="Normal 2 21 66" xfId="51787"/>
    <cellStyle name="Normal 2 21 67" xfId="51788"/>
    <cellStyle name="Normal 2 21 68" xfId="51789"/>
    <cellStyle name="Normal 2 21 69" xfId="51790"/>
    <cellStyle name="Normal 2 21 7" xfId="51791"/>
    <cellStyle name="Normal 2 21 7 2" xfId="51792"/>
    <cellStyle name="Normal 2 21 70" xfId="51793"/>
    <cellStyle name="Normal 2 21 71" xfId="51794"/>
    <cellStyle name="Normal 2 21 72" xfId="51795"/>
    <cellStyle name="Normal 2 21 73" xfId="51796"/>
    <cellStyle name="Normal 2 21 74" xfId="51797"/>
    <cellStyle name="Normal 2 21 75" xfId="51798"/>
    <cellStyle name="Normal 2 21 76" xfId="51799"/>
    <cellStyle name="Normal 2 21 77" xfId="51800"/>
    <cellStyle name="Normal 2 21 78" xfId="51801"/>
    <cellStyle name="Normal 2 21 79" xfId="51802"/>
    <cellStyle name="Normal 2 21 8" xfId="51803"/>
    <cellStyle name="Normal 2 21 8 2" xfId="51804"/>
    <cellStyle name="Normal 2 21 80" xfId="51805"/>
    <cellStyle name="Normal 2 21 81" xfId="51806"/>
    <cellStyle name="Normal 2 21 82" xfId="51807"/>
    <cellStyle name="Normal 2 21 83" xfId="51808"/>
    <cellStyle name="Normal 2 21 84" xfId="51809"/>
    <cellStyle name="Normal 2 21 85" xfId="51810"/>
    <cellStyle name="Normal 2 21 86" xfId="51811"/>
    <cellStyle name="Normal 2 21 87" xfId="51812"/>
    <cellStyle name="Normal 2 21 88" xfId="51813"/>
    <cellStyle name="Normal 2 21 89" xfId="51814"/>
    <cellStyle name="Normal 2 21 9" xfId="51815"/>
    <cellStyle name="Normal 2 21 9 2" xfId="51816"/>
    <cellStyle name="Normal 2 21 90" xfId="51817"/>
    <cellStyle name="Normal 2 21 91" xfId="51818"/>
    <cellStyle name="Normal 2 21 92" xfId="51819"/>
    <cellStyle name="Normal 2 21 93" xfId="51820"/>
    <cellStyle name="Normal 2 21_New_Duke_Form_Percent_Complete" xfId="51821"/>
    <cellStyle name="Normal 2 22" xfId="51822"/>
    <cellStyle name="Normal 2 22 10" xfId="51823"/>
    <cellStyle name="Normal 2 22 10 2" xfId="51824"/>
    <cellStyle name="Normal 2 22 11" xfId="51825"/>
    <cellStyle name="Normal 2 22 11 2" xfId="51826"/>
    <cellStyle name="Normal 2 22 12" xfId="51827"/>
    <cellStyle name="Normal 2 22 12 2" xfId="51828"/>
    <cellStyle name="Normal 2 22 13" xfId="51829"/>
    <cellStyle name="Normal 2 22 13 2" xfId="51830"/>
    <cellStyle name="Normal 2 22 14" xfId="51831"/>
    <cellStyle name="Normal 2 22 14 2" xfId="51832"/>
    <cellStyle name="Normal 2 22 15" xfId="51833"/>
    <cellStyle name="Normal 2 22 16" xfId="51834"/>
    <cellStyle name="Normal 2 22 17" xfId="51835"/>
    <cellStyle name="Normal 2 22 18" xfId="51836"/>
    <cellStyle name="Normal 2 22 19" xfId="51837"/>
    <cellStyle name="Normal 2 22 2" xfId="51838"/>
    <cellStyle name="Normal 2 22 2 10" xfId="51839"/>
    <cellStyle name="Normal 2 22 2 10 2" xfId="51840"/>
    <cellStyle name="Normal 2 22 2 11" xfId="51841"/>
    <cellStyle name="Normal 2 22 2 11 2" xfId="51842"/>
    <cellStyle name="Normal 2 22 2 12" xfId="51843"/>
    <cellStyle name="Normal 2 22 2 12 2" xfId="51844"/>
    <cellStyle name="Normal 2 22 2 13" xfId="51845"/>
    <cellStyle name="Normal 2 22 2 14" xfId="51846"/>
    <cellStyle name="Normal 2 22 2 2" xfId="51847"/>
    <cellStyle name="Normal 2 22 2 2 2" xfId="51848"/>
    <cellStyle name="Normal 2 22 2 3" xfId="51849"/>
    <cellStyle name="Normal 2 22 2 3 2" xfId="51850"/>
    <cellStyle name="Normal 2 22 2 4" xfId="51851"/>
    <cellStyle name="Normal 2 22 2 4 2" xfId="51852"/>
    <cellStyle name="Normal 2 22 2 5" xfId="51853"/>
    <cellStyle name="Normal 2 22 2 5 2" xfId="51854"/>
    <cellStyle name="Normal 2 22 2 6" xfId="51855"/>
    <cellStyle name="Normal 2 22 2 6 2" xfId="51856"/>
    <cellStyle name="Normal 2 22 2 7" xfId="51857"/>
    <cellStyle name="Normal 2 22 2 7 2" xfId="51858"/>
    <cellStyle name="Normal 2 22 2 8" xfId="51859"/>
    <cellStyle name="Normal 2 22 2 8 2" xfId="51860"/>
    <cellStyle name="Normal 2 22 2 9" xfId="51861"/>
    <cellStyle name="Normal 2 22 2 9 2" xfId="51862"/>
    <cellStyle name="Normal 2 22 20" xfId="51863"/>
    <cellStyle name="Normal 2 22 21" xfId="51864"/>
    <cellStyle name="Normal 2 22 22" xfId="51865"/>
    <cellStyle name="Normal 2 22 23" xfId="51866"/>
    <cellStyle name="Normal 2 22 24" xfId="51867"/>
    <cellStyle name="Normal 2 22 25" xfId="51868"/>
    <cellStyle name="Normal 2 22 26" xfId="51869"/>
    <cellStyle name="Normal 2 22 27" xfId="51870"/>
    <cellStyle name="Normal 2 22 28" xfId="51871"/>
    <cellStyle name="Normal 2 22 29" xfId="51872"/>
    <cellStyle name="Normal 2 22 3" xfId="51873"/>
    <cellStyle name="Normal 2 22 3 10" xfId="51874"/>
    <cellStyle name="Normal 2 22 3 10 2" xfId="51875"/>
    <cellStyle name="Normal 2 22 3 11" xfId="51876"/>
    <cellStyle name="Normal 2 22 3 11 2" xfId="51877"/>
    <cellStyle name="Normal 2 22 3 12" xfId="51878"/>
    <cellStyle name="Normal 2 22 3 12 2" xfId="51879"/>
    <cellStyle name="Normal 2 22 3 13" xfId="51880"/>
    <cellStyle name="Normal 2 22 3 14" xfId="51881"/>
    <cellStyle name="Normal 2 22 3 2" xfId="51882"/>
    <cellStyle name="Normal 2 22 3 2 2" xfId="51883"/>
    <cellStyle name="Normal 2 22 3 3" xfId="51884"/>
    <cellStyle name="Normal 2 22 3 3 2" xfId="51885"/>
    <cellStyle name="Normal 2 22 3 4" xfId="51886"/>
    <cellStyle name="Normal 2 22 3 4 2" xfId="51887"/>
    <cellStyle name="Normal 2 22 3 5" xfId="51888"/>
    <cellStyle name="Normal 2 22 3 5 2" xfId="51889"/>
    <cellStyle name="Normal 2 22 3 6" xfId="51890"/>
    <cellStyle name="Normal 2 22 3 6 2" xfId="51891"/>
    <cellStyle name="Normal 2 22 3 7" xfId="51892"/>
    <cellStyle name="Normal 2 22 3 7 2" xfId="51893"/>
    <cellStyle name="Normal 2 22 3 8" xfId="51894"/>
    <cellStyle name="Normal 2 22 3 8 2" xfId="51895"/>
    <cellStyle name="Normal 2 22 3 9" xfId="51896"/>
    <cellStyle name="Normal 2 22 3 9 2" xfId="51897"/>
    <cellStyle name="Normal 2 22 30" xfId="51898"/>
    <cellStyle name="Normal 2 22 31" xfId="51899"/>
    <cellStyle name="Normal 2 22 32" xfId="51900"/>
    <cellStyle name="Normal 2 22 33" xfId="51901"/>
    <cellStyle name="Normal 2 22 34" xfId="51902"/>
    <cellStyle name="Normal 2 22 35" xfId="51903"/>
    <cellStyle name="Normal 2 22 36" xfId="51904"/>
    <cellStyle name="Normal 2 22 37" xfId="51905"/>
    <cellStyle name="Normal 2 22 38" xfId="51906"/>
    <cellStyle name="Normal 2 22 39" xfId="51907"/>
    <cellStyle name="Normal 2 22 4" xfId="51908"/>
    <cellStyle name="Normal 2 22 4 2" xfId="51909"/>
    <cellStyle name="Normal 2 22 40" xfId="51910"/>
    <cellStyle name="Normal 2 22 41" xfId="51911"/>
    <cellStyle name="Normal 2 22 42" xfId="51912"/>
    <cellStyle name="Normal 2 22 43" xfId="51913"/>
    <cellStyle name="Normal 2 22 44" xfId="51914"/>
    <cellStyle name="Normal 2 22 45" xfId="51915"/>
    <cellStyle name="Normal 2 22 46" xfId="51916"/>
    <cellStyle name="Normal 2 22 47" xfId="51917"/>
    <cellStyle name="Normal 2 22 48" xfId="51918"/>
    <cellStyle name="Normal 2 22 49" xfId="51919"/>
    <cellStyle name="Normal 2 22 5" xfId="51920"/>
    <cellStyle name="Normal 2 22 5 2" xfId="51921"/>
    <cellStyle name="Normal 2 22 50" xfId="51922"/>
    <cellStyle name="Normal 2 22 51" xfId="51923"/>
    <cellStyle name="Normal 2 22 52" xfId="51924"/>
    <cellStyle name="Normal 2 22 53" xfId="51925"/>
    <cellStyle name="Normal 2 22 54" xfId="51926"/>
    <cellStyle name="Normal 2 22 55" xfId="51927"/>
    <cellStyle name="Normal 2 22 56" xfId="51928"/>
    <cellStyle name="Normal 2 22 57" xfId="51929"/>
    <cellStyle name="Normal 2 22 58" xfId="51930"/>
    <cellStyle name="Normal 2 22 59" xfId="51931"/>
    <cellStyle name="Normal 2 22 6" xfId="51932"/>
    <cellStyle name="Normal 2 22 6 2" xfId="51933"/>
    <cellStyle name="Normal 2 22 60" xfId="51934"/>
    <cellStyle name="Normal 2 22 61" xfId="51935"/>
    <cellStyle name="Normal 2 22 62" xfId="51936"/>
    <cellStyle name="Normal 2 22 63" xfId="51937"/>
    <cellStyle name="Normal 2 22 64" xfId="51938"/>
    <cellStyle name="Normal 2 22 65" xfId="51939"/>
    <cellStyle name="Normal 2 22 66" xfId="51940"/>
    <cellStyle name="Normal 2 22 67" xfId="51941"/>
    <cellStyle name="Normal 2 22 68" xfId="51942"/>
    <cellStyle name="Normal 2 22 69" xfId="51943"/>
    <cellStyle name="Normal 2 22 7" xfId="51944"/>
    <cellStyle name="Normal 2 22 7 2" xfId="51945"/>
    <cellStyle name="Normal 2 22 70" xfId="51946"/>
    <cellStyle name="Normal 2 22 71" xfId="51947"/>
    <cellStyle name="Normal 2 22 72" xfId="51948"/>
    <cellStyle name="Normal 2 22 73" xfId="51949"/>
    <cellStyle name="Normal 2 22 74" xfId="51950"/>
    <cellStyle name="Normal 2 22 75" xfId="51951"/>
    <cellStyle name="Normal 2 22 76" xfId="51952"/>
    <cellStyle name="Normal 2 22 77" xfId="51953"/>
    <cellStyle name="Normal 2 22 78" xfId="51954"/>
    <cellStyle name="Normal 2 22 79" xfId="51955"/>
    <cellStyle name="Normal 2 22 8" xfId="51956"/>
    <cellStyle name="Normal 2 22 8 2" xfId="51957"/>
    <cellStyle name="Normal 2 22 80" xfId="51958"/>
    <cellStyle name="Normal 2 22 81" xfId="51959"/>
    <cellStyle name="Normal 2 22 82" xfId="51960"/>
    <cellStyle name="Normal 2 22 83" xfId="51961"/>
    <cellStyle name="Normal 2 22 84" xfId="51962"/>
    <cellStyle name="Normal 2 22 85" xfId="51963"/>
    <cellStyle name="Normal 2 22 86" xfId="51964"/>
    <cellStyle name="Normal 2 22 87" xfId="51965"/>
    <cellStyle name="Normal 2 22 88" xfId="51966"/>
    <cellStyle name="Normal 2 22 89" xfId="51967"/>
    <cellStyle name="Normal 2 22 9" xfId="51968"/>
    <cellStyle name="Normal 2 22 9 2" xfId="51969"/>
    <cellStyle name="Normal 2 22 90" xfId="51970"/>
    <cellStyle name="Normal 2 22 91" xfId="51971"/>
    <cellStyle name="Normal 2 22 92" xfId="51972"/>
    <cellStyle name="Normal 2 22 93" xfId="51973"/>
    <cellStyle name="Normal 2 22_New_Duke_Form_Percent_Complete" xfId="51974"/>
    <cellStyle name="Normal 2 23" xfId="51975"/>
    <cellStyle name="Normal 2 23 10" xfId="51976"/>
    <cellStyle name="Normal 2 23 10 2" xfId="51977"/>
    <cellStyle name="Normal 2 23 11" xfId="51978"/>
    <cellStyle name="Normal 2 23 11 2" xfId="51979"/>
    <cellStyle name="Normal 2 23 12" xfId="51980"/>
    <cellStyle name="Normal 2 23 12 2" xfId="51981"/>
    <cellStyle name="Normal 2 23 13" xfId="51982"/>
    <cellStyle name="Normal 2 23 13 2" xfId="51983"/>
    <cellStyle name="Normal 2 23 14" xfId="51984"/>
    <cellStyle name="Normal 2 23 14 2" xfId="51985"/>
    <cellStyle name="Normal 2 23 15" xfId="51986"/>
    <cellStyle name="Normal 2 23 16" xfId="51987"/>
    <cellStyle name="Normal 2 23 17" xfId="51988"/>
    <cellStyle name="Normal 2 23 18" xfId="51989"/>
    <cellStyle name="Normal 2 23 19" xfId="51990"/>
    <cellStyle name="Normal 2 23 2" xfId="51991"/>
    <cellStyle name="Normal 2 23 2 10" xfId="51992"/>
    <cellStyle name="Normal 2 23 2 10 2" xfId="51993"/>
    <cellStyle name="Normal 2 23 2 11" xfId="51994"/>
    <cellStyle name="Normal 2 23 2 11 2" xfId="51995"/>
    <cellStyle name="Normal 2 23 2 12" xfId="51996"/>
    <cellStyle name="Normal 2 23 2 12 2" xfId="51997"/>
    <cellStyle name="Normal 2 23 2 13" xfId="51998"/>
    <cellStyle name="Normal 2 23 2 14" xfId="51999"/>
    <cellStyle name="Normal 2 23 2 2" xfId="52000"/>
    <cellStyle name="Normal 2 23 2 2 2" xfId="52001"/>
    <cellStyle name="Normal 2 23 2 3" xfId="52002"/>
    <cellStyle name="Normal 2 23 2 3 2" xfId="52003"/>
    <cellStyle name="Normal 2 23 2 4" xfId="52004"/>
    <cellStyle name="Normal 2 23 2 4 2" xfId="52005"/>
    <cellStyle name="Normal 2 23 2 5" xfId="52006"/>
    <cellStyle name="Normal 2 23 2 5 2" xfId="52007"/>
    <cellStyle name="Normal 2 23 2 6" xfId="52008"/>
    <cellStyle name="Normal 2 23 2 6 2" xfId="52009"/>
    <cellStyle name="Normal 2 23 2 7" xfId="52010"/>
    <cellStyle name="Normal 2 23 2 7 2" xfId="52011"/>
    <cellStyle name="Normal 2 23 2 8" xfId="52012"/>
    <cellStyle name="Normal 2 23 2 8 2" xfId="52013"/>
    <cellStyle name="Normal 2 23 2 9" xfId="52014"/>
    <cellStyle name="Normal 2 23 2 9 2" xfId="52015"/>
    <cellStyle name="Normal 2 23 20" xfId="52016"/>
    <cellStyle name="Normal 2 23 21" xfId="52017"/>
    <cellStyle name="Normal 2 23 22" xfId="52018"/>
    <cellStyle name="Normal 2 23 23" xfId="52019"/>
    <cellStyle name="Normal 2 23 24" xfId="52020"/>
    <cellStyle name="Normal 2 23 25" xfId="52021"/>
    <cellStyle name="Normal 2 23 26" xfId="52022"/>
    <cellStyle name="Normal 2 23 27" xfId="52023"/>
    <cellStyle name="Normal 2 23 28" xfId="52024"/>
    <cellStyle name="Normal 2 23 29" xfId="52025"/>
    <cellStyle name="Normal 2 23 3" xfId="52026"/>
    <cellStyle name="Normal 2 23 3 10" xfId="52027"/>
    <cellStyle name="Normal 2 23 3 10 2" xfId="52028"/>
    <cellStyle name="Normal 2 23 3 11" xfId="52029"/>
    <cellStyle name="Normal 2 23 3 11 2" xfId="52030"/>
    <cellStyle name="Normal 2 23 3 12" xfId="52031"/>
    <cellStyle name="Normal 2 23 3 12 2" xfId="52032"/>
    <cellStyle name="Normal 2 23 3 13" xfId="52033"/>
    <cellStyle name="Normal 2 23 3 14" xfId="52034"/>
    <cellStyle name="Normal 2 23 3 2" xfId="52035"/>
    <cellStyle name="Normal 2 23 3 2 2" xfId="52036"/>
    <cellStyle name="Normal 2 23 3 3" xfId="52037"/>
    <cellStyle name="Normal 2 23 3 3 2" xfId="52038"/>
    <cellStyle name="Normal 2 23 3 4" xfId="52039"/>
    <cellStyle name="Normal 2 23 3 4 2" xfId="52040"/>
    <cellStyle name="Normal 2 23 3 5" xfId="52041"/>
    <cellStyle name="Normal 2 23 3 5 2" xfId="52042"/>
    <cellStyle name="Normal 2 23 3 6" xfId="52043"/>
    <cellStyle name="Normal 2 23 3 6 2" xfId="52044"/>
    <cellStyle name="Normal 2 23 3 7" xfId="52045"/>
    <cellStyle name="Normal 2 23 3 7 2" xfId="52046"/>
    <cellStyle name="Normal 2 23 3 8" xfId="52047"/>
    <cellStyle name="Normal 2 23 3 8 2" xfId="52048"/>
    <cellStyle name="Normal 2 23 3 9" xfId="52049"/>
    <cellStyle name="Normal 2 23 3 9 2" xfId="52050"/>
    <cellStyle name="Normal 2 23 30" xfId="52051"/>
    <cellStyle name="Normal 2 23 31" xfId="52052"/>
    <cellStyle name="Normal 2 23 32" xfId="52053"/>
    <cellStyle name="Normal 2 23 33" xfId="52054"/>
    <cellStyle name="Normal 2 23 34" xfId="52055"/>
    <cellStyle name="Normal 2 23 35" xfId="52056"/>
    <cellStyle name="Normal 2 23 36" xfId="52057"/>
    <cellStyle name="Normal 2 23 37" xfId="52058"/>
    <cellStyle name="Normal 2 23 38" xfId="52059"/>
    <cellStyle name="Normal 2 23 39" xfId="52060"/>
    <cellStyle name="Normal 2 23 4" xfId="52061"/>
    <cellStyle name="Normal 2 23 4 2" xfId="52062"/>
    <cellStyle name="Normal 2 23 40" xfId="52063"/>
    <cellStyle name="Normal 2 23 41" xfId="52064"/>
    <cellStyle name="Normal 2 23 42" xfId="52065"/>
    <cellStyle name="Normal 2 23 43" xfId="52066"/>
    <cellStyle name="Normal 2 23 44" xfId="52067"/>
    <cellStyle name="Normal 2 23 45" xfId="52068"/>
    <cellStyle name="Normal 2 23 46" xfId="52069"/>
    <cellStyle name="Normal 2 23 47" xfId="52070"/>
    <cellStyle name="Normal 2 23 48" xfId="52071"/>
    <cellStyle name="Normal 2 23 49" xfId="52072"/>
    <cellStyle name="Normal 2 23 5" xfId="52073"/>
    <cellStyle name="Normal 2 23 5 2" xfId="52074"/>
    <cellStyle name="Normal 2 23 50" xfId="52075"/>
    <cellStyle name="Normal 2 23 51" xfId="52076"/>
    <cellStyle name="Normal 2 23 52" xfId="52077"/>
    <cellStyle name="Normal 2 23 53" xfId="52078"/>
    <cellStyle name="Normal 2 23 54" xfId="52079"/>
    <cellStyle name="Normal 2 23 55" xfId="52080"/>
    <cellStyle name="Normal 2 23 56" xfId="52081"/>
    <cellStyle name="Normal 2 23 57" xfId="52082"/>
    <cellStyle name="Normal 2 23 58" xfId="52083"/>
    <cellStyle name="Normal 2 23 59" xfId="52084"/>
    <cellStyle name="Normal 2 23 6" xfId="52085"/>
    <cellStyle name="Normal 2 23 6 2" xfId="52086"/>
    <cellStyle name="Normal 2 23 60" xfId="52087"/>
    <cellStyle name="Normal 2 23 61" xfId="52088"/>
    <cellStyle name="Normal 2 23 62" xfId="52089"/>
    <cellStyle name="Normal 2 23 63" xfId="52090"/>
    <cellStyle name="Normal 2 23 64" xfId="52091"/>
    <cellStyle name="Normal 2 23 65" xfId="52092"/>
    <cellStyle name="Normal 2 23 66" xfId="52093"/>
    <cellStyle name="Normal 2 23 67" xfId="52094"/>
    <cellStyle name="Normal 2 23 68" xfId="52095"/>
    <cellStyle name="Normal 2 23 69" xfId="52096"/>
    <cellStyle name="Normal 2 23 7" xfId="52097"/>
    <cellStyle name="Normal 2 23 7 2" xfId="52098"/>
    <cellStyle name="Normal 2 23 70" xfId="52099"/>
    <cellStyle name="Normal 2 23 71" xfId="52100"/>
    <cellStyle name="Normal 2 23 72" xfId="52101"/>
    <cellStyle name="Normal 2 23 73" xfId="52102"/>
    <cellStyle name="Normal 2 23 74" xfId="52103"/>
    <cellStyle name="Normal 2 23 75" xfId="52104"/>
    <cellStyle name="Normal 2 23 76" xfId="52105"/>
    <cellStyle name="Normal 2 23 77" xfId="52106"/>
    <cellStyle name="Normal 2 23 78" xfId="52107"/>
    <cellStyle name="Normal 2 23 79" xfId="52108"/>
    <cellStyle name="Normal 2 23 8" xfId="52109"/>
    <cellStyle name="Normal 2 23 8 2" xfId="52110"/>
    <cellStyle name="Normal 2 23 80" xfId="52111"/>
    <cellStyle name="Normal 2 23 81" xfId="52112"/>
    <cellStyle name="Normal 2 23 82" xfId="52113"/>
    <cellStyle name="Normal 2 23 83" xfId="52114"/>
    <cellStyle name="Normal 2 23 84" xfId="52115"/>
    <cellStyle name="Normal 2 23 85" xfId="52116"/>
    <cellStyle name="Normal 2 23 86" xfId="52117"/>
    <cellStyle name="Normal 2 23 87" xfId="52118"/>
    <cellStyle name="Normal 2 23 88" xfId="52119"/>
    <cellStyle name="Normal 2 23 89" xfId="52120"/>
    <cellStyle name="Normal 2 23 9" xfId="52121"/>
    <cellStyle name="Normal 2 23 9 2" xfId="52122"/>
    <cellStyle name="Normal 2 23 90" xfId="52123"/>
    <cellStyle name="Normal 2 23 91" xfId="52124"/>
    <cellStyle name="Normal 2 23 92" xfId="52125"/>
    <cellStyle name="Normal 2 23 93" xfId="52126"/>
    <cellStyle name="Normal 2 23_New_Duke_Form_Percent_Complete" xfId="52127"/>
    <cellStyle name="Normal 2 24" xfId="52128"/>
    <cellStyle name="Normal 2 24 10" xfId="52129"/>
    <cellStyle name="Normal 2 24 10 2" xfId="52130"/>
    <cellStyle name="Normal 2 24 11" xfId="52131"/>
    <cellStyle name="Normal 2 24 11 2" xfId="52132"/>
    <cellStyle name="Normal 2 24 12" xfId="52133"/>
    <cellStyle name="Normal 2 24 12 2" xfId="52134"/>
    <cellStyle name="Normal 2 24 13" xfId="52135"/>
    <cellStyle name="Normal 2 24 13 2" xfId="52136"/>
    <cellStyle name="Normal 2 24 14" xfId="52137"/>
    <cellStyle name="Normal 2 24 14 2" xfId="52138"/>
    <cellStyle name="Normal 2 24 15" xfId="52139"/>
    <cellStyle name="Normal 2 24 16" xfId="52140"/>
    <cellStyle name="Normal 2 24 2" xfId="52141"/>
    <cellStyle name="Normal 2 24 2 10" xfId="52142"/>
    <cellStyle name="Normal 2 24 2 10 2" xfId="52143"/>
    <cellStyle name="Normal 2 24 2 11" xfId="52144"/>
    <cellStyle name="Normal 2 24 2 11 2" xfId="52145"/>
    <cellStyle name="Normal 2 24 2 12" xfId="52146"/>
    <cellStyle name="Normal 2 24 2 12 2" xfId="52147"/>
    <cellStyle name="Normal 2 24 2 13" xfId="52148"/>
    <cellStyle name="Normal 2 24 2 14" xfId="52149"/>
    <cellStyle name="Normal 2 24 2 2" xfId="52150"/>
    <cellStyle name="Normal 2 24 2 2 2" xfId="52151"/>
    <cellStyle name="Normal 2 24 2 3" xfId="52152"/>
    <cellStyle name="Normal 2 24 2 3 2" xfId="52153"/>
    <cellStyle name="Normal 2 24 2 4" xfId="52154"/>
    <cellStyle name="Normal 2 24 2 4 2" xfId="52155"/>
    <cellStyle name="Normal 2 24 2 5" xfId="52156"/>
    <cellStyle name="Normal 2 24 2 5 2" xfId="52157"/>
    <cellStyle name="Normal 2 24 2 6" xfId="52158"/>
    <cellStyle name="Normal 2 24 2 6 2" xfId="52159"/>
    <cellStyle name="Normal 2 24 2 7" xfId="52160"/>
    <cellStyle name="Normal 2 24 2 7 2" xfId="52161"/>
    <cellStyle name="Normal 2 24 2 8" xfId="52162"/>
    <cellStyle name="Normal 2 24 2 8 2" xfId="52163"/>
    <cellStyle name="Normal 2 24 2 9" xfId="52164"/>
    <cellStyle name="Normal 2 24 2 9 2" xfId="52165"/>
    <cellStyle name="Normal 2 24 3" xfId="52166"/>
    <cellStyle name="Normal 2 24 3 10" xfId="52167"/>
    <cellStyle name="Normal 2 24 3 10 2" xfId="52168"/>
    <cellStyle name="Normal 2 24 3 11" xfId="52169"/>
    <cellStyle name="Normal 2 24 3 11 2" xfId="52170"/>
    <cellStyle name="Normal 2 24 3 12" xfId="52171"/>
    <cellStyle name="Normal 2 24 3 12 2" xfId="52172"/>
    <cellStyle name="Normal 2 24 3 13" xfId="52173"/>
    <cellStyle name="Normal 2 24 3 14" xfId="52174"/>
    <cellStyle name="Normal 2 24 3 2" xfId="52175"/>
    <cellStyle name="Normal 2 24 3 2 2" xfId="52176"/>
    <cellStyle name="Normal 2 24 3 3" xfId="52177"/>
    <cellStyle name="Normal 2 24 3 3 2" xfId="52178"/>
    <cellStyle name="Normal 2 24 3 4" xfId="52179"/>
    <cellStyle name="Normal 2 24 3 4 2" xfId="52180"/>
    <cellStyle name="Normal 2 24 3 5" xfId="52181"/>
    <cellStyle name="Normal 2 24 3 5 2" xfId="52182"/>
    <cellStyle name="Normal 2 24 3 6" xfId="52183"/>
    <cellStyle name="Normal 2 24 3 6 2" xfId="52184"/>
    <cellStyle name="Normal 2 24 3 7" xfId="52185"/>
    <cellStyle name="Normal 2 24 3 7 2" xfId="52186"/>
    <cellStyle name="Normal 2 24 3 8" xfId="52187"/>
    <cellStyle name="Normal 2 24 3 8 2" xfId="52188"/>
    <cellStyle name="Normal 2 24 3 9" xfId="52189"/>
    <cellStyle name="Normal 2 24 3 9 2" xfId="52190"/>
    <cellStyle name="Normal 2 24 4" xfId="52191"/>
    <cellStyle name="Normal 2 24 4 2" xfId="52192"/>
    <cellStyle name="Normal 2 24 5" xfId="52193"/>
    <cellStyle name="Normal 2 24 5 2" xfId="52194"/>
    <cellStyle name="Normal 2 24 6" xfId="52195"/>
    <cellStyle name="Normal 2 24 6 2" xfId="52196"/>
    <cellStyle name="Normal 2 24 7" xfId="52197"/>
    <cellStyle name="Normal 2 24 7 2" xfId="52198"/>
    <cellStyle name="Normal 2 24 8" xfId="52199"/>
    <cellStyle name="Normal 2 24 8 2" xfId="52200"/>
    <cellStyle name="Normal 2 24 9" xfId="52201"/>
    <cellStyle name="Normal 2 24 9 2" xfId="52202"/>
    <cellStyle name="Normal 2 24_New_Duke_Form_Percent_Complete" xfId="52203"/>
    <cellStyle name="Normal 2 25" xfId="52204"/>
    <cellStyle name="Normal 2 25 10" xfId="52205"/>
    <cellStyle name="Normal 2 25 10 2" xfId="52206"/>
    <cellStyle name="Normal 2 25 11" xfId="52207"/>
    <cellStyle name="Normal 2 25 11 2" xfId="52208"/>
    <cellStyle name="Normal 2 25 12" xfId="52209"/>
    <cellStyle name="Normal 2 25 12 2" xfId="52210"/>
    <cellStyle name="Normal 2 25 13" xfId="52211"/>
    <cellStyle name="Normal 2 25 13 2" xfId="52212"/>
    <cellStyle name="Normal 2 25 14" xfId="52213"/>
    <cellStyle name="Normal 2 25 14 2" xfId="52214"/>
    <cellStyle name="Normal 2 25 15" xfId="52215"/>
    <cellStyle name="Normal 2 25 16" xfId="52216"/>
    <cellStyle name="Normal 2 25 2" xfId="52217"/>
    <cellStyle name="Normal 2 25 2 10" xfId="52218"/>
    <cellStyle name="Normal 2 25 2 10 2" xfId="52219"/>
    <cellStyle name="Normal 2 25 2 11" xfId="52220"/>
    <cellStyle name="Normal 2 25 2 11 2" xfId="52221"/>
    <cellStyle name="Normal 2 25 2 12" xfId="52222"/>
    <cellStyle name="Normal 2 25 2 12 2" xfId="52223"/>
    <cellStyle name="Normal 2 25 2 13" xfId="52224"/>
    <cellStyle name="Normal 2 25 2 14" xfId="52225"/>
    <cellStyle name="Normal 2 25 2 2" xfId="52226"/>
    <cellStyle name="Normal 2 25 2 2 2" xfId="52227"/>
    <cellStyle name="Normal 2 25 2 3" xfId="52228"/>
    <cellStyle name="Normal 2 25 2 3 2" xfId="52229"/>
    <cellStyle name="Normal 2 25 2 4" xfId="52230"/>
    <cellStyle name="Normal 2 25 2 4 2" xfId="52231"/>
    <cellStyle name="Normal 2 25 2 5" xfId="52232"/>
    <cellStyle name="Normal 2 25 2 5 2" xfId="52233"/>
    <cellStyle name="Normal 2 25 2 6" xfId="52234"/>
    <cellStyle name="Normal 2 25 2 6 2" xfId="52235"/>
    <cellStyle name="Normal 2 25 2 7" xfId="52236"/>
    <cellStyle name="Normal 2 25 2 7 2" xfId="52237"/>
    <cellStyle name="Normal 2 25 2 8" xfId="52238"/>
    <cellStyle name="Normal 2 25 2 8 2" xfId="52239"/>
    <cellStyle name="Normal 2 25 2 9" xfId="52240"/>
    <cellStyle name="Normal 2 25 2 9 2" xfId="52241"/>
    <cellStyle name="Normal 2 25 3" xfId="52242"/>
    <cellStyle name="Normal 2 25 3 10" xfId="52243"/>
    <cellStyle name="Normal 2 25 3 10 2" xfId="52244"/>
    <cellStyle name="Normal 2 25 3 11" xfId="52245"/>
    <cellStyle name="Normal 2 25 3 11 2" xfId="52246"/>
    <cellStyle name="Normal 2 25 3 12" xfId="52247"/>
    <cellStyle name="Normal 2 25 3 12 2" xfId="52248"/>
    <cellStyle name="Normal 2 25 3 13" xfId="52249"/>
    <cellStyle name="Normal 2 25 3 14" xfId="52250"/>
    <cellStyle name="Normal 2 25 3 2" xfId="52251"/>
    <cellStyle name="Normal 2 25 3 2 2" xfId="52252"/>
    <cellStyle name="Normal 2 25 3 3" xfId="52253"/>
    <cellStyle name="Normal 2 25 3 3 2" xfId="52254"/>
    <cellStyle name="Normal 2 25 3 4" xfId="52255"/>
    <cellStyle name="Normal 2 25 3 4 2" xfId="52256"/>
    <cellStyle name="Normal 2 25 3 5" xfId="52257"/>
    <cellStyle name="Normal 2 25 3 5 2" xfId="52258"/>
    <cellStyle name="Normal 2 25 3 6" xfId="52259"/>
    <cellStyle name="Normal 2 25 3 6 2" xfId="52260"/>
    <cellStyle name="Normal 2 25 3 7" xfId="52261"/>
    <cellStyle name="Normal 2 25 3 7 2" xfId="52262"/>
    <cellStyle name="Normal 2 25 3 8" xfId="52263"/>
    <cellStyle name="Normal 2 25 3 8 2" xfId="52264"/>
    <cellStyle name="Normal 2 25 3 9" xfId="52265"/>
    <cellStyle name="Normal 2 25 3 9 2" xfId="52266"/>
    <cellStyle name="Normal 2 25 4" xfId="52267"/>
    <cellStyle name="Normal 2 25 4 2" xfId="52268"/>
    <cellStyle name="Normal 2 25 5" xfId="52269"/>
    <cellStyle name="Normal 2 25 5 2" xfId="52270"/>
    <cellStyle name="Normal 2 25 6" xfId="52271"/>
    <cellStyle name="Normal 2 25 6 2" xfId="52272"/>
    <cellStyle name="Normal 2 25 7" xfId="52273"/>
    <cellStyle name="Normal 2 25 7 2" xfId="52274"/>
    <cellStyle name="Normal 2 25 8" xfId="52275"/>
    <cellStyle name="Normal 2 25 8 2" xfId="52276"/>
    <cellStyle name="Normal 2 25 9" xfId="52277"/>
    <cellStyle name="Normal 2 25 9 2" xfId="52278"/>
    <cellStyle name="Normal 2 25_New_Duke_Form_Percent_Complete" xfId="52279"/>
    <cellStyle name="Normal 2 26" xfId="52280"/>
    <cellStyle name="Normal 2 26 10" xfId="52281"/>
    <cellStyle name="Normal 2 26 10 2" xfId="52282"/>
    <cellStyle name="Normal 2 26 11" xfId="52283"/>
    <cellStyle name="Normal 2 26 11 2" xfId="52284"/>
    <cellStyle name="Normal 2 26 12" xfId="52285"/>
    <cellStyle name="Normal 2 26 12 2" xfId="52286"/>
    <cellStyle name="Normal 2 26 13" xfId="52287"/>
    <cellStyle name="Normal 2 26 13 2" xfId="52288"/>
    <cellStyle name="Normal 2 26 14" xfId="52289"/>
    <cellStyle name="Normal 2 26 14 2" xfId="52290"/>
    <cellStyle name="Normal 2 26 15" xfId="52291"/>
    <cellStyle name="Normal 2 26 16" xfId="52292"/>
    <cellStyle name="Normal 2 26 2" xfId="52293"/>
    <cellStyle name="Normal 2 26 2 10" xfId="52294"/>
    <cellStyle name="Normal 2 26 2 10 2" xfId="52295"/>
    <cellStyle name="Normal 2 26 2 11" xfId="52296"/>
    <cellStyle name="Normal 2 26 2 11 2" xfId="52297"/>
    <cellStyle name="Normal 2 26 2 12" xfId="52298"/>
    <cellStyle name="Normal 2 26 2 12 2" xfId="52299"/>
    <cellStyle name="Normal 2 26 2 13" xfId="52300"/>
    <cellStyle name="Normal 2 26 2 14" xfId="52301"/>
    <cellStyle name="Normal 2 26 2 2" xfId="52302"/>
    <cellStyle name="Normal 2 26 2 2 2" xfId="52303"/>
    <cellStyle name="Normal 2 26 2 3" xfId="52304"/>
    <cellStyle name="Normal 2 26 2 3 2" xfId="52305"/>
    <cellStyle name="Normal 2 26 2 4" xfId="52306"/>
    <cellStyle name="Normal 2 26 2 4 2" xfId="52307"/>
    <cellStyle name="Normal 2 26 2 5" xfId="52308"/>
    <cellStyle name="Normal 2 26 2 5 2" xfId="52309"/>
    <cellStyle name="Normal 2 26 2 6" xfId="52310"/>
    <cellStyle name="Normal 2 26 2 6 2" xfId="52311"/>
    <cellStyle name="Normal 2 26 2 7" xfId="52312"/>
    <cellStyle name="Normal 2 26 2 7 2" xfId="52313"/>
    <cellStyle name="Normal 2 26 2 8" xfId="52314"/>
    <cellStyle name="Normal 2 26 2 8 2" xfId="52315"/>
    <cellStyle name="Normal 2 26 2 9" xfId="52316"/>
    <cellStyle name="Normal 2 26 2 9 2" xfId="52317"/>
    <cellStyle name="Normal 2 26 3" xfId="52318"/>
    <cellStyle name="Normal 2 26 3 10" xfId="52319"/>
    <cellStyle name="Normal 2 26 3 10 2" xfId="52320"/>
    <cellStyle name="Normal 2 26 3 11" xfId="52321"/>
    <cellStyle name="Normal 2 26 3 11 2" xfId="52322"/>
    <cellStyle name="Normal 2 26 3 12" xfId="52323"/>
    <cellStyle name="Normal 2 26 3 12 2" xfId="52324"/>
    <cellStyle name="Normal 2 26 3 13" xfId="52325"/>
    <cellStyle name="Normal 2 26 3 14" xfId="52326"/>
    <cellStyle name="Normal 2 26 3 2" xfId="52327"/>
    <cellStyle name="Normal 2 26 3 2 2" xfId="52328"/>
    <cellStyle name="Normal 2 26 3 3" xfId="52329"/>
    <cellStyle name="Normal 2 26 3 3 2" xfId="52330"/>
    <cellStyle name="Normal 2 26 3 4" xfId="52331"/>
    <cellStyle name="Normal 2 26 3 4 2" xfId="52332"/>
    <cellStyle name="Normal 2 26 3 5" xfId="52333"/>
    <cellStyle name="Normal 2 26 3 5 2" xfId="52334"/>
    <cellStyle name="Normal 2 26 3 6" xfId="52335"/>
    <cellStyle name="Normal 2 26 3 6 2" xfId="52336"/>
    <cellStyle name="Normal 2 26 3 7" xfId="52337"/>
    <cellStyle name="Normal 2 26 3 7 2" xfId="52338"/>
    <cellStyle name="Normal 2 26 3 8" xfId="52339"/>
    <cellStyle name="Normal 2 26 3 8 2" xfId="52340"/>
    <cellStyle name="Normal 2 26 3 9" xfId="52341"/>
    <cellStyle name="Normal 2 26 3 9 2" xfId="52342"/>
    <cellStyle name="Normal 2 26 4" xfId="52343"/>
    <cellStyle name="Normal 2 26 4 2" xfId="52344"/>
    <cellStyle name="Normal 2 26 5" xfId="52345"/>
    <cellStyle name="Normal 2 26 5 2" xfId="52346"/>
    <cellStyle name="Normal 2 26 6" xfId="52347"/>
    <cellStyle name="Normal 2 26 6 2" xfId="52348"/>
    <cellStyle name="Normal 2 26 7" xfId="52349"/>
    <cellStyle name="Normal 2 26 7 2" xfId="52350"/>
    <cellStyle name="Normal 2 26 8" xfId="52351"/>
    <cellStyle name="Normal 2 26 8 2" xfId="52352"/>
    <cellStyle name="Normal 2 26 9" xfId="52353"/>
    <cellStyle name="Normal 2 26 9 2" xfId="52354"/>
    <cellStyle name="Normal 2 26_New_Duke_Form_Percent_Complete" xfId="52355"/>
    <cellStyle name="Normal 2 27" xfId="52356"/>
    <cellStyle name="Normal 2 27 10" xfId="52357"/>
    <cellStyle name="Normal 2 27 10 2" xfId="52358"/>
    <cellStyle name="Normal 2 27 11" xfId="52359"/>
    <cellStyle name="Normal 2 27 11 2" xfId="52360"/>
    <cellStyle name="Normal 2 27 12" xfId="52361"/>
    <cellStyle name="Normal 2 27 12 2" xfId="52362"/>
    <cellStyle name="Normal 2 27 13" xfId="52363"/>
    <cellStyle name="Normal 2 27 13 2" xfId="52364"/>
    <cellStyle name="Normal 2 27 14" xfId="52365"/>
    <cellStyle name="Normal 2 27 14 2" xfId="52366"/>
    <cellStyle name="Normal 2 27 15" xfId="52367"/>
    <cellStyle name="Normal 2 27 16" xfId="52368"/>
    <cellStyle name="Normal 2 27 2" xfId="52369"/>
    <cellStyle name="Normal 2 27 2 10" xfId="52370"/>
    <cellStyle name="Normal 2 27 2 10 2" xfId="52371"/>
    <cellStyle name="Normal 2 27 2 11" xfId="52372"/>
    <cellStyle name="Normal 2 27 2 11 2" xfId="52373"/>
    <cellStyle name="Normal 2 27 2 12" xfId="52374"/>
    <cellStyle name="Normal 2 27 2 12 2" xfId="52375"/>
    <cellStyle name="Normal 2 27 2 13" xfId="52376"/>
    <cellStyle name="Normal 2 27 2 14" xfId="52377"/>
    <cellStyle name="Normal 2 27 2 2" xfId="52378"/>
    <cellStyle name="Normal 2 27 2 2 2" xfId="52379"/>
    <cellStyle name="Normal 2 27 2 3" xfId="52380"/>
    <cellStyle name="Normal 2 27 2 3 2" xfId="52381"/>
    <cellStyle name="Normal 2 27 2 4" xfId="52382"/>
    <cellStyle name="Normal 2 27 2 4 2" xfId="52383"/>
    <cellStyle name="Normal 2 27 2 5" xfId="52384"/>
    <cellStyle name="Normal 2 27 2 5 2" xfId="52385"/>
    <cellStyle name="Normal 2 27 2 6" xfId="52386"/>
    <cellStyle name="Normal 2 27 2 6 2" xfId="52387"/>
    <cellStyle name="Normal 2 27 2 7" xfId="52388"/>
    <cellStyle name="Normal 2 27 2 7 2" xfId="52389"/>
    <cellStyle name="Normal 2 27 2 8" xfId="52390"/>
    <cellStyle name="Normal 2 27 2 8 2" xfId="52391"/>
    <cellStyle name="Normal 2 27 2 9" xfId="52392"/>
    <cellStyle name="Normal 2 27 2 9 2" xfId="52393"/>
    <cellStyle name="Normal 2 27 3" xfId="52394"/>
    <cellStyle name="Normal 2 27 3 10" xfId="52395"/>
    <cellStyle name="Normal 2 27 3 10 2" xfId="52396"/>
    <cellStyle name="Normal 2 27 3 11" xfId="52397"/>
    <cellStyle name="Normal 2 27 3 11 2" xfId="52398"/>
    <cellStyle name="Normal 2 27 3 12" xfId="52399"/>
    <cellStyle name="Normal 2 27 3 12 2" xfId="52400"/>
    <cellStyle name="Normal 2 27 3 13" xfId="52401"/>
    <cellStyle name="Normal 2 27 3 14" xfId="52402"/>
    <cellStyle name="Normal 2 27 3 2" xfId="52403"/>
    <cellStyle name="Normal 2 27 3 2 2" xfId="52404"/>
    <cellStyle name="Normal 2 27 3 3" xfId="52405"/>
    <cellStyle name="Normal 2 27 3 3 2" xfId="52406"/>
    <cellStyle name="Normal 2 27 3 4" xfId="52407"/>
    <cellStyle name="Normal 2 27 3 4 2" xfId="52408"/>
    <cellStyle name="Normal 2 27 3 5" xfId="52409"/>
    <cellStyle name="Normal 2 27 3 5 2" xfId="52410"/>
    <cellStyle name="Normal 2 27 3 6" xfId="52411"/>
    <cellStyle name="Normal 2 27 3 6 2" xfId="52412"/>
    <cellStyle name="Normal 2 27 3 7" xfId="52413"/>
    <cellStyle name="Normal 2 27 3 7 2" xfId="52414"/>
    <cellStyle name="Normal 2 27 3 8" xfId="52415"/>
    <cellStyle name="Normal 2 27 3 8 2" xfId="52416"/>
    <cellStyle name="Normal 2 27 3 9" xfId="52417"/>
    <cellStyle name="Normal 2 27 3 9 2" xfId="52418"/>
    <cellStyle name="Normal 2 27 4" xfId="52419"/>
    <cellStyle name="Normal 2 27 4 2" xfId="52420"/>
    <cellStyle name="Normal 2 27 5" xfId="52421"/>
    <cellStyle name="Normal 2 27 5 2" xfId="52422"/>
    <cellStyle name="Normal 2 27 6" xfId="52423"/>
    <cellStyle name="Normal 2 27 6 2" xfId="52424"/>
    <cellStyle name="Normal 2 27 7" xfId="52425"/>
    <cellStyle name="Normal 2 27 7 2" xfId="52426"/>
    <cellStyle name="Normal 2 27 8" xfId="52427"/>
    <cellStyle name="Normal 2 27 8 2" xfId="52428"/>
    <cellStyle name="Normal 2 27 9" xfId="52429"/>
    <cellStyle name="Normal 2 27 9 2" xfId="52430"/>
    <cellStyle name="Normal 2 27_New_Duke_Form_Percent_Complete" xfId="52431"/>
    <cellStyle name="Normal 2 28" xfId="52432"/>
    <cellStyle name="Normal 2 28 10" xfId="52433"/>
    <cellStyle name="Normal 2 28 10 2" xfId="52434"/>
    <cellStyle name="Normal 2 28 11" xfId="52435"/>
    <cellStyle name="Normal 2 28 11 2" xfId="52436"/>
    <cellStyle name="Normal 2 28 12" xfId="52437"/>
    <cellStyle name="Normal 2 28 12 2" xfId="52438"/>
    <cellStyle name="Normal 2 28 13" xfId="52439"/>
    <cellStyle name="Normal 2 28 13 2" xfId="52440"/>
    <cellStyle name="Normal 2 28 14" xfId="52441"/>
    <cellStyle name="Normal 2 28 14 2" xfId="52442"/>
    <cellStyle name="Normal 2 28 15" xfId="52443"/>
    <cellStyle name="Normal 2 28 16" xfId="52444"/>
    <cellStyle name="Normal 2 28 2" xfId="52445"/>
    <cellStyle name="Normal 2 28 2 10" xfId="52446"/>
    <cellStyle name="Normal 2 28 2 10 2" xfId="52447"/>
    <cellStyle name="Normal 2 28 2 11" xfId="52448"/>
    <cellStyle name="Normal 2 28 2 11 2" xfId="52449"/>
    <cellStyle name="Normal 2 28 2 12" xfId="52450"/>
    <cellStyle name="Normal 2 28 2 12 2" xfId="52451"/>
    <cellStyle name="Normal 2 28 2 13" xfId="52452"/>
    <cellStyle name="Normal 2 28 2 14" xfId="52453"/>
    <cellStyle name="Normal 2 28 2 2" xfId="52454"/>
    <cellStyle name="Normal 2 28 2 2 2" xfId="52455"/>
    <cellStyle name="Normal 2 28 2 3" xfId="52456"/>
    <cellStyle name="Normal 2 28 2 3 2" xfId="52457"/>
    <cellStyle name="Normal 2 28 2 4" xfId="52458"/>
    <cellStyle name="Normal 2 28 2 4 2" xfId="52459"/>
    <cellStyle name="Normal 2 28 2 5" xfId="52460"/>
    <cellStyle name="Normal 2 28 2 5 2" xfId="52461"/>
    <cellStyle name="Normal 2 28 2 6" xfId="52462"/>
    <cellStyle name="Normal 2 28 2 6 2" xfId="52463"/>
    <cellStyle name="Normal 2 28 2 7" xfId="52464"/>
    <cellStyle name="Normal 2 28 2 7 2" xfId="52465"/>
    <cellStyle name="Normal 2 28 2 8" xfId="52466"/>
    <cellStyle name="Normal 2 28 2 8 2" xfId="52467"/>
    <cellStyle name="Normal 2 28 2 9" xfId="52468"/>
    <cellStyle name="Normal 2 28 2 9 2" xfId="52469"/>
    <cellStyle name="Normal 2 28 3" xfId="52470"/>
    <cellStyle name="Normal 2 28 3 10" xfId="52471"/>
    <cellStyle name="Normal 2 28 3 10 2" xfId="52472"/>
    <cellStyle name="Normal 2 28 3 11" xfId="52473"/>
    <cellStyle name="Normal 2 28 3 11 2" xfId="52474"/>
    <cellStyle name="Normal 2 28 3 12" xfId="52475"/>
    <cellStyle name="Normal 2 28 3 12 2" xfId="52476"/>
    <cellStyle name="Normal 2 28 3 13" xfId="52477"/>
    <cellStyle name="Normal 2 28 3 14" xfId="52478"/>
    <cellStyle name="Normal 2 28 3 2" xfId="52479"/>
    <cellStyle name="Normal 2 28 3 2 2" xfId="52480"/>
    <cellStyle name="Normal 2 28 3 3" xfId="52481"/>
    <cellStyle name="Normal 2 28 3 3 2" xfId="52482"/>
    <cellStyle name="Normal 2 28 3 4" xfId="52483"/>
    <cellStyle name="Normal 2 28 3 4 2" xfId="52484"/>
    <cellStyle name="Normal 2 28 3 5" xfId="52485"/>
    <cellStyle name="Normal 2 28 3 5 2" xfId="52486"/>
    <cellStyle name="Normal 2 28 3 6" xfId="52487"/>
    <cellStyle name="Normal 2 28 3 6 2" xfId="52488"/>
    <cellStyle name="Normal 2 28 3 7" xfId="52489"/>
    <cellStyle name="Normal 2 28 3 7 2" xfId="52490"/>
    <cellStyle name="Normal 2 28 3 8" xfId="52491"/>
    <cellStyle name="Normal 2 28 3 8 2" xfId="52492"/>
    <cellStyle name="Normal 2 28 3 9" xfId="52493"/>
    <cellStyle name="Normal 2 28 3 9 2" xfId="52494"/>
    <cellStyle name="Normal 2 28 4" xfId="52495"/>
    <cellStyle name="Normal 2 28 4 2" xfId="52496"/>
    <cellStyle name="Normal 2 28 5" xfId="52497"/>
    <cellStyle name="Normal 2 28 5 2" xfId="52498"/>
    <cellStyle name="Normal 2 28 6" xfId="52499"/>
    <cellStyle name="Normal 2 28 6 2" xfId="52500"/>
    <cellStyle name="Normal 2 28 7" xfId="52501"/>
    <cellStyle name="Normal 2 28 7 2" xfId="52502"/>
    <cellStyle name="Normal 2 28 8" xfId="52503"/>
    <cellStyle name="Normal 2 28 8 2" xfId="52504"/>
    <cellStyle name="Normal 2 28 9" xfId="52505"/>
    <cellStyle name="Normal 2 28 9 2" xfId="52506"/>
    <cellStyle name="Normal 2 28_New_Duke_Form_Percent_Complete" xfId="52507"/>
    <cellStyle name="Normal 2 29" xfId="52508"/>
    <cellStyle name="Normal 2 29 10" xfId="52509"/>
    <cellStyle name="Normal 2 29 10 2" xfId="52510"/>
    <cellStyle name="Normal 2 29 11" xfId="52511"/>
    <cellStyle name="Normal 2 29 11 2" xfId="52512"/>
    <cellStyle name="Normal 2 29 12" xfId="52513"/>
    <cellStyle name="Normal 2 29 12 2" xfId="52514"/>
    <cellStyle name="Normal 2 29 13" xfId="52515"/>
    <cellStyle name="Normal 2 29 14" xfId="52516"/>
    <cellStyle name="Normal 2 29 2" xfId="52517"/>
    <cellStyle name="Normal 2 29 2 2" xfId="52518"/>
    <cellStyle name="Normal 2 29 3" xfId="52519"/>
    <cellStyle name="Normal 2 29 3 2" xfId="52520"/>
    <cellStyle name="Normal 2 29 4" xfId="52521"/>
    <cellStyle name="Normal 2 29 4 2" xfId="52522"/>
    <cellStyle name="Normal 2 29 5" xfId="52523"/>
    <cellStyle name="Normal 2 29 5 2" xfId="52524"/>
    <cellStyle name="Normal 2 29 6" xfId="52525"/>
    <cellStyle name="Normal 2 29 6 2" xfId="52526"/>
    <cellStyle name="Normal 2 29 7" xfId="52527"/>
    <cellStyle name="Normal 2 29 7 2" xfId="52528"/>
    <cellStyle name="Normal 2 29 8" xfId="52529"/>
    <cellStyle name="Normal 2 29 8 2" xfId="52530"/>
    <cellStyle name="Normal 2 29 9" xfId="52531"/>
    <cellStyle name="Normal 2 29 9 2" xfId="52532"/>
    <cellStyle name="Normal 2 3" xfId="212"/>
    <cellStyle name="Normal 2 3 10" xfId="52533"/>
    <cellStyle name="Normal 2 3 11" xfId="52534"/>
    <cellStyle name="Normal 2 3 12" xfId="52535"/>
    <cellStyle name="Normal 2 3 13" xfId="52536"/>
    <cellStyle name="Normal 2 3 14" xfId="52537"/>
    <cellStyle name="Normal 2 3 15" xfId="52538"/>
    <cellStyle name="Normal 2 3 16" xfId="52539"/>
    <cellStyle name="Normal 2 3 17" xfId="52540"/>
    <cellStyle name="Normal 2 3 18" xfId="52541"/>
    <cellStyle name="Normal 2 3 19" xfId="52542"/>
    <cellStyle name="Normal 2 3 2" xfId="213"/>
    <cellStyle name="Normal 2 3 2 2" xfId="52543"/>
    <cellStyle name="Normal 2 3 2 2 2" xfId="52544"/>
    <cellStyle name="Normal 2 3 2 2 3" xfId="52545"/>
    <cellStyle name="Normal 2 3 2 2 4" xfId="52546"/>
    <cellStyle name="Normal 2 3 2 3" xfId="52547"/>
    <cellStyle name="Normal 2 3 2 4" xfId="52548"/>
    <cellStyle name="Normal 2 3 2 5" xfId="52549"/>
    <cellStyle name="Normal 2 3 2 6" xfId="52550"/>
    <cellStyle name="Normal 2 3 2 7" xfId="52551"/>
    <cellStyle name="Normal 2 3 2 8" xfId="52552"/>
    <cellStyle name="Normal 2 3 20" xfId="52553"/>
    <cellStyle name="Normal 2 3 21" xfId="52554"/>
    <cellStyle name="Normal 2 3 22" xfId="52555"/>
    <cellStyle name="Normal 2 3 23" xfId="52556"/>
    <cellStyle name="Normal 2 3 24" xfId="52557"/>
    <cellStyle name="Normal 2 3 25" xfId="52558"/>
    <cellStyle name="Normal 2 3 26" xfId="52559"/>
    <cellStyle name="Normal 2 3 27" xfId="52560"/>
    <cellStyle name="Normal 2 3 28" xfId="52561"/>
    <cellStyle name="Normal 2 3 29" xfId="52562"/>
    <cellStyle name="Normal 2 3 3" xfId="214"/>
    <cellStyle name="Normal 2 3 3 2" xfId="52563"/>
    <cellStyle name="Normal 2 3 3 3" xfId="52564"/>
    <cellStyle name="Normal 2 3 3 4" xfId="52565"/>
    <cellStyle name="Normal 2 3 3 5" xfId="52566"/>
    <cellStyle name="Normal 2 3 30" xfId="52567"/>
    <cellStyle name="Normal 2 3 31" xfId="52568"/>
    <cellStyle name="Normal 2 3 32" xfId="52569"/>
    <cellStyle name="Normal 2 3 33" xfId="52570"/>
    <cellStyle name="Normal 2 3 34" xfId="52571"/>
    <cellStyle name="Normal 2 3 35" xfId="52572"/>
    <cellStyle name="Normal 2 3 36" xfId="52573"/>
    <cellStyle name="Normal 2 3 37" xfId="52574"/>
    <cellStyle name="Normal 2 3 38" xfId="52575"/>
    <cellStyle name="Normal 2 3 39" xfId="52576"/>
    <cellStyle name="Normal 2 3 4" xfId="52577"/>
    <cellStyle name="Normal 2 3 4 2" xfId="52578"/>
    <cellStyle name="Normal 2 3 40" xfId="52579"/>
    <cellStyle name="Normal 2 3 41" xfId="52580"/>
    <cellStyle name="Normal 2 3 42" xfId="52581"/>
    <cellStyle name="Normal 2 3 43" xfId="52582"/>
    <cellStyle name="Normal 2 3 44" xfId="52583"/>
    <cellStyle name="Normal 2 3 45" xfId="52584"/>
    <cellStyle name="Normal 2 3 46" xfId="52585"/>
    <cellStyle name="Normal 2 3 47" xfId="52586"/>
    <cellStyle name="Normal 2 3 48" xfId="52587"/>
    <cellStyle name="Normal 2 3 49" xfId="52588"/>
    <cellStyle name="Normal 2 3 5" xfId="52589"/>
    <cellStyle name="Normal 2 3 5 2" xfId="52590"/>
    <cellStyle name="Normal 2 3 50" xfId="52591"/>
    <cellStyle name="Normal 2 3 51" xfId="52592"/>
    <cellStyle name="Normal 2 3 52" xfId="52593"/>
    <cellStyle name="Normal 2 3 53" xfId="52594"/>
    <cellStyle name="Normal 2 3 54" xfId="52595"/>
    <cellStyle name="Normal 2 3 55" xfId="52596"/>
    <cellStyle name="Normal 2 3 56" xfId="52597"/>
    <cellStyle name="Normal 2 3 57" xfId="52598"/>
    <cellStyle name="Normal 2 3 58" xfId="52599"/>
    <cellStyle name="Normal 2 3 59" xfId="52600"/>
    <cellStyle name="Normal 2 3 6" xfId="52601"/>
    <cellStyle name="Normal 2 3 6 2" xfId="52602"/>
    <cellStyle name="Normal 2 3 60" xfId="52603"/>
    <cellStyle name="Normal 2 3 61" xfId="52604"/>
    <cellStyle name="Normal 2 3 62" xfId="52605"/>
    <cellStyle name="Normal 2 3 63" xfId="52606"/>
    <cellStyle name="Normal 2 3 64" xfId="52607"/>
    <cellStyle name="Normal 2 3 65" xfId="52608"/>
    <cellStyle name="Normal 2 3 66" xfId="52609"/>
    <cellStyle name="Normal 2 3 67" xfId="52610"/>
    <cellStyle name="Normal 2 3 68" xfId="52611"/>
    <cellStyle name="Normal 2 3 69" xfId="52612"/>
    <cellStyle name="Normal 2 3 7" xfId="52613"/>
    <cellStyle name="Normal 2 3 70" xfId="52614"/>
    <cellStyle name="Normal 2 3 71" xfId="52615"/>
    <cellStyle name="Normal 2 3 72" xfId="52616"/>
    <cellStyle name="Normal 2 3 73" xfId="52617"/>
    <cellStyle name="Normal 2 3 74" xfId="52618"/>
    <cellStyle name="Normal 2 3 75" xfId="52619"/>
    <cellStyle name="Normal 2 3 76" xfId="52620"/>
    <cellStyle name="Normal 2 3 77" xfId="52621"/>
    <cellStyle name="Normal 2 3 78" xfId="52622"/>
    <cellStyle name="Normal 2 3 79" xfId="52623"/>
    <cellStyle name="Normal 2 3 8" xfId="52624"/>
    <cellStyle name="Normal 2 3 80" xfId="52625"/>
    <cellStyle name="Normal 2 3 81" xfId="52626"/>
    <cellStyle name="Normal 2 3 82" xfId="52627"/>
    <cellStyle name="Normal 2 3 83" xfId="52628"/>
    <cellStyle name="Normal 2 3 84" xfId="52629"/>
    <cellStyle name="Normal 2 3 85" xfId="52630"/>
    <cellStyle name="Normal 2 3 86" xfId="52631"/>
    <cellStyle name="Normal 2 3 87" xfId="52632"/>
    <cellStyle name="Normal 2 3 88" xfId="52633"/>
    <cellStyle name="Normal 2 3 89" xfId="52634"/>
    <cellStyle name="Normal 2 3 9" xfId="52635"/>
    <cellStyle name="Normal 2 3 90" xfId="52636"/>
    <cellStyle name="Normal 2 3 91" xfId="52637"/>
    <cellStyle name="Normal 2 3 92" xfId="52638"/>
    <cellStyle name="Normal 2 3 93" xfId="52639"/>
    <cellStyle name="Normal 2 30" xfId="52640"/>
    <cellStyle name="Normal 2 30 10" xfId="52641"/>
    <cellStyle name="Normal 2 30 10 2" xfId="52642"/>
    <cellStyle name="Normal 2 30 11" xfId="52643"/>
    <cellStyle name="Normal 2 30 11 2" xfId="52644"/>
    <cellStyle name="Normal 2 30 12" xfId="52645"/>
    <cellStyle name="Normal 2 30 12 2" xfId="52646"/>
    <cellStyle name="Normal 2 30 13" xfId="52647"/>
    <cellStyle name="Normal 2 30 14" xfId="52648"/>
    <cellStyle name="Normal 2 30 2" xfId="52649"/>
    <cellStyle name="Normal 2 30 2 2" xfId="52650"/>
    <cellStyle name="Normal 2 30 3" xfId="52651"/>
    <cellStyle name="Normal 2 30 3 2" xfId="52652"/>
    <cellStyle name="Normal 2 30 4" xfId="52653"/>
    <cellStyle name="Normal 2 30 4 2" xfId="52654"/>
    <cellStyle name="Normal 2 30 5" xfId="52655"/>
    <cellStyle name="Normal 2 30 5 2" xfId="52656"/>
    <cellStyle name="Normal 2 30 6" xfId="52657"/>
    <cellStyle name="Normal 2 30 6 2" xfId="52658"/>
    <cellStyle name="Normal 2 30 7" xfId="52659"/>
    <cellStyle name="Normal 2 30 7 2" xfId="52660"/>
    <cellStyle name="Normal 2 30 8" xfId="52661"/>
    <cellStyle name="Normal 2 30 8 2" xfId="52662"/>
    <cellStyle name="Normal 2 30 9" xfId="52663"/>
    <cellStyle name="Normal 2 30 9 2" xfId="52664"/>
    <cellStyle name="Normal 2 31" xfId="52665"/>
    <cellStyle name="Normal 2 31 10" xfId="52666"/>
    <cellStyle name="Normal 2 31 11" xfId="52667"/>
    <cellStyle name="Normal 2 31 12" xfId="52668"/>
    <cellStyle name="Normal 2 31 2" xfId="52669"/>
    <cellStyle name="Normal 2 31 3" xfId="52670"/>
    <cellStyle name="Normal 2 31 4" xfId="52671"/>
    <cellStyle name="Normal 2 31 5" xfId="52672"/>
    <cellStyle name="Normal 2 31 6" xfId="52673"/>
    <cellStyle name="Normal 2 31 7" xfId="52674"/>
    <cellStyle name="Normal 2 31 8" xfId="52675"/>
    <cellStyle name="Normal 2 31 9" xfId="52676"/>
    <cellStyle name="Normal 2 32" xfId="52677"/>
    <cellStyle name="Normal 2 32 10" xfId="52678"/>
    <cellStyle name="Normal 2 32 11" xfId="52679"/>
    <cellStyle name="Normal 2 32 2" xfId="52680"/>
    <cellStyle name="Normal 2 32 3" xfId="52681"/>
    <cellStyle name="Normal 2 32 4" xfId="52682"/>
    <cellStyle name="Normal 2 32 5" xfId="52683"/>
    <cellStyle name="Normal 2 32 6" xfId="52684"/>
    <cellStyle name="Normal 2 32 7" xfId="52685"/>
    <cellStyle name="Normal 2 32 8" xfId="52686"/>
    <cellStyle name="Normal 2 32 9" xfId="52687"/>
    <cellStyle name="Normal 2 33" xfId="52688"/>
    <cellStyle name="Normal 2 33 10" xfId="52689"/>
    <cellStyle name="Normal 2 33 11" xfId="52690"/>
    <cellStyle name="Normal 2 33 2" xfId="52691"/>
    <cellStyle name="Normal 2 33 3" xfId="52692"/>
    <cellStyle name="Normal 2 33 4" xfId="52693"/>
    <cellStyle name="Normal 2 33 5" xfId="52694"/>
    <cellStyle name="Normal 2 33 6" xfId="52695"/>
    <cellStyle name="Normal 2 33 7" xfId="52696"/>
    <cellStyle name="Normal 2 33 8" xfId="52697"/>
    <cellStyle name="Normal 2 33 9" xfId="52698"/>
    <cellStyle name="Normal 2 34" xfId="52699"/>
    <cellStyle name="Normal 2 34 10" xfId="52700"/>
    <cellStyle name="Normal 2 34 11" xfId="52701"/>
    <cellStyle name="Normal 2 34 2" xfId="52702"/>
    <cellStyle name="Normal 2 34 3" xfId="52703"/>
    <cellStyle name="Normal 2 34 4" xfId="52704"/>
    <cellStyle name="Normal 2 34 5" xfId="52705"/>
    <cellStyle name="Normal 2 34 6" xfId="52706"/>
    <cellStyle name="Normal 2 34 7" xfId="52707"/>
    <cellStyle name="Normal 2 34 8" xfId="52708"/>
    <cellStyle name="Normal 2 34 9" xfId="52709"/>
    <cellStyle name="Normal 2 35" xfId="52710"/>
    <cellStyle name="Normal 2 35 10" xfId="52711"/>
    <cellStyle name="Normal 2 35 11" xfId="52712"/>
    <cellStyle name="Normal 2 35 2" xfId="52713"/>
    <cellStyle name="Normal 2 35 3" xfId="52714"/>
    <cellStyle name="Normal 2 35 4" xfId="52715"/>
    <cellStyle name="Normal 2 35 5" xfId="52716"/>
    <cellStyle name="Normal 2 35 6" xfId="52717"/>
    <cellStyle name="Normal 2 35 7" xfId="52718"/>
    <cellStyle name="Normal 2 35 8" xfId="52719"/>
    <cellStyle name="Normal 2 35 9" xfId="52720"/>
    <cellStyle name="Normal 2 36" xfId="52721"/>
    <cellStyle name="Normal 2 36 2" xfId="52722"/>
    <cellStyle name="Normal 2 36 3" xfId="52723"/>
    <cellStyle name="Normal 2 36 4" xfId="52724"/>
    <cellStyle name="Normal 2 36 5" xfId="52725"/>
    <cellStyle name="Normal 2 36 6" xfId="52726"/>
    <cellStyle name="Normal 2 36 7" xfId="52727"/>
    <cellStyle name="Normal 2 37" xfId="52728"/>
    <cellStyle name="Normal 2 37 2" xfId="52729"/>
    <cellStyle name="Normal 2 38" xfId="52730"/>
    <cellStyle name="Normal 2 38 2" xfId="52731"/>
    <cellStyle name="Normal 2 39" xfId="52732"/>
    <cellStyle name="Normal 2 39 2" xfId="52733"/>
    <cellStyle name="Normal 2 4" xfId="215"/>
    <cellStyle name="Normal 2 4 10" xfId="52734"/>
    <cellStyle name="Normal 2 4 11" xfId="52735"/>
    <cellStyle name="Normal 2 4 12" xfId="52736"/>
    <cellStyle name="Normal 2 4 13" xfId="52737"/>
    <cellStyle name="Normal 2 4 14" xfId="52738"/>
    <cellStyle name="Normal 2 4 15" xfId="52739"/>
    <cellStyle name="Normal 2 4 16" xfId="52740"/>
    <cellStyle name="Normal 2 4 17" xfId="52741"/>
    <cellStyle name="Normal 2 4 18" xfId="52742"/>
    <cellStyle name="Normal 2 4 19" xfId="52743"/>
    <cellStyle name="Normal 2 4 2" xfId="961"/>
    <cellStyle name="Normal 2 4 20" xfId="52744"/>
    <cellStyle name="Normal 2 4 21" xfId="52745"/>
    <cellStyle name="Normal 2 4 22" xfId="52746"/>
    <cellStyle name="Normal 2 4 23" xfId="52747"/>
    <cellStyle name="Normal 2 4 24" xfId="52748"/>
    <cellStyle name="Normal 2 4 25" xfId="52749"/>
    <cellStyle name="Normal 2 4 26" xfId="52750"/>
    <cellStyle name="Normal 2 4 27" xfId="52751"/>
    <cellStyle name="Normal 2 4 28" xfId="52752"/>
    <cellStyle name="Normal 2 4 29" xfId="52753"/>
    <cellStyle name="Normal 2 4 3" xfId="52754"/>
    <cellStyle name="Normal 2 4 30" xfId="52755"/>
    <cellStyle name="Normal 2 4 31" xfId="52756"/>
    <cellStyle name="Normal 2 4 32" xfId="52757"/>
    <cellStyle name="Normal 2 4 33" xfId="52758"/>
    <cellStyle name="Normal 2 4 34" xfId="52759"/>
    <cellStyle name="Normal 2 4 35" xfId="52760"/>
    <cellStyle name="Normal 2 4 36" xfId="52761"/>
    <cellStyle name="Normal 2 4 37" xfId="52762"/>
    <cellStyle name="Normal 2 4 38" xfId="52763"/>
    <cellStyle name="Normal 2 4 39" xfId="52764"/>
    <cellStyle name="Normal 2 4 4" xfId="52765"/>
    <cellStyle name="Normal 2 4 40" xfId="52766"/>
    <cellStyle name="Normal 2 4 41" xfId="52767"/>
    <cellStyle name="Normal 2 4 42" xfId="52768"/>
    <cellStyle name="Normal 2 4 43" xfId="52769"/>
    <cellStyle name="Normal 2 4 44" xfId="52770"/>
    <cellStyle name="Normal 2 4 45" xfId="52771"/>
    <cellStyle name="Normal 2 4 46" xfId="52772"/>
    <cellStyle name="Normal 2 4 47" xfId="52773"/>
    <cellStyle name="Normal 2 4 48" xfId="52774"/>
    <cellStyle name="Normal 2 4 49" xfId="52775"/>
    <cellStyle name="Normal 2 4 5" xfId="52776"/>
    <cellStyle name="Normal 2 4 50" xfId="52777"/>
    <cellStyle name="Normal 2 4 51" xfId="52778"/>
    <cellStyle name="Normal 2 4 52" xfId="52779"/>
    <cellStyle name="Normal 2 4 53" xfId="52780"/>
    <cellStyle name="Normal 2 4 54" xfId="52781"/>
    <cellStyle name="Normal 2 4 55" xfId="52782"/>
    <cellStyle name="Normal 2 4 56" xfId="52783"/>
    <cellStyle name="Normal 2 4 57" xfId="52784"/>
    <cellStyle name="Normal 2 4 58" xfId="52785"/>
    <cellStyle name="Normal 2 4 59" xfId="52786"/>
    <cellStyle name="Normal 2 4 6" xfId="52787"/>
    <cellStyle name="Normal 2 4 60" xfId="52788"/>
    <cellStyle name="Normal 2 4 61" xfId="52789"/>
    <cellStyle name="Normal 2 4 62" xfId="52790"/>
    <cellStyle name="Normal 2 4 63" xfId="52791"/>
    <cellStyle name="Normal 2 4 64" xfId="52792"/>
    <cellStyle name="Normal 2 4 65" xfId="52793"/>
    <cellStyle name="Normal 2 4 66" xfId="52794"/>
    <cellStyle name="Normal 2 4 67" xfId="52795"/>
    <cellStyle name="Normal 2 4 68" xfId="52796"/>
    <cellStyle name="Normal 2 4 69" xfId="52797"/>
    <cellStyle name="Normal 2 4 7" xfId="52798"/>
    <cellStyle name="Normal 2 4 70" xfId="52799"/>
    <cellStyle name="Normal 2 4 71" xfId="52800"/>
    <cellStyle name="Normal 2 4 72" xfId="52801"/>
    <cellStyle name="Normal 2 4 73" xfId="52802"/>
    <cellStyle name="Normal 2 4 74" xfId="52803"/>
    <cellStyle name="Normal 2 4 75" xfId="52804"/>
    <cellStyle name="Normal 2 4 76" xfId="52805"/>
    <cellStyle name="Normal 2 4 77" xfId="52806"/>
    <cellStyle name="Normal 2 4 78" xfId="52807"/>
    <cellStyle name="Normal 2 4 79" xfId="52808"/>
    <cellStyle name="Normal 2 4 8" xfId="52809"/>
    <cellStyle name="Normal 2 4 80" xfId="52810"/>
    <cellStyle name="Normal 2 4 81" xfId="52811"/>
    <cellStyle name="Normal 2 4 82" xfId="52812"/>
    <cellStyle name="Normal 2 4 83" xfId="52813"/>
    <cellStyle name="Normal 2 4 84" xfId="52814"/>
    <cellStyle name="Normal 2 4 85" xfId="52815"/>
    <cellStyle name="Normal 2 4 86" xfId="52816"/>
    <cellStyle name="Normal 2 4 87" xfId="52817"/>
    <cellStyle name="Normal 2 4 88" xfId="52818"/>
    <cellStyle name="Normal 2 4 89" xfId="52819"/>
    <cellStyle name="Normal 2 4 9" xfId="52820"/>
    <cellStyle name="Normal 2 4 90" xfId="52821"/>
    <cellStyle name="Normal 2 4 91" xfId="52822"/>
    <cellStyle name="Normal 2 4 92" xfId="52823"/>
    <cellStyle name="Normal 2 4 93" xfId="52824"/>
    <cellStyle name="Normal 2 40" xfId="52825"/>
    <cellStyle name="Normal 2 41" xfId="52826"/>
    <cellStyle name="Normal 2 41 2" xfId="52827"/>
    <cellStyle name="Normal 2 42" xfId="52828"/>
    <cellStyle name="Normal 2 42 2" xfId="52829"/>
    <cellStyle name="Normal 2 43" xfId="52830"/>
    <cellStyle name="Normal 2 43 2" xfId="52831"/>
    <cellStyle name="Normal 2 44" xfId="52832"/>
    <cellStyle name="Normal 2 44 2" xfId="52833"/>
    <cellStyle name="Normal 2 45" xfId="52834"/>
    <cellStyle name="Normal 2 45 2" xfId="52835"/>
    <cellStyle name="Normal 2 46" xfId="52836"/>
    <cellStyle name="Normal 2 46 2" xfId="52837"/>
    <cellStyle name="Normal 2 47" xfId="52838"/>
    <cellStyle name="Normal 2 47 2" xfId="52839"/>
    <cellStyle name="Normal 2 48" xfId="52840"/>
    <cellStyle name="Normal 2 48 2" xfId="52841"/>
    <cellStyle name="Normal 2 49" xfId="52842"/>
    <cellStyle name="Normal 2 49 2" xfId="52843"/>
    <cellStyle name="Normal 2 5" xfId="216"/>
    <cellStyle name="Normal 2 5 10" xfId="52844"/>
    <cellStyle name="Normal 2 5 11" xfId="52845"/>
    <cellStyle name="Normal 2 5 12" xfId="52846"/>
    <cellStyle name="Normal 2 5 13" xfId="52847"/>
    <cellStyle name="Normal 2 5 14" xfId="52848"/>
    <cellStyle name="Normal 2 5 15" xfId="52849"/>
    <cellStyle name="Normal 2 5 16" xfId="52850"/>
    <cellStyle name="Normal 2 5 17" xfId="52851"/>
    <cellStyle name="Normal 2 5 18" xfId="52852"/>
    <cellStyle name="Normal 2 5 19" xfId="52853"/>
    <cellStyle name="Normal 2 5 2" xfId="52854"/>
    <cellStyle name="Normal 2 5 20" xfId="52855"/>
    <cellStyle name="Normal 2 5 21" xfId="52856"/>
    <cellStyle name="Normal 2 5 22" xfId="52857"/>
    <cellStyle name="Normal 2 5 23" xfId="52858"/>
    <cellStyle name="Normal 2 5 24" xfId="52859"/>
    <cellStyle name="Normal 2 5 25" xfId="52860"/>
    <cellStyle name="Normal 2 5 26" xfId="52861"/>
    <cellStyle name="Normal 2 5 27" xfId="52862"/>
    <cellStyle name="Normal 2 5 28" xfId="52863"/>
    <cellStyle name="Normal 2 5 29" xfId="52864"/>
    <cellStyle name="Normal 2 5 3" xfId="52865"/>
    <cellStyle name="Normal 2 5 30" xfId="52866"/>
    <cellStyle name="Normal 2 5 31" xfId="52867"/>
    <cellStyle name="Normal 2 5 32" xfId="52868"/>
    <cellStyle name="Normal 2 5 33" xfId="52869"/>
    <cellStyle name="Normal 2 5 34" xfId="52870"/>
    <cellStyle name="Normal 2 5 35" xfId="52871"/>
    <cellStyle name="Normal 2 5 36" xfId="52872"/>
    <cellStyle name="Normal 2 5 37" xfId="52873"/>
    <cellStyle name="Normal 2 5 38" xfId="52874"/>
    <cellStyle name="Normal 2 5 39" xfId="52875"/>
    <cellStyle name="Normal 2 5 4" xfId="52876"/>
    <cellStyle name="Normal 2 5 40" xfId="52877"/>
    <cellStyle name="Normal 2 5 41" xfId="52878"/>
    <cellStyle name="Normal 2 5 42" xfId="52879"/>
    <cellStyle name="Normal 2 5 43" xfId="52880"/>
    <cellStyle name="Normal 2 5 44" xfId="52881"/>
    <cellStyle name="Normal 2 5 45" xfId="52882"/>
    <cellStyle name="Normal 2 5 46" xfId="52883"/>
    <cellStyle name="Normal 2 5 47" xfId="52884"/>
    <cellStyle name="Normal 2 5 48" xfId="52885"/>
    <cellStyle name="Normal 2 5 49" xfId="52886"/>
    <cellStyle name="Normal 2 5 5" xfId="52887"/>
    <cellStyle name="Normal 2 5 50" xfId="52888"/>
    <cellStyle name="Normal 2 5 51" xfId="52889"/>
    <cellStyle name="Normal 2 5 52" xfId="52890"/>
    <cellStyle name="Normal 2 5 53" xfId="52891"/>
    <cellStyle name="Normal 2 5 54" xfId="52892"/>
    <cellStyle name="Normal 2 5 55" xfId="52893"/>
    <cellStyle name="Normal 2 5 56" xfId="52894"/>
    <cellStyle name="Normal 2 5 57" xfId="52895"/>
    <cellStyle name="Normal 2 5 58" xfId="52896"/>
    <cellStyle name="Normal 2 5 59" xfId="52897"/>
    <cellStyle name="Normal 2 5 6" xfId="52898"/>
    <cellStyle name="Normal 2 5 60" xfId="52899"/>
    <cellStyle name="Normal 2 5 61" xfId="52900"/>
    <cellStyle name="Normal 2 5 62" xfId="52901"/>
    <cellStyle name="Normal 2 5 63" xfId="52902"/>
    <cellStyle name="Normal 2 5 64" xfId="52903"/>
    <cellStyle name="Normal 2 5 65" xfId="52904"/>
    <cellStyle name="Normal 2 5 66" xfId="52905"/>
    <cellStyle name="Normal 2 5 67" xfId="52906"/>
    <cellStyle name="Normal 2 5 68" xfId="52907"/>
    <cellStyle name="Normal 2 5 69" xfId="52908"/>
    <cellStyle name="Normal 2 5 7" xfId="52909"/>
    <cellStyle name="Normal 2 5 70" xfId="52910"/>
    <cellStyle name="Normal 2 5 71" xfId="52911"/>
    <cellStyle name="Normal 2 5 72" xfId="52912"/>
    <cellStyle name="Normal 2 5 73" xfId="52913"/>
    <cellStyle name="Normal 2 5 74" xfId="52914"/>
    <cellStyle name="Normal 2 5 75" xfId="52915"/>
    <cellStyle name="Normal 2 5 76" xfId="52916"/>
    <cellStyle name="Normal 2 5 77" xfId="52917"/>
    <cellStyle name="Normal 2 5 78" xfId="52918"/>
    <cellStyle name="Normal 2 5 79" xfId="52919"/>
    <cellStyle name="Normal 2 5 8" xfId="52920"/>
    <cellStyle name="Normal 2 5 80" xfId="52921"/>
    <cellStyle name="Normal 2 5 81" xfId="52922"/>
    <cellStyle name="Normal 2 5 82" xfId="52923"/>
    <cellStyle name="Normal 2 5 83" xfId="52924"/>
    <cellStyle name="Normal 2 5 84" xfId="52925"/>
    <cellStyle name="Normal 2 5 85" xfId="52926"/>
    <cellStyle name="Normal 2 5 86" xfId="52927"/>
    <cellStyle name="Normal 2 5 87" xfId="52928"/>
    <cellStyle name="Normal 2 5 88" xfId="52929"/>
    <cellStyle name="Normal 2 5 89" xfId="52930"/>
    <cellStyle name="Normal 2 5 9" xfId="52931"/>
    <cellStyle name="Normal 2 5 90" xfId="52932"/>
    <cellStyle name="Normal 2 5 91" xfId="52933"/>
    <cellStyle name="Normal 2 5 92" xfId="52934"/>
    <cellStyle name="Normal 2 5 93" xfId="52935"/>
    <cellStyle name="Normal 2 50" xfId="52936"/>
    <cellStyle name="Normal 2 50 2" xfId="52937"/>
    <cellStyle name="Normal 2 51" xfId="52938"/>
    <cellStyle name="Normal 2 51 2" xfId="52939"/>
    <cellStyle name="Normal 2 52" xfId="52940"/>
    <cellStyle name="Normal 2 53" xfId="52941"/>
    <cellStyle name="Normal 2 54" xfId="52942"/>
    <cellStyle name="Normal 2 55" xfId="52943"/>
    <cellStyle name="Normal 2 56" xfId="52944"/>
    <cellStyle name="Normal 2 57" xfId="52945"/>
    <cellStyle name="Normal 2 58" xfId="52946"/>
    <cellStyle name="Normal 2 59" xfId="52947"/>
    <cellStyle name="Normal 2 6" xfId="217"/>
    <cellStyle name="Normal 2 6 10" xfId="52948"/>
    <cellStyle name="Normal 2 6 11" xfId="52949"/>
    <cellStyle name="Normal 2 6 12" xfId="52950"/>
    <cellStyle name="Normal 2 6 13" xfId="52951"/>
    <cellStyle name="Normal 2 6 14" xfId="52952"/>
    <cellStyle name="Normal 2 6 15" xfId="52953"/>
    <cellStyle name="Normal 2 6 16" xfId="52954"/>
    <cellStyle name="Normal 2 6 17" xfId="52955"/>
    <cellStyle name="Normal 2 6 18" xfId="52956"/>
    <cellStyle name="Normal 2 6 19" xfId="52957"/>
    <cellStyle name="Normal 2 6 2" xfId="52958"/>
    <cellStyle name="Normal 2 6 20" xfId="52959"/>
    <cellStyle name="Normal 2 6 21" xfId="52960"/>
    <cellStyle name="Normal 2 6 22" xfId="52961"/>
    <cellStyle name="Normal 2 6 23" xfId="52962"/>
    <cellStyle name="Normal 2 6 24" xfId="52963"/>
    <cellStyle name="Normal 2 6 25" xfId="52964"/>
    <cellStyle name="Normal 2 6 26" xfId="52965"/>
    <cellStyle name="Normal 2 6 27" xfId="52966"/>
    <cellStyle name="Normal 2 6 28" xfId="52967"/>
    <cellStyle name="Normal 2 6 29" xfId="52968"/>
    <cellStyle name="Normal 2 6 3" xfId="52969"/>
    <cellStyle name="Normal 2 6 30" xfId="52970"/>
    <cellStyle name="Normal 2 6 31" xfId="52971"/>
    <cellStyle name="Normal 2 6 32" xfId="52972"/>
    <cellStyle name="Normal 2 6 33" xfId="52973"/>
    <cellStyle name="Normal 2 6 34" xfId="52974"/>
    <cellStyle name="Normal 2 6 35" xfId="52975"/>
    <cellStyle name="Normal 2 6 36" xfId="52976"/>
    <cellStyle name="Normal 2 6 37" xfId="52977"/>
    <cellStyle name="Normal 2 6 38" xfId="52978"/>
    <cellStyle name="Normal 2 6 39" xfId="52979"/>
    <cellStyle name="Normal 2 6 4" xfId="52980"/>
    <cellStyle name="Normal 2 6 40" xfId="52981"/>
    <cellStyle name="Normal 2 6 41" xfId="52982"/>
    <cellStyle name="Normal 2 6 42" xfId="52983"/>
    <cellStyle name="Normal 2 6 43" xfId="52984"/>
    <cellStyle name="Normal 2 6 44" xfId="52985"/>
    <cellStyle name="Normal 2 6 45" xfId="52986"/>
    <cellStyle name="Normal 2 6 46" xfId="52987"/>
    <cellStyle name="Normal 2 6 47" xfId="52988"/>
    <cellStyle name="Normal 2 6 48" xfId="52989"/>
    <cellStyle name="Normal 2 6 49" xfId="52990"/>
    <cellStyle name="Normal 2 6 5" xfId="52991"/>
    <cellStyle name="Normal 2 6 50" xfId="52992"/>
    <cellStyle name="Normal 2 6 51" xfId="52993"/>
    <cellStyle name="Normal 2 6 52" xfId="52994"/>
    <cellStyle name="Normal 2 6 53" xfId="52995"/>
    <cellStyle name="Normal 2 6 54" xfId="52996"/>
    <cellStyle name="Normal 2 6 55" xfId="52997"/>
    <cellStyle name="Normal 2 6 56" xfId="52998"/>
    <cellStyle name="Normal 2 6 57" xfId="52999"/>
    <cellStyle name="Normal 2 6 58" xfId="53000"/>
    <cellStyle name="Normal 2 6 59" xfId="53001"/>
    <cellStyle name="Normal 2 6 6" xfId="53002"/>
    <cellStyle name="Normal 2 6 60" xfId="53003"/>
    <cellStyle name="Normal 2 6 61" xfId="53004"/>
    <cellStyle name="Normal 2 6 62" xfId="53005"/>
    <cellStyle name="Normal 2 6 63" xfId="53006"/>
    <cellStyle name="Normal 2 6 64" xfId="53007"/>
    <cellStyle name="Normal 2 6 65" xfId="53008"/>
    <cellStyle name="Normal 2 6 66" xfId="53009"/>
    <cellStyle name="Normal 2 6 67" xfId="53010"/>
    <cellStyle name="Normal 2 6 68" xfId="53011"/>
    <cellStyle name="Normal 2 6 69" xfId="53012"/>
    <cellStyle name="Normal 2 6 7" xfId="53013"/>
    <cellStyle name="Normal 2 6 70" xfId="53014"/>
    <cellStyle name="Normal 2 6 71" xfId="53015"/>
    <cellStyle name="Normal 2 6 72" xfId="53016"/>
    <cellStyle name="Normal 2 6 73" xfId="53017"/>
    <cellStyle name="Normal 2 6 74" xfId="53018"/>
    <cellStyle name="Normal 2 6 75" xfId="53019"/>
    <cellStyle name="Normal 2 6 76" xfId="53020"/>
    <cellStyle name="Normal 2 6 77" xfId="53021"/>
    <cellStyle name="Normal 2 6 78" xfId="53022"/>
    <cellStyle name="Normal 2 6 79" xfId="53023"/>
    <cellStyle name="Normal 2 6 8" xfId="53024"/>
    <cellStyle name="Normal 2 6 80" xfId="53025"/>
    <cellStyle name="Normal 2 6 81" xfId="53026"/>
    <cellStyle name="Normal 2 6 82" xfId="53027"/>
    <cellStyle name="Normal 2 6 83" xfId="53028"/>
    <cellStyle name="Normal 2 6 84" xfId="53029"/>
    <cellStyle name="Normal 2 6 85" xfId="53030"/>
    <cellStyle name="Normal 2 6 86" xfId="53031"/>
    <cellStyle name="Normal 2 6 87" xfId="53032"/>
    <cellStyle name="Normal 2 6 88" xfId="53033"/>
    <cellStyle name="Normal 2 6 89" xfId="53034"/>
    <cellStyle name="Normal 2 6 9" xfId="53035"/>
    <cellStyle name="Normal 2 6 90" xfId="53036"/>
    <cellStyle name="Normal 2 6 91" xfId="53037"/>
    <cellStyle name="Normal 2 6 92" xfId="53038"/>
    <cellStyle name="Normal 2 6 93" xfId="53039"/>
    <cellStyle name="Normal 2 60" xfId="53040"/>
    <cellStyle name="Normal 2 61" xfId="53041"/>
    <cellStyle name="Normal 2 62" xfId="53042"/>
    <cellStyle name="Normal 2 63" xfId="53043"/>
    <cellStyle name="Normal 2 64" xfId="53044"/>
    <cellStyle name="Normal 2 65" xfId="53045"/>
    <cellStyle name="Normal 2 66" xfId="53046"/>
    <cellStyle name="Normal 2 67" xfId="53047"/>
    <cellStyle name="Normal 2 68" xfId="53048"/>
    <cellStyle name="Normal 2 69" xfId="53049"/>
    <cellStyle name="Normal 2 7" xfId="218"/>
    <cellStyle name="Normal 2 7 10" xfId="53050"/>
    <cellStyle name="Normal 2 7 10 10" xfId="53051"/>
    <cellStyle name="Normal 2 7 10 10 2" xfId="53052"/>
    <cellStyle name="Normal 2 7 10 11" xfId="53053"/>
    <cellStyle name="Normal 2 7 10 11 2" xfId="53054"/>
    <cellStyle name="Normal 2 7 10 12" xfId="53055"/>
    <cellStyle name="Normal 2 7 10 12 2" xfId="53056"/>
    <cellStyle name="Normal 2 7 10 13" xfId="53057"/>
    <cellStyle name="Normal 2 7 10 13 2" xfId="53058"/>
    <cellStyle name="Normal 2 7 10 14" xfId="53059"/>
    <cellStyle name="Normal 2 7 10 14 2" xfId="53060"/>
    <cellStyle name="Normal 2 7 10 15" xfId="53061"/>
    <cellStyle name="Normal 2 7 10 16" xfId="53062"/>
    <cellStyle name="Normal 2 7 10 2" xfId="53063"/>
    <cellStyle name="Normal 2 7 10 2 10" xfId="53064"/>
    <cellStyle name="Normal 2 7 10 2 10 2" xfId="53065"/>
    <cellStyle name="Normal 2 7 10 2 11" xfId="53066"/>
    <cellStyle name="Normal 2 7 10 2 11 2" xfId="53067"/>
    <cellStyle name="Normal 2 7 10 2 12" xfId="53068"/>
    <cellStyle name="Normal 2 7 10 2 12 2" xfId="53069"/>
    <cellStyle name="Normal 2 7 10 2 13" xfId="53070"/>
    <cellStyle name="Normal 2 7 10 2 14" xfId="53071"/>
    <cellStyle name="Normal 2 7 10 2 2" xfId="53072"/>
    <cellStyle name="Normal 2 7 10 2 2 2" xfId="53073"/>
    <cellStyle name="Normal 2 7 10 2 3" xfId="53074"/>
    <cellStyle name="Normal 2 7 10 2 3 2" xfId="53075"/>
    <cellStyle name="Normal 2 7 10 2 4" xfId="53076"/>
    <cellStyle name="Normal 2 7 10 2 4 2" xfId="53077"/>
    <cellStyle name="Normal 2 7 10 2 5" xfId="53078"/>
    <cellStyle name="Normal 2 7 10 2 5 2" xfId="53079"/>
    <cellStyle name="Normal 2 7 10 2 6" xfId="53080"/>
    <cellStyle name="Normal 2 7 10 2 6 2" xfId="53081"/>
    <cellStyle name="Normal 2 7 10 2 7" xfId="53082"/>
    <cellStyle name="Normal 2 7 10 2 7 2" xfId="53083"/>
    <cellStyle name="Normal 2 7 10 2 8" xfId="53084"/>
    <cellStyle name="Normal 2 7 10 2 8 2" xfId="53085"/>
    <cellStyle name="Normal 2 7 10 2 9" xfId="53086"/>
    <cellStyle name="Normal 2 7 10 2 9 2" xfId="53087"/>
    <cellStyle name="Normal 2 7 10 3" xfId="53088"/>
    <cellStyle name="Normal 2 7 10 3 10" xfId="53089"/>
    <cellStyle name="Normal 2 7 10 3 10 2" xfId="53090"/>
    <cellStyle name="Normal 2 7 10 3 11" xfId="53091"/>
    <cellStyle name="Normal 2 7 10 3 11 2" xfId="53092"/>
    <cellStyle name="Normal 2 7 10 3 12" xfId="53093"/>
    <cellStyle name="Normal 2 7 10 3 12 2" xfId="53094"/>
    <cellStyle name="Normal 2 7 10 3 13" xfId="53095"/>
    <cellStyle name="Normal 2 7 10 3 14" xfId="53096"/>
    <cellStyle name="Normal 2 7 10 3 2" xfId="53097"/>
    <cellStyle name="Normal 2 7 10 3 2 2" xfId="53098"/>
    <cellStyle name="Normal 2 7 10 3 3" xfId="53099"/>
    <cellStyle name="Normal 2 7 10 3 3 2" xfId="53100"/>
    <cellStyle name="Normal 2 7 10 3 4" xfId="53101"/>
    <cellStyle name="Normal 2 7 10 3 4 2" xfId="53102"/>
    <cellStyle name="Normal 2 7 10 3 5" xfId="53103"/>
    <cellStyle name="Normal 2 7 10 3 5 2" xfId="53104"/>
    <cellStyle name="Normal 2 7 10 3 6" xfId="53105"/>
    <cellStyle name="Normal 2 7 10 3 6 2" xfId="53106"/>
    <cellStyle name="Normal 2 7 10 3 7" xfId="53107"/>
    <cellStyle name="Normal 2 7 10 3 7 2" xfId="53108"/>
    <cellStyle name="Normal 2 7 10 3 8" xfId="53109"/>
    <cellStyle name="Normal 2 7 10 3 8 2" xfId="53110"/>
    <cellStyle name="Normal 2 7 10 3 9" xfId="53111"/>
    <cellStyle name="Normal 2 7 10 3 9 2" xfId="53112"/>
    <cellStyle name="Normal 2 7 10 4" xfId="53113"/>
    <cellStyle name="Normal 2 7 10 4 2" xfId="53114"/>
    <cellStyle name="Normal 2 7 10 5" xfId="53115"/>
    <cellStyle name="Normal 2 7 10 5 2" xfId="53116"/>
    <cellStyle name="Normal 2 7 10 6" xfId="53117"/>
    <cellStyle name="Normal 2 7 10 6 2" xfId="53118"/>
    <cellStyle name="Normal 2 7 10 7" xfId="53119"/>
    <cellStyle name="Normal 2 7 10 7 2" xfId="53120"/>
    <cellStyle name="Normal 2 7 10 8" xfId="53121"/>
    <cellStyle name="Normal 2 7 10 8 2" xfId="53122"/>
    <cellStyle name="Normal 2 7 10 9" xfId="53123"/>
    <cellStyle name="Normal 2 7 10 9 2" xfId="53124"/>
    <cellStyle name="Normal 2 7 10_New_Duke_Form_Percent_Complete" xfId="53125"/>
    <cellStyle name="Normal 2 7 11" xfId="53126"/>
    <cellStyle name="Normal 2 7 11 10" xfId="53127"/>
    <cellStyle name="Normal 2 7 11 10 2" xfId="53128"/>
    <cellStyle name="Normal 2 7 11 11" xfId="53129"/>
    <cellStyle name="Normal 2 7 11 11 2" xfId="53130"/>
    <cellStyle name="Normal 2 7 11 12" xfId="53131"/>
    <cellStyle name="Normal 2 7 11 12 2" xfId="53132"/>
    <cellStyle name="Normal 2 7 11 13" xfId="53133"/>
    <cellStyle name="Normal 2 7 11 13 2" xfId="53134"/>
    <cellStyle name="Normal 2 7 11 14" xfId="53135"/>
    <cellStyle name="Normal 2 7 11 14 2" xfId="53136"/>
    <cellStyle name="Normal 2 7 11 15" xfId="53137"/>
    <cellStyle name="Normal 2 7 11 16" xfId="53138"/>
    <cellStyle name="Normal 2 7 11 2" xfId="53139"/>
    <cellStyle name="Normal 2 7 11 2 10" xfId="53140"/>
    <cellStyle name="Normal 2 7 11 2 10 2" xfId="53141"/>
    <cellStyle name="Normal 2 7 11 2 11" xfId="53142"/>
    <cellStyle name="Normal 2 7 11 2 11 2" xfId="53143"/>
    <cellStyle name="Normal 2 7 11 2 12" xfId="53144"/>
    <cellStyle name="Normal 2 7 11 2 12 2" xfId="53145"/>
    <cellStyle name="Normal 2 7 11 2 13" xfId="53146"/>
    <cellStyle name="Normal 2 7 11 2 14" xfId="53147"/>
    <cellStyle name="Normal 2 7 11 2 2" xfId="53148"/>
    <cellStyle name="Normal 2 7 11 2 2 2" xfId="53149"/>
    <cellStyle name="Normal 2 7 11 2 3" xfId="53150"/>
    <cellStyle name="Normal 2 7 11 2 3 2" xfId="53151"/>
    <cellStyle name="Normal 2 7 11 2 4" xfId="53152"/>
    <cellStyle name="Normal 2 7 11 2 4 2" xfId="53153"/>
    <cellStyle name="Normal 2 7 11 2 5" xfId="53154"/>
    <cellStyle name="Normal 2 7 11 2 5 2" xfId="53155"/>
    <cellStyle name="Normal 2 7 11 2 6" xfId="53156"/>
    <cellStyle name="Normal 2 7 11 2 6 2" xfId="53157"/>
    <cellStyle name="Normal 2 7 11 2 7" xfId="53158"/>
    <cellStyle name="Normal 2 7 11 2 7 2" xfId="53159"/>
    <cellStyle name="Normal 2 7 11 2 8" xfId="53160"/>
    <cellStyle name="Normal 2 7 11 2 8 2" xfId="53161"/>
    <cellStyle name="Normal 2 7 11 2 9" xfId="53162"/>
    <cellStyle name="Normal 2 7 11 2 9 2" xfId="53163"/>
    <cellStyle name="Normal 2 7 11 3" xfId="53164"/>
    <cellStyle name="Normal 2 7 11 3 10" xfId="53165"/>
    <cellStyle name="Normal 2 7 11 3 10 2" xfId="53166"/>
    <cellStyle name="Normal 2 7 11 3 11" xfId="53167"/>
    <cellStyle name="Normal 2 7 11 3 11 2" xfId="53168"/>
    <cellStyle name="Normal 2 7 11 3 12" xfId="53169"/>
    <cellStyle name="Normal 2 7 11 3 12 2" xfId="53170"/>
    <cellStyle name="Normal 2 7 11 3 13" xfId="53171"/>
    <cellStyle name="Normal 2 7 11 3 14" xfId="53172"/>
    <cellStyle name="Normal 2 7 11 3 2" xfId="53173"/>
    <cellStyle name="Normal 2 7 11 3 2 2" xfId="53174"/>
    <cellStyle name="Normal 2 7 11 3 3" xfId="53175"/>
    <cellStyle name="Normal 2 7 11 3 3 2" xfId="53176"/>
    <cellStyle name="Normal 2 7 11 3 4" xfId="53177"/>
    <cellStyle name="Normal 2 7 11 3 4 2" xfId="53178"/>
    <cellStyle name="Normal 2 7 11 3 5" xfId="53179"/>
    <cellStyle name="Normal 2 7 11 3 5 2" xfId="53180"/>
    <cellStyle name="Normal 2 7 11 3 6" xfId="53181"/>
    <cellStyle name="Normal 2 7 11 3 6 2" xfId="53182"/>
    <cellStyle name="Normal 2 7 11 3 7" xfId="53183"/>
    <cellStyle name="Normal 2 7 11 3 7 2" xfId="53184"/>
    <cellStyle name="Normal 2 7 11 3 8" xfId="53185"/>
    <cellStyle name="Normal 2 7 11 3 8 2" xfId="53186"/>
    <cellStyle name="Normal 2 7 11 3 9" xfId="53187"/>
    <cellStyle name="Normal 2 7 11 3 9 2" xfId="53188"/>
    <cellStyle name="Normal 2 7 11 4" xfId="53189"/>
    <cellStyle name="Normal 2 7 11 4 2" xfId="53190"/>
    <cellStyle name="Normal 2 7 11 5" xfId="53191"/>
    <cellStyle name="Normal 2 7 11 5 2" xfId="53192"/>
    <cellStyle name="Normal 2 7 11 6" xfId="53193"/>
    <cellStyle name="Normal 2 7 11 6 2" xfId="53194"/>
    <cellStyle name="Normal 2 7 11 7" xfId="53195"/>
    <cellStyle name="Normal 2 7 11 7 2" xfId="53196"/>
    <cellStyle name="Normal 2 7 11 8" xfId="53197"/>
    <cellStyle name="Normal 2 7 11 8 2" xfId="53198"/>
    <cellStyle name="Normal 2 7 11 9" xfId="53199"/>
    <cellStyle name="Normal 2 7 11 9 2" xfId="53200"/>
    <cellStyle name="Normal 2 7 11_New_Duke_Form_Percent_Complete" xfId="53201"/>
    <cellStyle name="Normal 2 7 12" xfId="53202"/>
    <cellStyle name="Normal 2 7 12 10" xfId="53203"/>
    <cellStyle name="Normal 2 7 12 10 2" xfId="53204"/>
    <cellStyle name="Normal 2 7 12 11" xfId="53205"/>
    <cellStyle name="Normal 2 7 12 11 2" xfId="53206"/>
    <cellStyle name="Normal 2 7 12 12" xfId="53207"/>
    <cellStyle name="Normal 2 7 12 12 2" xfId="53208"/>
    <cellStyle name="Normal 2 7 12 13" xfId="53209"/>
    <cellStyle name="Normal 2 7 12 13 2" xfId="53210"/>
    <cellStyle name="Normal 2 7 12 14" xfId="53211"/>
    <cellStyle name="Normal 2 7 12 14 2" xfId="53212"/>
    <cellStyle name="Normal 2 7 12 15" xfId="53213"/>
    <cellStyle name="Normal 2 7 12 16" xfId="53214"/>
    <cellStyle name="Normal 2 7 12 2" xfId="53215"/>
    <cellStyle name="Normal 2 7 12 2 10" xfId="53216"/>
    <cellStyle name="Normal 2 7 12 2 10 2" xfId="53217"/>
    <cellStyle name="Normal 2 7 12 2 11" xfId="53218"/>
    <cellStyle name="Normal 2 7 12 2 11 2" xfId="53219"/>
    <cellStyle name="Normal 2 7 12 2 12" xfId="53220"/>
    <cellStyle name="Normal 2 7 12 2 12 2" xfId="53221"/>
    <cellStyle name="Normal 2 7 12 2 13" xfId="53222"/>
    <cellStyle name="Normal 2 7 12 2 14" xfId="53223"/>
    <cellStyle name="Normal 2 7 12 2 2" xfId="53224"/>
    <cellStyle name="Normal 2 7 12 2 2 2" xfId="53225"/>
    <cellStyle name="Normal 2 7 12 2 3" xfId="53226"/>
    <cellStyle name="Normal 2 7 12 2 3 2" xfId="53227"/>
    <cellStyle name="Normal 2 7 12 2 4" xfId="53228"/>
    <cellStyle name="Normal 2 7 12 2 4 2" xfId="53229"/>
    <cellStyle name="Normal 2 7 12 2 5" xfId="53230"/>
    <cellStyle name="Normal 2 7 12 2 5 2" xfId="53231"/>
    <cellStyle name="Normal 2 7 12 2 6" xfId="53232"/>
    <cellStyle name="Normal 2 7 12 2 6 2" xfId="53233"/>
    <cellStyle name="Normal 2 7 12 2 7" xfId="53234"/>
    <cellStyle name="Normal 2 7 12 2 7 2" xfId="53235"/>
    <cellStyle name="Normal 2 7 12 2 8" xfId="53236"/>
    <cellStyle name="Normal 2 7 12 2 8 2" xfId="53237"/>
    <cellStyle name="Normal 2 7 12 2 9" xfId="53238"/>
    <cellStyle name="Normal 2 7 12 2 9 2" xfId="53239"/>
    <cellStyle name="Normal 2 7 12 3" xfId="53240"/>
    <cellStyle name="Normal 2 7 12 3 10" xfId="53241"/>
    <cellStyle name="Normal 2 7 12 3 10 2" xfId="53242"/>
    <cellStyle name="Normal 2 7 12 3 11" xfId="53243"/>
    <cellStyle name="Normal 2 7 12 3 11 2" xfId="53244"/>
    <cellStyle name="Normal 2 7 12 3 12" xfId="53245"/>
    <cellStyle name="Normal 2 7 12 3 12 2" xfId="53246"/>
    <cellStyle name="Normal 2 7 12 3 13" xfId="53247"/>
    <cellStyle name="Normal 2 7 12 3 14" xfId="53248"/>
    <cellStyle name="Normal 2 7 12 3 2" xfId="53249"/>
    <cellStyle name="Normal 2 7 12 3 2 2" xfId="53250"/>
    <cellStyle name="Normal 2 7 12 3 3" xfId="53251"/>
    <cellStyle name="Normal 2 7 12 3 3 2" xfId="53252"/>
    <cellStyle name="Normal 2 7 12 3 4" xfId="53253"/>
    <cellStyle name="Normal 2 7 12 3 4 2" xfId="53254"/>
    <cellStyle name="Normal 2 7 12 3 5" xfId="53255"/>
    <cellStyle name="Normal 2 7 12 3 5 2" xfId="53256"/>
    <cellStyle name="Normal 2 7 12 3 6" xfId="53257"/>
    <cellStyle name="Normal 2 7 12 3 6 2" xfId="53258"/>
    <cellStyle name="Normal 2 7 12 3 7" xfId="53259"/>
    <cellStyle name="Normal 2 7 12 3 7 2" xfId="53260"/>
    <cellStyle name="Normal 2 7 12 3 8" xfId="53261"/>
    <cellStyle name="Normal 2 7 12 3 8 2" xfId="53262"/>
    <cellStyle name="Normal 2 7 12 3 9" xfId="53263"/>
    <cellStyle name="Normal 2 7 12 3 9 2" xfId="53264"/>
    <cellStyle name="Normal 2 7 12 4" xfId="53265"/>
    <cellStyle name="Normal 2 7 12 4 2" xfId="53266"/>
    <cellStyle name="Normal 2 7 12 5" xfId="53267"/>
    <cellStyle name="Normal 2 7 12 5 2" xfId="53268"/>
    <cellStyle name="Normal 2 7 12 6" xfId="53269"/>
    <cellStyle name="Normal 2 7 12 6 2" xfId="53270"/>
    <cellStyle name="Normal 2 7 12 7" xfId="53271"/>
    <cellStyle name="Normal 2 7 12 7 2" xfId="53272"/>
    <cellStyle name="Normal 2 7 12 8" xfId="53273"/>
    <cellStyle name="Normal 2 7 12 8 2" xfId="53274"/>
    <cellStyle name="Normal 2 7 12 9" xfId="53275"/>
    <cellStyle name="Normal 2 7 12 9 2" xfId="53276"/>
    <cellStyle name="Normal 2 7 12_New_Duke_Form_Percent_Complete" xfId="53277"/>
    <cellStyle name="Normal 2 7 13" xfId="53278"/>
    <cellStyle name="Normal 2 7 13 10" xfId="53279"/>
    <cellStyle name="Normal 2 7 13 10 2" xfId="53280"/>
    <cellStyle name="Normal 2 7 13 11" xfId="53281"/>
    <cellStyle name="Normal 2 7 13 11 2" xfId="53282"/>
    <cellStyle name="Normal 2 7 13 12" xfId="53283"/>
    <cellStyle name="Normal 2 7 13 12 2" xfId="53284"/>
    <cellStyle name="Normal 2 7 13 13" xfId="53285"/>
    <cellStyle name="Normal 2 7 13 13 2" xfId="53286"/>
    <cellStyle name="Normal 2 7 13 14" xfId="53287"/>
    <cellStyle name="Normal 2 7 13 14 2" xfId="53288"/>
    <cellStyle name="Normal 2 7 13 15" xfId="53289"/>
    <cellStyle name="Normal 2 7 13 16" xfId="53290"/>
    <cellStyle name="Normal 2 7 13 2" xfId="53291"/>
    <cellStyle name="Normal 2 7 13 2 10" xfId="53292"/>
    <cellStyle name="Normal 2 7 13 2 10 2" xfId="53293"/>
    <cellStyle name="Normal 2 7 13 2 11" xfId="53294"/>
    <cellStyle name="Normal 2 7 13 2 11 2" xfId="53295"/>
    <cellStyle name="Normal 2 7 13 2 12" xfId="53296"/>
    <cellStyle name="Normal 2 7 13 2 12 2" xfId="53297"/>
    <cellStyle name="Normal 2 7 13 2 13" xfId="53298"/>
    <cellStyle name="Normal 2 7 13 2 14" xfId="53299"/>
    <cellStyle name="Normal 2 7 13 2 2" xfId="53300"/>
    <cellStyle name="Normal 2 7 13 2 2 2" xfId="53301"/>
    <cellStyle name="Normal 2 7 13 2 3" xfId="53302"/>
    <cellStyle name="Normal 2 7 13 2 3 2" xfId="53303"/>
    <cellStyle name="Normal 2 7 13 2 4" xfId="53304"/>
    <cellStyle name="Normal 2 7 13 2 4 2" xfId="53305"/>
    <cellStyle name="Normal 2 7 13 2 5" xfId="53306"/>
    <cellStyle name="Normal 2 7 13 2 5 2" xfId="53307"/>
    <cellStyle name="Normal 2 7 13 2 6" xfId="53308"/>
    <cellStyle name="Normal 2 7 13 2 6 2" xfId="53309"/>
    <cellStyle name="Normal 2 7 13 2 7" xfId="53310"/>
    <cellStyle name="Normal 2 7 13 2 7 2" xfId="53311"/>
    <cellStyle name="Normal 2 7 13 2 8" xfId="53312"/>
    <cellStyle name="Normal 2 7 13 2 8 2" xfId="53313"/>
    <cellStyle name="Normal 2 7 13 2 9" xfId="53314"/>
    <cellStyle name="Normal 2 7 13 2 9 2" xfId="53315"/>
    <cellStyle name="Normal 2 7 13 3" xfId="53316"/>
    <cellStyle name="Normal 2 7 13 3 10" xfId="53317"/>
    <cellStyle name="Normal 2 7 13 3 10 2" xfId="53318"/>
    <cellStyle name="Normal 2 7 13 3 11" xfId="53319"/>
    <cellStyle name="Normal 2 7 13 3 11 2" xfId="53320"/>
    <cellStyle name="Normal 2 7 13 3 12" xfId="53321"/>
    <cellStyle name="Normal 2 7 13 3 12 2" xfId="53322"/>
    <cellStyle name="Normal 2 7 13 3 13" xfId="53323"/>
    <cellStyle name="Normal 2 7 13 3 14" xfId="53324"/>
    <cellStyle name="Normal 2 7 13 3 2" xfId="53325"/>
    <cellStyle name="Normal 2 7 13 3 2 2" xfId="53326"/>
    <cellStyle name="Normal 2 7 13 3 3" xfId="53327"/>
    <cellStyle name="Normal 2 7 13 3 3 2" xfId="53328"/>
    <cellStyle name="Normal 2 7 13 3 4" xfId="53329"/>
    <cellStyle name="Normal 2 7 13 3 4 2" xfId="53330"/>
    <cellStyle name="Normal 2 7 13 3 5" xfId="53331"/>
    <cellStyle name="Normal 2 7 13 3 5 2" xfId="53332"/>
    <cellStyle name="Normal 2 7 13 3 6" xfId="53333"/>
    <cellStyle name="Normal 2 7 13 3 6 2" xfId="53334"/>
    <cellStyle name="Normal 2 7 13 3 7" xfId="53335"/>
    <cellStyle name="Normal 2 7 13 3 7 2" xfId="53336"/>
    <cellStyle name="Normal 2 7 13 3 8" xfId="53337"/>
    <cellStyle name="Normal 2 7 13 3 8 2" xfId="53338"/>
    <cellStyle name="Normal 2 7 13 3 9" xfId="53339"/>
    <cellStyle name="Normal 2 7 13 3 9 2" xfId="53340"/>
    <cellStyle name="Normal 2 7 13 4" xfId="53341"/>
    <cellStyle name="Normal 2 7 13 4 2" xfId="53342"/>
    <cellStyle name="Normal 2 7 13 5" xfId="53343"/>
    <cellStyle name="Normal 2 7 13 5 2" xfId="53344"/>
    <cellStyle name="Normal 2 7 13 6" xfId="53345"/>
    <cellStyle name="Normal 2 7 13 6 2" xfId="53346"/>
    <cellStyle name="Normal 2 7 13 7" xfId="53347"/>
    <cellStyle name="Normal 2 7 13 7 2" xfId="53348"/>
    <cellStyle name="Normal 2 7 13 8" xfId="53349"/>
    <cellStyle name="Normal 2 7 13 8 2" xfId="53350"/>
    <cellStyle name="Normal 2 7 13 9" xfId="53351"/>
    <cellStyle name="Normal 2 7 13 9 2" xfId="53352"/>
    <cellStyle name="Normal 2 7 13_New_Duke_Form_Percent_Complete" xfId="53353"/>
    <cellStyle name="Normal 2 7 14" xfId="53354"/>
    <cellStyle name="Normal 2 7 14 10" xfId="53355"/>
    <cellStyle name="Normal 2 7 14 10 2" xfId="53356"/>
    <cellStyle name="Normal 2 7 14 11" xfId="53357"/>
    <cellStyle name="Normal 2 7 14 11 2" xfId="53358"/>
    <cellStyle name="Normal 2 7 14 12" xfId="53359"/>
    <cellStyle name="Normal 2 7 14 12 2" xfId="53360"/>
    <cellStyle name="Normal 2 7 14 13" xfId="53361"/>
    <cellStyle name="Normal 2 7 14 13 2" xfId="53362"/>
    <cellStyle name="Normal 2 7 14 14" xfId="53363"/>
    <cellStyle name="Normal 2 7 14 14 2" xfId="53364"/>
    <cellStyle name="Normal 2 7 14 15" xfId="53365"/>
    <cellStyle name="Normal 2 7 14 16" xfId="53366"/>
    <cellStyle name="Normal 2 7 14 2" xfId="53367"/>
    <cellStyle name="Normal 2 7 14 2 10" xfId="53368"/>
    <cellStyle name="Normal 2 7 14 2 10 2" xfId="53369"/>
    <cellStyle name="Normal 2 7 14 2 11" xfId="53370"/>
    <cellStyle name="Normal 2 7 14 2 11 2" xfId="53371"/>
    <cellStyle name="Normal 2 7 14 2 12" xfId="53372"/>
    <cellStyle name="Normal 2 7 14 2 12 2" xfId="53373"/>
    <cellStyle name="Normal 2 7 14 2 13" xfId="53374"/>
    <cellStyle name="Normal 2 7 14 2 14" xfId="53375"/>
    <cellStyle name="Normal 2 7 14 2 2" xfId="53376"/>
    <cellStyle name="Normal 2 7 14 2 2 2" xfId="53377"/>
    <cellStyle name="Normal 2 7 14 2 3" xfId="53378"/>
    <cellStyle name="Normal 2 7 14 2 3 2" xfId="53379"/>
    <cellStyle name="Normal 2 7 14 2 4" xfId="53380"/>
    <cellStyle name="Normal 2 7 14 2 4 2" xfId="53381"/>
    <cellStyle name="Normal 2 7 14 2 5" xfId="53382"/>
    <cellStyle name="Normal 2 7 14 2 5 2" xfId="53383"/>
    <cellStyle name="Normal 2 7 14 2 6" xfId="53384"/>
    <cellStyle name="Normal 2 7 14 2 6 2" xfId="53385"/>
    <cellStyle name="Normal 2 7 14 2 7" xfId="53386"/>
    <cellStyle name="Normal 2 7 14 2 7 2" xfId="53387"/>
    <cellStyle name="Normal 2 7 14 2 8" xfId="53388"/>
    <cellStyle name="Normal 2 7 14 2 8 2" xfId="53389"/>
    <cellStyle name="Normal 2 7 14 2 9" xfId="53390"/>
    <cellStyle name="Normal 2 7 14 2 9 2" xfId="53391"/>
    <cellStyle name="Normal 2 7 14 3" xfId="53392"/>
    <cellStyle name="Normal 2 7 14 3 10" xfId="53393"/>
    <cellStyle name="Normal 2 7 14 3 10 2" xfId="53394"/>
    <cellStyle name="Normal 2 7 14 3 11" xfId="53395"/>
    <cellStyle name="Normal 2 7 14 3 11 2" xfId="53396"/>
    <cellStyle name="Normal 2 7 14 3 12" xfId="53397"/>
    <cellStyle name="Normal 2 7 14 3 12 2" xfId="53398"/>
    <cellStyle name="Normal 2 7 14 3 13" xfId="53399"/>
    <cellStyle name="Normal 2 7 14 3 14" xfId="53400"/>
    <cellStyle name="Normal 2 7 14 3 2" xfId="53401"/>
    <cellStyle name="Normal 2 7 14 3 2 2" xfId="53402"/>
    <cellStyle name="Normal 2 7 14 3 3" xfId="53403"/>
    <cellStyle name="Normal 2 7 14 3 3 2" xfId="53404"/>
    <cellStyle name="Normal 2 7 14 3 4" xfId="53405"/>
    <cellStyle name="Normal 2 7 14 3 4 2" xfId="53406"/>
    <cellStyle name="Normal 2 7 14 3 5" xfId="53407"/>
    <cellStyle name="Normal 2 7 14 3 5 2" xfId="53408"/>
    <cellStyle name="Normal 2 7 14 3 6" xfId="53409"/>
    <cellStyle name="Normal 2 7 14 3 6 2" xfId="53410"/>
    <cellStyle name="Normal 2 7 14 3 7" xfId="53411"/>
    <cellStyle name="Normal 2 7 14 3 7 2" xfId="53412"/>
    <cellStyle name="Normal 2 7 14 3 8" xfId="53413"/>
    <cellStyle name="Normal 2 7 14 3 8 2" xfId="53414"/>
    <cellStyle name="Normal 2 7 14 3 9" xfId="53415"/>
    <cellStyle name="Normal 2 7 14 3 9 2" xfId="53416"/>
    <cellStyle name="Normal 2 7 14 4" xfId="53417"/>
    <cellStyle name="Normal 2 7 14 4 2" xfId="53418"/>
    <cellStyle name="Normal 2 7 14 5" xfId="53419"/>
    <cellStyle name="Normal 2 7 14 5 2" xfId="53420"/>
    <cellStyle name="Normal 2 7 14 6" xfId="53421"/>
    <cellStyle name="Normal 2 7 14 6 2" xfId="53422"/>
    <cellStyle name="Normal 2 7 14 7" xfId="53423"/>
    <cellStyle name="Normal 2 7 14 7 2" xfId="53424"/>
    <cellStyle name="Normal 2 7 14 8" xfId="53425"/>
    <cellStyle name="Normal 2 7 14 8 2" xfId="53426"/>
    <cellStyle name="Normal 2 7 14 9" xfId="53427"/>
    <cellStyle name="Normal 2 7 14 9 2" xfId="53428"/>
    <cellStyle name="Normal 2 7 14_New_Duke_Form_Percent_Complete" xfId="53429"/>
    <cellStyle name="Normal 2 7 15" xfId="53430"/>
    <cellStyle name="Normal 2 7 15 10" xfId="53431"/>
    <cellStyle name="Normal 2 7 15 10 2" xfId="53432"/>
    <cellStyle name="Normal 2 7 15 11" xfId="53433"/>
    <cellStyle name="Normal 2 7 15 11 2" xfId="53434"/>
    <cellStyle name="Normal 2 7 15 12" xfId="53435"/>
    <cellStyle name="Normal 2 7 15 12 2" xfId="53436"/>
    <cellStyle name="Normal 2 7 15 13" xfId="53437"/>
    <cellStyle name="Normal 2 7 15 13 2" xfId="53438"/>
    <cellStyle name="Normal 2 7 15 14" xfId="53439"/>
    <cellStyle name="Normal 2 7 15 14 2" xfId="53440"/>
    <cellStyle name="Normal 2 7 15 15" xfId="53441"/>
    <cellStyle name="Normal 2 7 15 16" xfId="53442"/>
    <cellStyle name="Normal 2 7 15 2" xfId="53443"/>
    <cellStyle name="Normal 2 7 15 2 10" xfId="53444"/>
    <cellStyle name="Normal 2 7 15 2 10 2" xfId="53445"/>
    <cellStyle name="Normal 2 7 15 2 11" xfId="53446"/>
    <cellStyle name="Normal 2 7 15 2 11 2" xfId="53447"/>
    <cellStyle name="Normal 2 7 15 2 12" xfId="53448"/>
    <cellStyle name="Normal 2 7 15 2 12 2" xfId="53449"/>
    <cellStyle name="Normal 2 7 15 2 13" xfId="53450"/>
    <cellStyle name="Normal 2 7 15 2 14" xfId="53451"/>
    <cellStyle name="Normal 2 7 15 2 2" xfId="53452"/>
    <cellStyle name="Normal 2 7 15 2 2 2" xfId="53453"/>
    <cellStyle name="Normal 2 7 15 2 3" xfId="53454"/>
    <cellStyle name="Normal 2 7 15 2 3 2" xfId="53455"/>
    <cellStyle name="Normal 2 7 15 2 4" xfId="53456"/>
    <cellStyle name="Normal 2 7 15 2 4 2" xfId="53457"/>
    <cellStyle name="Normal 2 7 15 2 5" xfId="53458"/>
    <cellStyle name="Normal 2 7 15 2 5 2" xfId="53459"/>
    <cellStyle name="Normal 2 7 15 2 6" xfId="53460"/>
    <cellStyle name="Normal 2 7 15 2 6 2" xfId="53461"/>
    <cellStyle name="Normal 2 7 15 2 7" xfId="53462"/>
    <cellStyle name="Normal 2 7 15 2 7 2" xfId="53463"/>
    <cellStyle name="Normal 2 7 15 2 8" xfId="53464"/>
    <cellStyle name="Normal 2 7 15 2 8 2" xfId="53465"/>
    <cellStyle name="Normal 2 7 15 2 9" xfId="53466"/>
    <cellStyle name="Normal 2 7 15 2 9 2" xfId="53467"/>
    <cellStyle name="Normal 2 7 15 3" xfId="53468"/>
    <cellStyle name="Normal 2 7 15 3 10" xfId="53469"/>
    <cellStyle name="Normal 2 7 15 3 10 2" xfId="53470"/>
    <cellStyle name="Normal 2 7 15 3 11" xfId="53471"/>
    <cellStyle name="Normal 2 7 15 3 11 2" xfId="53472"/>
    <cellStyle name="Normal 2 7 15 3 12" xfId="53473"/>
    <cellStyle name="Normal 2 7 15 3 12 2" xfId="53474"/>
    <cellStyle name="Normal 2 7 15 3 13" xfId="53475"/>
    <cellStyle name="Normal 2 7 15 3 14" xfId="53476"/>
    <cellStyle name="Normal 2 7 15 3 2" xfId="53477"/>
    <cellStyle name="Normal 2 7 15 3 2 2" xfId="53478"/>
    <cellStyle name="Normal 2 7 15 3 3" xfId="53479"/>
    <cellStyle name="Normal 2 7 15 3 3 2" xfId="53480"/>
    <cellStyle name="Normal 2 7 15 3 4" xfId="53481"/>
    <cellStyle name="Normal 2 7 15 3 4 2" xfId="53482"/>
    <cellStyle name="Normal 2 7 15 3 5" xfId="53483"/>
    <cellStyle name="Normal 2 7 15 3 5 2" xfId="53484"/>
    <cellStyle name="Normal 2 7 15 3 6" xfId="53485"/>
    <cellStyle name="Normal 2 7 15 3 6 2" xfId="53486"/>
    <cellStyle name="Normal 2 7 15 3 7" xfId="53487"/>
    <cellStyle name="Normal 2 7 15 3 7 2" xfId="53488"/>
    <cellStyle name="Normal 2 7 15 3 8" xfId="53489"/>
    <cellStyle name="Normal 2 7 15 3 8 2" xfId="53490"/>
    <cellStyle name="Normal 2 7 15 3 9" xfId="53491"/>
    <cellStyle name="Normal 2 7 15 3 9 2" xfId="53492"/>
    <cellStyle name="Normal 2 7 15 4" xfId="53493"/>
    <cellStyle name="Normal 2 7 15 4 2" xfId="53494"/>
    <cellStyle name="Normal 2 7 15 5" xfId="53495"/>
    <cellStyle name="Normal 2 7 15 5 2" xfId="53496"/>
    <cellStyle name="Normal 2 7 15 6" xfId="53497"/>
    <cellStyle name="Normal 2 7 15 6 2" xfId="53498"/>
    <cellStyle name="Normal 2 7 15 7" xfId="53499"/>
    <cellStyle name="Normal 2 7 15 7 2" xfId="53500"/>
    <cellStyle name="Normal 2 7 15 8" xfId="53501"/>
    <cellStyle name="Normal 2 7 15 8 2" xfId="53502"/>
    <cellStyle name="Normal 2 7 15 9" xfId="53503"/>
    <cellStyle name="Normal 2 7 15 9 2" xfId="53504"/>
    <cellStyle name="Normal 2 7 15_New_Duke_Form_Percent_Complete" xfId="53505"/>
    <cellStyle name="Normal 2 7 16" xfId="53506"/>
    <cellStyle name="Normal 2 7 16 10" xfId="53507"/>
    <cellStyle name="Normal 2 7 16 10 2" xfId="53508"/>
    <cellStyle name="Normal 2 7 16 11" xfId="53509"/>
    <cellStyle name="Normal 2 7 16 11 2" xfId="53510"/>
    <cellStyle name="Normal 2 7 16 12" xfId="53511"/>
    <cellStyle name="Normal 2 7 16 12 2" xfId="53512"/>
    <cellStyle name="Normal 2 7 16 13" xfId="53513"/>
    <cellStyle name="Normal 2 7 16 13 2" xfId="53514"/>
    <cellStyle name="Normal 2 7 16 14" xfId="53515"/>
    <cellStyle name="Normal 2 7 16 14 2" xfId="53516"/>
    <cellStyle name="Normal 2 7 16 15" xfId="53517"/>
    <cellStyle name="Normal 2 7 16 16" xfId="53518"/>
    <cellStyle name="Normal 2 7 16 2" xfId="53519"/>
    <cellStyle name="Normal 2 7 16 2 10" xfId="53520"/>
    <cellStyle name="Normal 2 7 16 2 10 2" xfId="53521"/>
    <cellStyle name="Normal 2 7 16 2 11" xfId="53522"/>
    <cellStyle name="Normal 2 7 16 2 11 2" xfId="53523"/>
    <cellStyle name="Normal 2 7 16 2 12" xfId="53524"/>
    <cellStyle name="Normal 2 7 16 2 12 2" xfId="53525"/>
    <cellStyle name="Normal 2 7 16 2 13" xfId="53526"/>
    <cellStyle name="Normal 2 7 16 2 14" xfId="53527"/>
    <cellStyle name="Normal 2 7 16 2 2" xfId="53528"/>
    <cellStyle name="Normal 2 7 16 2 2 2" xfId="53529"/>
    <cellStyle name="Normal 2 7 16 2 3" xfId="53530"/>
    <cellStyle name="Normal 2 7 16 2 3 2" xfId="53531"/>
    <cellStyle name="Normal 2 7 16 2 4" xfId="53532"/>
    <cellStyle name="Normal 2 7 16 2 4 2" xfId="53533"/>
    <cellStyle name="Normal 2 7 16 2 5" xfId="53534"/>
    <cellStyle name="Normal 2 7 16 2 5 2" xfId="53535"/>
    <cellStyle name="Normal 2 7 16 2 6" xfId="53536"/>
    <cellStyle name="Normal 2 7 16 2 6 2" xfId="53537"/>
    <cellStyle name="Normal 2 7 16 2 7" xfId="53538"/>
    <cellStyle name="Normal 2 7 16 2 7 2" xfId="53539"/>
    <cellStyle name="Normal 2 7 16 2 8" xfId="53540"/>
    <cellStyle name="Normal 2 7 16 2 8 2" xfId="53541"/>
    <cellStyle name="Normal 2 7 16 2 9" xfId="53542"/>
    <cellStyle name="Normal 2 7 16 2 9 2" xfId="53543"/>
    <cellStyle name="Normal 2 7 16 3" xfId="53544"/>
    <cellStyle name="Normal 2 7 16 3 10" xfId="53545"/>
    <cellStyle name="Normal 2 7 16 3 10 2" xfId="53546"/>
    <cellStyle name="Normal 2 7 16 3 11" xfId="53547"/>
    <cellStyle name="Normal 2 7 16 3 11 2" xfId="53548"/>
    <cellStyle name="Normal 2 7 16 3 12" xfId="53549"/>
    <cellStyle name="Normal 2 7 16 3 12 2" xfId="53550"/>
    <cellStyle name="Normal 2 7 16 3 13" xfId="53551"/>
    <cellStyle name="Normal 2 7 16 3 14" xfId="53552"/>
    <cellStyle name="Normal 2 7 16 3 2" xfId="53553"/>
    <cellStyle name="Normal 2 7 16 3 2 2" xfId="53554"/>
    <cellStyle name="Normal 2 7 16 3 3" xfId="53555"/>
    <cellStyle name="Normal 2 7 16 3 3 2" xfId="53556"/>
    <cellStyle name="Normal 2 7 16 3 4" xfId="53557"/>
    <cellStyle name="Normal 2 7 16 3 4 2" xfId="53558"/>
    <cellStyle name="Normal 2 7 16 3 5" xfId="53559"/>
    <cellStyle name="Normal 2 7 16 3 5 2" xfId="53560"/>
    <cellStyle name="Normal 2 7 16 3 6" xfId="53561"/>
    <cellStyle name="Normal 2 7 16 3 6 2" xfId="53562"/>
    <cellStyle name="Normal 2 7 16 3 7" xfId="53563"/>
    <cellStyle name="Normal 2 7 16 3 7 2" xfId="53564"/>
    <cellStyle name="Normal 2 7 16 3 8" xfId="53565"/>
    <cellStyle name="Normal 2 7 16 3 8 2" xfId="53566"/>
    <cellStyle name="Normal 2 7 16 3 9" xfId="53567"/>
    <cellStyle name="Normal 2 7 16 3 9 2" xfId="53568"/>
    <cellStyle name="Normal 2 7 16 4" xfId="53569"/>
    <cellStyle name="Normal 2 7 16 4 2" xfId="53570"/>
    <cellStyle name="Normal 2 7 16 5" xfId="53571"/>
    <cellStyle name="Normal 2 7 16 5 2" xfId="53572"/>
    <cellStyle name="Normal 2 7 16 6" xfId="53573"/>
    <cellStyle name="Normal 2 7 16 6 2" xfId="53574"/>
    <cellStyle name="Normal 2 7 16 7" xfId="53575"/>
    <cellStyle name="Normal 2 7 16 7 2" xfId="53576"/>
    <cellStyle name="Normal 2 7 16 8" xfId="53577"/>
    <cellStyle name="Normal 2 7 16 8 2" xfId="53578"/>
    <cellStyle name="Normal 2 7 16 9" xfId="53579"/>
    <cellStyle name="Normal 2 7 16 9 2" xfId="53580"/>
    <cellStyle name="Normal 2 7 16_New_Duke_Form_Percent_Complete" xfId="53581"/>
    <cellStyle name="Normal 2 7 17" xfId="53582"/>
    <cellStyle name="Normal 2 7 17 10" xfId="53583"/>
    <cellStyle name="Normal 2 7 17 10 2" xfId="53584"/>
    <cellStyle name="Normal 2 7 17 11" xfId="53585"/>
    <cellStyle name="Normal 2 7 17 11 2" xfId="53586"/>
    <cellStyle name="Normal 2 7 17 12" xfId="53587"/>
    <cellStyle name="Normal 2 7 17 12 2" xfId="53588"/>
    <cellStyle name="Normal 2 7 17 13" xfId="53589"/>
    <cellStyle name="Normal 2 7 17 13 2" xfId="53590"/>
    <cellStyle name="Normal 2 7 17 14" xfId="53591"/>
    <cellStyle name="Normal 2 7 17 14 2" xfId="53592"/>
    <cellStyle name="Normal 2 7 17 15" xfId="53593"/>
    <cellStyle name="Normal 2 7 17 16" xfId="53594"/>
    <cellStyle name="Normal 2 7 17 2" xfId="53595"/>
    <cellStyle name="Normal 2 7 17 2 10" xfId="53596"/>
    <cellStyle name="Normal 2 7 17 2 10 2" xfId="53597"/>
    <cellStyle name="Normal 2 7 17 2 11" xfId="53598"/>
    <cellStyle name="Normal 2 7 17 2 11 2" xfId="53599"/>
    <cellStyle name="Normal 2 7 17 2 12" xfId="53600"/>
    <cellStyle name="Normal 2 7 17 2 12 2" xfId="53601"/>
    <cellStyle name="Normal 2 7 17 2 13" xfId="53602"/>
    <cellStyle name="Normal 2 7 17 2 14" xfId="53603"/>
    <cellStyle name="Normal 2 7 17 2 2" xfId="53604"/>
    <cellStyle name="Normal 2 7 17 2 2 2" xfId="53605"/>
    <cellStyle name="Normal 2 7 17 2 3" xfId="53606"/>
    <cellStyle name="Normal 2 7 17 2 3 2" xfId="53607"/>
    <cellStyle name="Normal 2 7 17 2 4" xfId="53608"/>
    <cellStyle name="Normal 2 7 17 2 4 2" xfId="53609"/>
    <cellStyle name="Normal 2 7 17 2 5" xfId="53610"/>
    <cellStyle name="Normal 2 7 17 2 5 2" xfId="53611"/>
    <cellStyle name="Normal 2 7 17 2 6" xfId="53612"/>
    <cellStyle name="Normal 2 7 17 2 6 2" xfId="53613"/>
    <cellStyle name="Normal 2 7 17 2 7" xfId="53614"/>
    <cellStyle name="Normal 2 7 17 2 7 2" xfId="53615"/>
    <cellStyle name="Normal 2 7 17 2 8" xfId="53616"/>
    <cellStyle name="Normal 2 7 17 2 8 2" xfId="53617"/>
    <cellStyle name="Normal 2 7 17 2 9" xfId="53618"/>
    <cellStyle name="Normal 2 7 17 2 9 2" xfId="53619"/>
    <cellStyle name="Normal 2 7 17 3" xfId="53620"/>
    <cellStyle name="Normal 2 7 17 3 10" xfId="53621"/>
    <cellStyle name="Normal 2 7 17 3 10 2" xfId="53622"/>
    <cellStyle name="Normal 2 7 17 3 11" xfId="53623"/>
    <cellStyle name="Normal 2 7 17 3 11 2" xfId="53624"/>
    <cellStyle name="Normal 2 7 17 3 12" xfId="53625"/>
    <cellStyle name="Normal 2 7 17 3 12 2" xfId="53626"/>
    <cellStyle name="Normal 2 7 17 3 13" xfId="53627"/>
    <cellStyle name="Normal 2 7 17 3 14" xfId="53628"/>
    <cellStyle name="Normal 2 7 17 3 2" xfId="53629"/>
    <cellStyle name="Normal 2 7 17 3 2 2" xfId="53630"/>
    <cellStyle name="Normal 2 7 17 3 3" xfId="53631"/>
    <cellStyle name="Normal 2 7 17 3 3 2" xfId="53632"/>
    <cellStyle name="Normal 2 7 17 3 4" xfId="53633"/>
    <cellStyle name="Normal 2 7 17 3 4 2" xfId="53634"/>
    <cellStyle name="Normal 2 7 17 3 5" xfId="53635"/>
    <cellStyle name="Normal 2 7 17 3 5 2" xfId="53636"/>
    <cellStyle name="Normal 2 7 17 3 6" xfId="53637"/>
    <cellStyle name="Normal 2 7 17 3 6 2" xfId="53638"/>
    <cellStyle name="Normal 2 7 17 3 7" xfId="53639"/>
    <cellStyle name="Normal 2 7 17 3 7 2" xfId="53640"/>
    <cellStyle name="Normal 2 7 17 3 8" xfId="53641"/>
    <cellStyle name="Normal 2 7 17 3 8 2" xfId="53642"/>
    <cellStyle name="Normal 2 7 17 3 9" xfId="53643"/>
    <cellStyle name="Normal 2 7 17 3 9 2" xfId="53644"/>
    <cellStyle name="Normal 2 7 17 4" xfId="53645"/>
    <cellStyle name="Normal 2 7 17 4 2" xfId="53646"/>
    <cellStyle name="Normal 2 7 17 5" xfId="53647"/>
    <cellStyle name="Normal 2 7 17 5 2" xfId="53648"/>
    <cellStyle name="Normal 2 7 17 6" xfId="53649"/>
    <cellStyle name="Normal 2 7 17 6 2" xfId="53650"/>
    <cellStyle name="Normal 2 7 17 7" xfId="53651"/>
    <cellStyle name="Normal 2 7 17 7 2" xfId="53652"/>
    <cellStyle name="Normal 2 7 17 8" xfId="53653"/>
    <cellStyle name="Normal 2 7 17 8 2" xfId="53654"/>
    <cellStyle name="Normal 2 7 17 9" xfId="53655"/>
    <cellStyle name="Normal 2 7 17 9 2" xfId="53656"/>
    <cellStyle name="Normal 2 7 17_New_Duke_Form_Percent_Complete" xfId="53657"/>
    <cellStyle name="Normal 2 7 18" xfId="53658"/>
    <cellStyle name="Normal 2 7 18 10" xfId="53659"/>
    <cellStyle name="Normal 2 7 18 10 2" xfId="53660"/>
    <cellStyle name="Normal 2 7 18 11" xfId="53661"/>
    <cellStyle name="Normal 2 7 18 11 2" xfId="53662"/>
    <cellStyle name="Normal 2 7 18 12" xfId="53663"/>
    <cellStyle name="Normal 2 7 18 12 2" xfId="53664"/>
    <cellStyle name="Normal 2 7 18 13" xfId="53665"/>
    <cellStyle name="Normal 2 7 18 13 2" xfId="53666"/>
    <cellStyle name="Normal 2 7 18 14" xfId="53667"/>
    <cellStyle name="Normal 2 7 18 14 2" xfId="53668"/>
    <cellStyle name="Normal 2 7 18 15" xfId="53669"/>
    <cellStyle name="Normal 2 7 18 16" xfId="53670"/>
    <cellStyle name="Normal 2 7 18 2" xfId="53671"/>
    <cellStyle name="Normal 2 7 18 2 10" xfId="53672"/>
    <cellStyle name="Normal 2 7 18 2 10 2" xfId="53673"/>
    <cellStyle name="Normal 2 7 18 2 11" xfId="53674"/>
    <cellStyle name="Normal 2 7 18 2 11 2" xfId="53675"/>
    <cellStyle name="Normal 2 7 18 2 12" xfId="53676"/>
    <cellStyle name="Normal 2 7 18 2 12 2" xfId="53677"/>
    <cellStyle name="Normal 2 7 18 2 13" xfId="53678"/>
    <cellStyle name="Normal 2 7 18 2 14" xfId="53679"/>
    <cellStyle name="Normal 2 7 18 2 2" xfId="53680"/>
    <cellStyle name="Normal 2 7 18 2 2 2" xfId="53681"/>
    <cellStyle name="Normal 2 7 18 2 3" xfId="53682"/>
    <cellStyle name="Normal 2 7 18 2 3 2" xfId="53683"/>
    <cellStyle name="Normal 2 7 18 2 4" xfId="53684"/>
    <cellStyle name="Normal 2 7 18 2 4 2" xfId="53685"/>
    <cellStyle name="Normal 2 7 18 2 5" xfId="53686"/>
    <cellStyle name="Normal 2 7 18 2 5 2" xfId="53687"/>
    <cellStyle name="Normal 2 7 18 2 6" xfId="53688"/>
    <cellStyle name="Normal 2 7 18 2 6 2" xfId="53689"/>
    <cellStyle name="Normal 2 7 18 2 7" xfId="53690"/>
    <cellStyle name="Normal 2 7 18 2 7 2" xfId="53691"/>
    <cellStyle name="Normal 2 7 18 2 8" xfId="53692"/>
    <cellStyle name="Normal 2 7 18 2 8 2" xfId="53693"/>
    <cellStyle name="Normal 2 7 18 2 9" xfId="53694"/>
    <cellStyle name="Normal 2 7 18 2 9 2" xfId="53695"/>
    <cellStyle name="Normal 2 7 18 3" xfId="53696"/>
    <cellStyle name="Normal 2 7 18 3 10" xfId="53697"/>
    <cellStyle name="Normal 2 7 18 3 10 2" xfId="53698"/>
    <cellStyle name="Normal 2 7 18 3 11" xfId="53699"/>
    <cellStyle name="Normal 2 7 18 3 11 2" xfId="53700"/>
    <cellStyle name="Normal 2 7 18 3 12" xfId="53701"/>
    <cellStyle name="Normal 2 7 18 3 12 2" xfId="53702"/>
    <cellStyle name="Normal 2 7 18 3 13" xfId="53703"/>
    <cellStyle name="Normal 2 7 18 3 14" xfId="53704"/>
    <cellStyle name="Normal 2 7 18 3 2" xfId="53705"/>
    <cellStyle name="Normal 2 7 18 3 2 2" xfId="53706"/>
    <cellStyle name="Normal 2 7 18 3 3" xfId="53707"/>
    <cellStyle name="Normal 2 7 18 3 3 2" xfId="53708"/>
    <cellStyle name="Normal 2 7 18 3 4" xfId="53709"/>
    <cellStyle name="Normal 2 7 18 3 4 2" xfId="53710"/>
    <cellStyle name="Normal 2 7 18 3 5" xfId="53711"/>
    <cellStyle name="Normal 2 7 18 3 5 2" xfId="53712"/>
    <cellStyle name="Normal 2 7 18 3 6" xfId="53713"/>
    <cellStyle name="Normal 2 7 18 3 6 2" xfId="53714"/>
    <cellStyle name="Normal 2 7 18 3 7" xfId="53715"/>
    <cellStyle name="Normal 2 7 18 3 7 2" xfId="53716"/>
    <cellStyle name="Normal 2 7 18 3 8" xfId="53717"/>
    <cellStyle name="Normal 2 7 18 3 8 2" xfId="53718"/>
    <cellStyle name="Normal 2 7 18 3 9" xfId="53719"/>
    <cellStyle name="Normal 2 7 18 3 9 2" xfId="53720"/>
    <cellStyle name="Normal 2 7 18 4" xfId="53721"/>
    <cellStyle name="Normal 2 7 18 4 2" xfId="53722"/>
    <cellStyle name="Normal 2 7 18 5" xfId="53723"/>
    <cellStyle name="Normal 2 7 18 5 2" xfId="53724"/>
    <cellStyle name="Normal 2 7 18 6" xfId="53725"/>
    <cellStyle name="Normal 2 7 18 6 2" xfId="53726"/>
    <cellStyle name="Normal 2 7 18 7" xfId="53727"/>
    <cellStyle name="Normal 2 7 18 7 2" xfId="53728"/>
    <cellStyle name="Normal 2 7 18 8" xfId="53729"/>
    <cellStyle name="Normal 2 7 18 8 2" xfId="53730"/>
    <cellStyle name="Normal 2 7 18 9" xfId="53731"/>
    <cellStyle name="Normal 2 7 18 9 2" xfId="53732"/>
    <cellStyle name="Normal 2 7 18_New_Duke_Form_Percent_Complete" xfId="53733"/>
    <cellStyle name="Normal 2 7 19" xfId="53734"/>
    <cellStyle name="Normal 2 7 19 10" xfId="53735"/>
    <cellStyle name="Normal 2 7 19 10 2" xfId="53736"/>
    <cellStyle name="Normal 2 7 19 11" xfId="53737"/>
    <cellStyle name="Normal 2 7 19 11 2" xfId="53738"/>
    <cellStyle name="Normal 2 7 19 12" xfId="53739"/>
    <cellStyle name="Normal 2 7 19 12 2" xfId="53740"/>
    <cellStyle name="Normal 2 7 19 13" xfId="53741"/>
    <cellStyle name="Normal 2 7 19 13 2" xfId="53742"/>
    <cellStyle name="Normal 2 7 19 14" xfId="53743"/>
    <cellStyle name="Normal 2 7 19 14 2" xfId="53744"/>
    <cellStyle name="Normal 2 7 19 15" xfId="53745"/>
    <cellStyle name="Normal 2 7 19 16" xfId="53746"/>
    <cellStyle name="Normal 2 7 19 2" xfId="53747"/>
    <cellStyle name="Normal 2 7 19 2 10" xfId="53748"/>
    <cellStyle name="Normal 2 7 19 2 10 2" xfId="53749"/>
    <cellStyle name="Normal 2 7 19 2 11" xfId="53750"/>
    <cellStyle name="Normal 2 7 19 2 11 2" xfId="53751"/>
    <cellStyle name="Normal 2 7 19 2 12" xfId="53752"/>
    <cellStyle name="Normal 2 7 19 2 12 2" xfId="53753"/>
    <cellStyle name="Normal 2 7 19 2 13" xfId="53754"/>
    <cellStyle name="Normal 2 7 19 2 14" xfId="53755"/>
    <cellStyle name="Normal 2 7 19 2 2" xfId="53756"/>
    <cellStyle name="Normal 2 7 19 2 2 2" xfId="53757"/>
    <cellStyle name="Normal 2 7 19 2 3" xfId="53758"/>
    <cellStyle name="Normal 2 7 19 2 3 2" xfId="53759"/>
    <cellStyle name="Normal 2 7 19 2 4" xfId="53760"/>
    <cellStyle name="Normal 2 7 19 2 4 2" xfId="53761"/>
    <cellStyle name="Normal 2 7 19 2 5" xfId="53762"/>
    <cellStyle name="Normal 2 7 19 2 5 2" xfId="53763"/>
    <cellStyle name="Normal 2 7 19 2 6" xfId="53764"/>
    <cellStyle name="Normal 2 7 19 2 6 2" xfId="53765"/>
    <cellStyle name="Normal 2 7 19 2 7" xfId="53766"/>
    <cellStyle name="Normal 2 7 19 2 7 2" xfId="53767"/>
    <cellStyle name="Normal 2 7 19 2 8" xfId="53768"/>
    <cellStyle name="Normal 2 7 19 2 8 2" xfId="53769"/>
    <cellStyle name="Normal 2 7 19 2 9" xfId="53770"/>
    <cellStyle name="Normal 2 7 19 2 9 2" xfId="53771"/>
    <cellStyle name="Normal 2 7 19 3" xfId="53772"/>
    <cellStyle name="Normal 2 7 19 3 10" xfId="53773"/>
    <cellStyle name="Normal 2 7 19 3 10 2" xfId="53774"/>
    <cellStyle name="Normal 2 7 19 3 11" xfId="53775"/>
    <cellStyle name="Normal 2 7 19 3 11 2" xfId="53776"/>
    <cellStyle name="Normal 2 7 19 3 12" xfId="53777"/>
    <cellStyle name="Normal 2 7 19 3 12 2" xfId="53778"/>
    <cellStyle name="Normal 2 7 19 3 13" xfId="53779"/>
    <cellStyle name="Normal 2 7 19 3 14" xfId="53780"/>
    <cellStyle name="Normal 2 7 19 3 2" xfId="53781"/>
    <cellStyle name="Normal 2 7 19 3 2 2" xfId="53782"/>
    <cellStyle name="Normal 2 7 19 3 3" xfId="53783"/>
    <cellStyle name="Normal 2 7 19 3 3 2" xfId="53784"/>
    <cellStyle name="Normal 2 7 19 3 4" xfId="53785"/>
    <cellStyle name="Normal 2 7 19 3 4 2" xfId="53786"/>
    <cellStyle name="Normal 2 7 19 3 5" xfId="53787"/>
    <cellStyle name="Normal 2 7 19 3 5 2" xfId="53788"/>
    <cellStyle name="Normal 2 7 19 3 6" xfId="53789"/>
    <cellStyle name="Normal 2 7 19 3 6 2" xfId="53790"/>
    <cellStyle name="Normal 2 7 19 3 7" xfId="53791"/>
    <cellStyle name="Normal 2 7 19 3 7 2" xfId="53792"/>
    <cellStyle name="Normal 2 7 19 3 8" xfId="53793"/>
    <cellStyle name="Normal 2 7 19 3 8 2" xfId="53794"/>
    <cellStyle name="Normal 2 7 19 3 9" xfId="53795"/>
    <cellStyle name="Normal 2 7 19 3 9 2" xfId="53796"/>
    <cellStyle name="Normal 2 7 19 4" xfId="53797"/>
    <cellStyle name="Normal 2 7 19 4 2" xfId="53798"/>
    <cellStyle name="Normal 2 7 19 5" xfId="53799"/>
    <cellStyle name="Normal 2 7 19 5 2" xfId="53800"/>
    <cellStyle name="Normal 2 7 19 6" xfId="53801"/>
    <cellStyle name="Normal 2 7 19 6 2" xfId="53802"/>
    <cellStyle name="Normal 2 7 19 7" xfId="53803"/>
    <cellStyle name="Normal 2 7 19 7 2" xfId="53804"/>
    <cellStyle name="Normal 2 7 19 8" xfId="53805"/>
    <cellStyle name="Normal 2 7 19 8 2" xfId="53806"/>
    <cellStyle name="Normal 2 7 19 9" xfId="53807"/>
    <cellStyle name="Normal 2 7 19 9 2" xfId="53808"/>
    <cellStyle name="Normal 2 7 19_New_Duke_Form_Percent_Complete" xfId="53809"/>
    <cellStyle name="Normal 2 7 2" xfId="53810"/>
    <cellStyle name="Normal 2 7 2 10" xfId="53811"/>
    <cellStyle name="Normal 2 7 2 10 2" xfId="53812"/>
    <cellStyle name="Normal 2 7 2 11" xfId="53813"/>
    <cellStyle name="Normal 2 7 2 11 2" xfId="53814"/>
    <cellStyle name="Normal 2 7 2 12" xfId="53815"/>
    <cellStyle name="Normal 2 7 2 12 2" xfId="53816"/>
    <cellStyle name="Normal 2 7 2 13" xfId="53817"/>
    <cellStyle name="Normal 2 7 2 13 2" xfId="53818"/>
    <cellStyle name="Normal 2 7 2 14" xfId="53819"/>
    <cellStyle name="Normal 2 7 2 14 2" xfId="53820"/>
    <cellStyle name="Normal 2 7 2 15" xfId="53821"/>
    <cellStyle name="Normal 2 7 2 16" xfId="53822"/>
    <cellStyle name="Normal 2 7 2 2" xfId="53823"/>
    <cellStyle name="Normal 2 7 2 2 10" xfId="53824"/>
    <cellStyle name="Normal 2 7 2 2 10 2" xfId="53825"/>
    <cellStyle name="Normal 2 7 2 2 11" xfId="53826"/>
    <cellStyle name="Normal 2 7 2 2 11 2" xfId="53827"/>
    <cellStyle name="Normal 2 7 2 2 12" xfId="53828"/>
    <cellStyle name="Normal 2 7 2 2 12 2" xfId="53829"/>
    <cellStyle name="Normal 2 7 2 2 13" xfId="53830"/>
    <cellStyle name="Normal 2 7 2 2 14" xfId="53831"/>
    <cellStyle name="Normal 2 7 2 2 2" xfId="53832"/>
    <cellStyle name="Normal 2 7 2 2 2 2" xfId="53833"/>
    <cellStyle name="Normal 2 7 2 2 3" xfId="53834"/>
    <cellStyle name="Normal 2 7 2 2 3 2" xfId="53835"/>
    <cellStyle name="Normal 2 7 2 2 4" xfId="53836"/>
    <cellStyle name="Normal 2 7 2 2 4 2" xfId="53837"/>
    <cellStyle name="Normal 2 7 2 2 5" xfId="53838"/>
    <cellStyle name="Normal 2 7 2 2 5 2" xfId="53839"/>
    <cellStyle name="Normal 2 7 2 2 6" xfId="53840"/>
    <cellStyle name="Normal 2 7 2 2 6 2" xfId="53841"/>
    <cellStyle name="Normal 2 7 2 2 7" xfId="53842"/>
    <cellStyle name="Normal 2 7 2 2 7 2" xfId="53843"/>
    <cellStyle name="Normal 2 7 2 2 8" xfId="53844"/>
    <cellStyle name="Normal 2 7 2 2 8 2" xfId="53845"/>
    <cellStyle name="Normal 2 7 2 2 9" xfId="53846"/>
    <cellStyle name="Normal 2 7 2 2 9 2" xfId="53847"/>
    <cellStyle name="Normal 2 7 2 3" xfId="53848"/>
    <cellStyle name="Normal 2 7 2 3 10" xfId="53849"/>
    <cellStyle name="Normal 2 7 2 3 10 2" xfId="53850"/>
    <cellStyle name="Normal 2 7 2 3 11" xfId="53851"/>
    <cellStyle name="Normal 2 7 2 3 11 2" xfId="53852"/>
    <cellStyle name="Normal 2 7 2 3 12" xfId="53853"/>
    <cellStyle name="Normal 2 7 2 3 12 2" xfId="53854"/>
    <cellStyle name="Normal 2 7 2 3 13" xfId="53855"/>
    <cellStyle name="Normal 2 7 2 3 14" xfId="53856"/>
    <cellStyle name="Normal 2 7 2 3 2" xfId="53857"/>
    <cellStyle name="Normal 2 7 2 3 2 2" xfId="53858"/>
    <cellStyle name="Normal 2 7 2 3 3" xfId="53859"/>
    <cellStyle name="Normal 2 7 2 3 3 2" xfId="53860"/>
    <cellStyle name="Normal 2 7 2 3 4" xfId="53861"/>
    <cellStyle name="Normal 2 7 2 3 4 2" xfId="53862"/>
    <cellStyle name="Normal 2 7 2 3 5" xfId="53863"/>
    <cellStyle name="Normal 2 7 2 3 5 2" xfId="53864"/>
    <cellStyle name="Normal 2 7 2 3 6" xfId="53865"/>
    <cellStyle name="Normal 2 7 2 3 6 2" xfId="53866"/>
    <cellStyle name="Normal 2 7 2 3 7" xfId="53867"/>
    <cellStyle name="Normal 2 7 2 3 7 2" xfId="53868"/>
    <cellStyle name="Normal 2 7 2 3 8" xfId="53869"/>
    <cellStyle name="Normal 2 7 2 3 8 2" xfId="53870"/>
    <cellStyle name="Normal 2 7 2 3 9" xfId="53871"/>
    <cellStyle name="Normal 2 7 2 3 9 2" xfId="53872"/>
    <cellStyle name="Normal 2 7 2 4" xfId="53873"/>
    <cellStyle name="Normal 2 7 2 4 2" xfId="53874"/>
    <cellStyle name="Normal 2 7 2 5" xfId="53875"/>
    <cellStyle name="Normal 2 7 2 5 2" xfId="53876"/>
    <cellStyle name="Normal 2 7 2 6" xfId="53877"/>
    <cellStyle name="Normal 2 7 2 6 2" xfId="53878"/>
    <cellStyle name="Normal 2 7 2 7" xfId="53879"/>
    <cellStyle name="Normal 2 7 2 7 2" xfId="53880"/>
    <cellStyle name="Normal 2 7 2 8" xfId="53881"/>
    <cellStyle name="Normal 2 7 2 8 2" xfId="53882"/>
    <cellStyle name="Normal 2 7 2 9" xfId="53883"/>
    <cellStyle name="Normal 2 7 2 9 2" xfId="53884"/>
    <cellStyle name="Normal 2 7 2_New_Duke_Form_Percent_Complete" xfId="53885"/>
    <cellStyle name="Normal 2 7 20" xfId="53886"/>
    <cellStyle name="Normal 2 7 20 10" xfId="53887"/>
    <cellStyle name="Normal 2 7 20 10 2" xfId="53888"/>
    <cellStyle name="Normal 2 7 20 11" xfId="53889"/>
    <cellStyle name="Normal 2 7 20 11 2" xfId="53890"/>
    <cellStyle name="Normal 2 7 20 12" xfId="53891"/>
    <cellStyle name="Normal 2 7 20 12 2" xfId="53892"/>
    <cellStyle name="Normal 2 7 20 13" xfId="53893"/>
    <cellStyle name="Normal 2 7 20 13 2" xfId="53894"/>
    <cellStyle name="Normal 2 7 20 14" xfId="53895"/>
    <cellStyle name="Normal 2 7 20 14 2" xfId="53896"/>
    <cellStyle name="Normal 2 7 20 15" xfId="53897"/>
    <cellStyle name="Normal 2 7 20 16" xfId="53898"/>
    <cellStyle name="Normal 2 7 20 2" xfId="53899"/>
    <cellStyle name="Normal 2 7 20 2 10" xfId="53900"/>
    <cellStyle name="Normal 2 7 20 2 10 2" xfId="53901"/>
    <cellStyle name="Normal 2 7 20 2 11" xfId="53902"/>
    <cellStyle name="Normal 2 7 20 2 11 2" xfId="53903"/>
    <cellStyle name="Normal 2 7 20 2 12" xfId="53904"/>
    <cellStyle name="Normal 2 7 20 2 12 2" xfId="53905"/>
    <cellStyle name="Normal 2 7 20 2 13" xfId="53906"/>
    <cellStyle name="Normal 2 7 20 2 14" xfId="53907"/>
    <cellStyle name="Normal 2 7 20 2 2" xfId="53908"/>
    <cellStyle name="Normal 2 7 20 2 2 2" xfId="53909"/>
    <cellStyle name="Normal 2 7 20 2 3" xfId="53910"/>
    <cellStyle name="Normal 2 7 20 2 3 2" xfId="53911"/>
    <cellStyle name="Normal 2 7 20 2 4" xfId="53912"/>
    <cellStyle name="Normal 2 7 20 2 4 2" xfId="53913"/>
    <cellStyle name="Normal 2 7 20 2 5" xfId="53914"/>
    <cellStyle name="Normal 2 7 20 2 5 2" xfId="53915"/>
    <cellStyle name="Normal 2 7 20 2 6" xfId="53916"/>
    <cellStyle name="Normal 2 7 20 2 6 2" xfId="53917"/>
    <cellStyle name="Normal 2 7 20 2 7" xfId="53918"/>
    <cellStyle name="Normal 2 7 20 2 7 2" xfId="53919"/>
    <cellStyle name="Normal 2 7 20 2 8" xfId="53920"/>
    <cellStyle name="Normal 2 7 20 2 8 2" xfId="53921"/>
    <cellStyle name="Normal 2 7 20 2 9" xfId="53922"/>
    <cellStyle name="Normal 2 7 20 2 9 2" xfId="53923"/>
    <cellStyle name="Normal 2 7 20 3" xfId="53924"/>
    <cellStyle name="Normal 2 7 20 3 10" xfId="53925"/>
    <cellStyle name="Normal 2 7 20 3 10 2" xfId="53926"/>
    <cellStyle name="Normal 2 7 20 3 11" xfId="53927"/>
    <cellStyle name="Normal 2 7 20 3 11 2" xfId="53928"/>
    <cellStyle name="Normal 2 7 20 3 12" xfId="53929"/>
    <cellStyle name="Normal 2 7 20 3 12 2" xfId="53930"/>
    <cellStyle name="Normal 2 7 20 3 13" xfId="53931"/>
    <cellStyle name="Normal 2 7 20 3 14" xfId="53932"/>
    <cellStyle name="Normal 2 7 20 3 2" xfId="53933"/>
    <cellStyle name="Normal 2 7 20 3 2 2" xfId="53934"/>
    <cellStyle name="Normal 2 7 20 3 3" xfId="53935"/>
    <cellStyle name="Normal 2 7 20 3 3 2" xfId="53936"/>
    <cellStyle name="Normal 2 7 20 3 4" xfId="53937"/>
    <cellStyle name="Normal 2 7 20 3 4 2" xfId="53938"/>
    <cellStyle name="Normal 2 7 20 3 5" xfId="53939"/>
    <cellStyle name="Normal 2 7 20 3 5 2" xfId="53940"/>
    <cellStyle name="Normal 2 7 20 3 6" xfId="53941"/>
    <cellStyle name="Normal 2 7 20 3 6 2" xfId="53942"/>
    <cellStyle name="Normal 2 7 20 3 7" xfId="53943"/>
    <cellStyle name="Normal 2 7 20 3 7 2" xfId="53944"/>
    <cellStyle name="Normal 2 7 20 3 8" xfId="53945"/>
    <cellStyle name="Normal 2 7 20 3 8 2" xfId="53946"/>
    <cellStyle name="Normal 2 7 20 3 9" xfId="53947"/>
    <cellStyle name="Normal 2 7 20 3 9 2" xfId="53948"/>
    <cellStyle name="Normal 2 7 20 4" xfId="53949"/>
    <cellStyle name="Normal 2 7 20 4 2" xfId="53950"/>
    <cellStyle name="Normal 2 7 20 5" xfId="53951"/>
    <cellStyle name="Normal 2 7 20 5 2" xfId="53952"/>
    <cellStyle name="Normal 2 7 20 6" xfId="53953"/>
    <cellStyle name="Normal 2 7 20 6 2" xfId="53954"/>
    <cellStyle name="Normal 2 7 20 7" xfId="53955"/>
    <cellStyle name="Normal 2 7 20 7 2" xfId="53956"/>
    <cellStyle name="Normal 2 7 20 8" xfId="53957"/>
    <cellStyle name="Normal 2 7 20 8 2" xfId="53958"/>
    <cellStyle name="Normal 2 7 20 9" xfId="53959"/>
    <cellStyle name="Normal 2 7 20 9 2" xfId="53960"/>
    <cellStyle name="Normal 2 7 20_New_Duke_Form_Percent_Complete" xfId="53961"/>
    <cellStyle name="Normal 2 7 21" xfId="53962"/>
    <cellStyle name="Normal 2 7 21 10" xfId="53963"/>
    <cellStyle name="Normal 2 7 21 10 2" xfId="53964"/>
    <cellStyle name="Normal 2 7 21 11" xfId="53965"/>
    <cellStyle name="Normal 2 7 21 11 2" xfId="53966"/>
    <cellStyle name="Normal 2 7 21 12" xfId="53967"/>
    <cellStyle name="Normal 2 7 21 12 2" xfId="53968"/>
    <cellStyle name="Normal 2 7 21 13" xfId="53969"/>
    <cellStyle name="Normal 2 7 21 13 2" xfId="53970"/>
    <cellStyle name="Normal 2 7 21 14" xfId="53971"/>
    <cellStyle name="Normal 2 7 21 14 2" xfId="53972"/>
    <cellStyle name="Normal 2 7 21 15" xfId="53973"/>
    <cellStyle name="Normal 2 7 21 16" xfId="53974"/>
    <cellStyle name="Normal 2 7 21 2" xfId="53975"/>
    <cellStyle name="Normal 2 7 21 2 10" xfId="53976"/>
    <cellStyle name="Normal 2 7 21 2 10 2" xfId="53977"/>
    <cellStyle name="Normal 2 7 21 2 11" xfId="53978"/>
    <cellStyle name="Normal 2 7 21 2 11 2" xfId="53979"/>
    <cellStyle name="Normal 2 7 21 2 12" xfId="53980"/>
    <cellStyle name="Normal 2 7 21 2 12 2" xfId="53981"/>
    <cellStyle name="Normal 2 7 21 2 13" xfId="53982"/>
    <cellStyle name="Normal 2 7 21 2 14" xfId="53983"/>
    <cellStyle name="Normal 2 7 21 2 2" xfId="53984"/>
    <cellStyle name="Normal 2 7 21 2 2 2" xfId="53985"/>
    <cellStyle name="Normal 2 7 21 2 3" xfId="53986"/>
    <cellStyle name="Normal 2 7 21 2 3 2" xfId="53987"/>
    <cellStyle name="Normal 2 7 21 2 4" xfId="53988"/>
    <cellStyle name="Normal 2 7 21 2 4 2" xfId="53989"/>
    <cellStyle name="Normal 2 7 21 2 5" xfId="53990"/>
    <cellStyle name="Normal 2 7 21 2 5 2" xfId="53991"/>
    <cellStyle name="Normal 2 7 21 2 6" xfId="53992"/>
    <cellStyle name="Normal 2 7 21 2 6 2" xfId="53993"/>
    <cellStyle name="Normal 2 7 21 2 7" xfId="53994"/>
    <cellStyle name="Normal 2 7 21 2 7 2" xfId="53995"/>
    <cellStyle name="Normal 2 7 21 2 8" xfId="53996"/>
    <cellStyle name="Normal 2 7 21 2 8 2" xfId="53997"/>
    <cellStyle name="Normal 2 7 21 2 9" xfId="53998"/>
    <cellStyle name="Normal 2 7 21 2 9 2" xfId="53999"/>
    <cellStyle name="Normal 2 7 21 3" xfId="54000"/>
    <cellStyle name="Normal 2 7 21 3 10" xfId="54001"/>
    <cellStyle name="Normal 2 7 21 3 10 2" xfId="54002"/>
    <cellStyle name="Normal 2 7 21 3 11" xfId="54003"/>
    <cellStyle name="Normal 2 7 21 3 11 2" xfId="54004"/>
    <cellStyle name="Normal 2 7 21 3 12" xfId="54005"/>
    <cellStyle name="Normal 2 7 21 3 12 2" xfId="54006"/>
    <cellStyle name="Normal 2 7 21 3 13" xfId="54007"/>
    <cellStyle name="Normal 2 7 21 3 14" xfId="54008"/>
    <cellStyle name="Normal 2 7 21 3 2" xfId="54009"/>
    <cellStyle name="Normal 2 7 21 3 2 2" xfId="54010"/>
    <cellStyle name="Normal 2 7 21 3 3" xfId="54011"/>
    <cellStyle name="Normal 2 7 21 3 3 2" xfId="54012"/>
    <cellStyle name="Normal 2 7 21 3 4" xfId="54013"/>
    <cellStyle name="Normal 2 7 21 3 4 2" xfId="54014"/>
    <cellStyle name="Normal 2 7 21 3 5" xfId="54015"/>
    <cellStyle name="Normal 2 7 21 3 5 2" xfId="54016"/>
    <cellStyle name="Normal 2 7 21 3 6" xfId="54017"/>
    <cellStyle name="Normal 2 7 21 3 6 2" xfId="54018"/>
    <cellStyle name="Normal 2 7 21 3 7" xfId="54019"/>
    <cellStyle name="Normal 2 7 21 3 7 2" xfId="54020"/>
    <cellStyle name="Normal 2 7 21 3 8" xfId="54021"/>
    <cellStyle name="Normal 2 7 21 3 8 2" xfId="54022"/>
    <cellStyle name="Normal 2 7 21 3 9" xfId="54023"/>
    <cellStyle name="Normal 2 7 21 3 9 2" xfId="54024"/>
    <cellStyle name="Normal 2 7 21 4" xfId="54025"/>
    <cellStyle name="Normal 2 7 21 4 2" xfId="54026"/>
    <cellStyle name="Normal 2 7 21 5" xfId="54027"/>
    <cellStyle name="Normal 2 7 21 5 2" xfId="54028"/>
    <cellStyle name="Normal 2 7 21 6" xfId="54029"/>
    <cellStyle name="Normal 2 7 21 6 2" xfId="54030"/>
    <cellStyle name="Normal 2 7 21 7" xfId="54031"/>
    <cellStyle name="Normal 2 7 21 7 2" xfId="54032"/>
    <cellStyle name="Normal 2 7 21 8" xfId="54033"/>
    <cellStyle name="Normal 2 7 21 8 2" xfId="54034"/>
    <cellStyle name="Normal 2 7 21 9" xfId="54035"/>
    <cellStyle name="Normal 2 7 21 9 2" xfId="54036"/>
    <cellStyle name="Normal 2 7 21_New_Duke_Form_Percent_Complete" xfId="54037"/>
    <cellStyle name="Normal 2 7 22" xfId="54038"/>
    <cellStyle name="Normal 2 7 22 10" xfId="54039"/>
    <cellStyle name="Normal 2 7 22 10 2" xfId="54040"/>
    <cellStyle name="Normal 2 7 22 11" xfId="54041"/>
    <cellStyle name="Normal 2 7 22 11 2" xfId="54042"/>
    <cellStyle name="Normal 2 7 22 12" xfId="54043"/>
    <cellStyle name="Normal 2 7 22 12 2" xfId="54044"/>
    <cellStyle name="Normal 2 7 22 13" xfId="54045"/>
    <cellStyle name="Normal 2 7 22 14" xfId="54046"/>
    <cellStyle name="Normal 2 7 22 2" xfId="54047"/>
    <cellStyle name="Normal 2 7 22 2 2" xfId="54048"/>
    <cellStyle name="Normal 2 7 22 3" xfId="54049"/>
    <cellStyle name="Normal 2 7 22 3 2" xfId="54050"/>
    <cellStyle name="Normal 2 7 22 4" xfId="54051"/>
    <cellStyle name="Normal 2 7 22 4 2" xfId="54052"/>
    <cellStyle name="Normal 2 7 22 5" xfId="54053"/>
    <cellStyle name="Normal 2 7 22 5 2" xfId="54054"/>
    <cellStyle name="Normal 2 7 22 6" xfId="54055"/>
    <cellStyle name="Normal 2 7 22 6 2" xfId="54056"/>
    <cellStyle name="Normal 2 7 22 7" xfId="54057"/>
    <cellStyle name="Normal 2 7 22 7 2" xfId="54058"/>
    <cellStyle name="Normal 2 7 22 8" xfId="54059"/>
    <cellStyle name="Normal 2 7 22 8 2" xfId="54060"/>
    <cellStyle name="Normal 2 7 22 9" xfId="54061"/>
    <cellStyle name="Normal 2 7 22 9 2" xfId="54062"/>
    <cellStyle name="Normal 2 7 23" xfId="54063"/>
    <cellStyle name="Normal 2 7 23 10" xfId="54064"/>
    <cellStyle name="Normal 2 7 23 10 2" xfId="54065"/>
    <cellStyle name="Normal 2 7 23 11" xfId="54066"/>
    <cellStyle name="Normal 2 7 23 11 2" xfId="54067"/>
    <cellStyle name="Normal 2 7 23 12" xfId="54068"/>
    <cellStyle name="Normal 2 7 23 12 2" xfId="54069"/>
    <cellStyle name="Normal 2 7 23 13" xfId="54070"/>
    <cellStyle name="Normal 2 7 23 14" xfId="54071"/>
    <cellStyle name="Normal 2 7 23 2" xfId="54072"/>
    <cellStyle name="Normal 2 7 23 2 2" xfId="54073"/>
    <cellStyle name="Normal 2 7 23 3" xfId="54074"/>
    <cellStyle name="Normal 2 7 23 3 2" xfId="54075"/>
    <cellStyle name="Normal 2 7 23 4" xfId="54076"/>
    <cellStyle name="Normal 2 7 23 4 2" xfId="54077"/>
    <cellStyle name="Normal 2 7 23 5" xfId="54078"/>
    <cellStyle name="Normal 2 7 23 5 2" xfId="54079"/>
    <cellStyle name="Normal 2 7 23 6" xfId="54080"/>
    <cellStyle name="Normal 2 7 23 6 2" xfId="54081"/>
    <cellStyle name="Normal 2 7 23 7" xfId="54082"/>
    <cellStyle name="Normal 2 7 23 7 2" xfId="54083"/>
    <cellStyle name="Normal 2 7 23 8" xfId="54084"/>
    <cellStyle name="Normal 2 7 23 8 2" xfId="54085"/>
    <cellStyle name="Normal 2 7 23 9" xfId="54086"/>
    <cellStyle name="Normal 2 7 23 9 2" xfId="54087"/>
    <cellStyle name="Normal 2 7 24" xfId="54088"/>
    <cellStyle name="Normal 2 7 24 2" xfId="54089"/>
    <cellStyle name="Normal 2 7 25" xfId="54090"/>
    <cellStyle name="Normal 2 7 25 2" xfId="54091"/>
    <cellStyle name="Normal 2 7 26" xfId="54092"/>
    <cellStyle name="Normal 2 7 26 2" xfId="54093"/>
    <cellStyle name="Normal 2 7 27" xfId="54094"/>
    <cellStyle name="Normal 2 7 27 2" xfId="54095"/>
    <cellStyle name="Normal 2 7 28" xfId="54096"/>
    <cellStyle name="Normal 2 7 28 2" xfId="54097"/>
    <cellStyle name="Normal 2 7 29" xfId="54098"/>
    <cellStyle name="Normal 2 7 29 2" xfId="54099"/>
    <cellStyle name="Normal 2 7 3" xfId="54100"/>
    <cellStyle name="Normal 2 7 3 10" xfId="54101"/>
    <cellStyle name="Normal 2 7 3 10 2" xfId="54102"/>
    <cellStyle name="Normal 2 7 3 11" xfId="54103"/>
    <cellStyle name="Normal 2 7 3 11 2" xfId="54104"/>
    <cellStyle name="Normal 2 7 3 12" xfId="54105"/>
    <cellStyle name="Normal 2 7 3 12 2" xfId="54106"/>
    <cellStyle name="Normal 2 7 3 13" xfId="54107"/>
    <cellStyle name="Normal 2 7 3 13 2" xfId="54108"/>
    <cellStyle name="Normal 2 7 3 14" xfId="54109"/>
    <cellStyle name="Normal 2 7 3 14 2" xfId="54110"/>
    <cellStyle name="Normal 2 7 3 15" xfId="54111"/>
    <cellStyle name="Normal 2 7 3 16" xfId="54112"/>
    <cellStyle name="Normal 2 7 3 2" xfId="54113"/>
    <cellStyle name="Normal 2 7 3 2 10" xfId="54114"/>
    <cellStyle name="Normal 2 7 3 2 10 2" xfId="54115"/>
    <cellStyle name="Normal 2 7 3 2 11" xfId="54116"/>
    <cellStyle name="Normal 2 7 3 2 11 2" xfId="54117"/>
    <cellStyle name="Normal 2 7 3 2 12" xfId="54118"/>
    <cellStyle name="Normal 2 7 3 2 12 2" xfId="54119"/>
    <cellStyle name="Normal 2 7 3 2 13" xfId="54120"/>
    <cellStyle name="Normal 2 7 3 2 14" xfId="54121"/>
    <cellStyle name="Normal 2 7 3 2 2" xfId="54122"/>
    <cellStyle name="Normal 2 7 3 2 2 2" xfId="54123"/>
    <cellStyle name="Normal 2 7 3 2 3" xfId="54124"/>
    <cellStyle name="Normal 2 7 3 2 3 2" xfId="54125"/>
    <cellStyle name="Normal 2 7 3 2 4" xfId="54126"/>
    <cellStyle name="Normal 2 7 3 2 4 2" xfId="54127"/>
    <cellStyle name="Normal 2 7 3 2 5" xfId="54128"/>
    <cellStyle name="Normal 2 7 3 2 5 2" xfId="54129"/>
    <cellStyle name="Normal 2 7 3 2 6" xfId="54130"/>
    <cellStyle name="Normal 2 7 3 2 6 2" xfId="54131"/>
    <cellStyle name="Normal 2 7 3 2 7" xfId="54132"/>
    <cellStyle name="Normal 2 7 3 2 7 2" xfId="54133"/>
    <cellStyle name="Normal 2 7 3 2 8" xfId="54134"/>
    <cellStyle name="Normal 2 7 3 2 8 2" xfId="54135"/>
    <cellStyle name="Normal 2 7 3 2 9" xfId="54136"/>
    <cellStyle name="Normal 2 7 3 2 9 2" xfId="54137"/>
    <cellStyle name="Normal 2 7 3 3" xfId="54138"/>
    <cellStyle name="Normal 2 7 3 3 10" xfId="54139"/>
    <cellStyle name="Normal 2 7 3 3 10 2" xfId="54140"/>
    <cellStyle name="Normal 2 7 3 3 11" xfId="54141"/>
    <cellStyle name="Normal 2 7 3 3 11 2" xfId="54142"/>
    <cellStyle name="Normal 2 7 3 3 12" xfId="54143"/>
    <cellStyle name="Normal 2 7 3 3 12 2" xfId="54144"/>
    <cellStyle name="Normal 2 7 3 3 13" xfId="54145"/>
    <cellStyle name="Normal 2 7 3 3 14" xfId="54146"/>
    <cellStyle name="Normal 2 7 3 3 2" xfId="54147"/>
    <cellStyle name="Normal 2 7 3 3 2 2" xfId="54148"/>
    <cellStyle name="Normal 2 7 3 3 3" xfId="54149"/>
    <cellStyle name="Normal 2 7 3 3 3 2" xfId="54150"/>
    <cellStyle name="Normal 2 7 3 3 4" xfId="54151"/>
    <cellStyle name="Normal 2 7 3 3 4 2" xfId="54152"/>
    <cellStyle name="Normal 2 7 3 3 5" xfId="54153"/>
    <cellStyle name="Normal 2 7 3 3 5 2" xfId="54154"/>
    <cellStyle name="Normal 2 7 3 3 6" xfId="54155"/>
    <cellStyle name="Normal 2 7 3 3 6 2" xfId="54156"/>
    <cellStyle name="Normal 2 7 3 3 7" xfId="54157"/>
    <cellStyle name="Normal 2 7 3 3 7 2" xfId="54158"/>
    <cellStyle name="Normal 2 7 3 3 8" xfId="54159"/>
    <cellStyle name="Normal 2 7 3 3 8 2" xfId="54160"/>
    <cellStyle name="Normal 2 7 3 3 9" xfId="54161"/>
    <cellStyle name="Normal 2 7 3 3 9 2" xfId="54162"/>
    <cellStyle name="Normal 2 7 3 4" xfId="54163"/>
    <cellStyle name="Normal 2 7 3 4 2" xfId="54164"/>
    <cellStyle name="Normal 2 7 3 5" xfId="54165"/>
    <cellStyle name="Normal 2 7 3 5 2" xfId="54166"/>
    <cellStyle name="Normal 2 7 3 6" xfId="54167"/>
    <cellStyle name="Normal 2 7 3 6 2" xfId="54168"/>
    <cellStyle name="Normal 2 7 3 7" xfId="54169"/>
    <cellStyle name="Normal 2 7 3 7 2" xfId="54170"/>
    <cellStyle name="Normal 2 7 3 8" xfId="54171"/>
    <cellStyle name="Normal 2 7 3 8 2" xfId="54172"/>
    <cellStyle name="Normal 2 7 3 9" xfId="54173"/>
    <cellStyle name="Normal 2 7 3 9 2" xfId="54174"/>
    <cellStyle name="Normal 2 7 3_New_Duke_Form_Percent_Complete" xfId="54175"/>
    <cellStyle name="Normal 2 7 30" xfId="54176"/>
    <cellStyle name="Normal 2 7 30 2" xfId="54177"/>
    <cellStyle name="Normal 2 7 31" xfId="54178"/>
    <cellStyle name="Normal 2 7 31 2" xfId="54179"/>
    <cellStyle name="Normal 2 7 32" xfId="54180"/>
    <cellStyle name="Normal 2 7 32 2" xfId="54181"/>
    <cellStyle name="Normal 2 7 33" xfId="54182"/>
    <cellStyle name="Normal 2 7 33 2" xfId="54183"/>
    <cellStyle name="Normal 2 7 34" xfId="54184"/>
    <cellStyle name="Normal 2 7 34 2" xfId="54185"/>
    <cellStyle name="Normal 2 7 35" xfId="54186"/>
    <cellStyle name="Normal 2 7 36" xfId="54187"/>
    <cellStyle name="Normal 2 7 37" xfId="54188"/>
    <cellStyle name="Normal 2 7 38" xfId="54189"/>
    <cellStyle name="Normal 2 7 39" xfId="54190"/>
    <cellStyle name="Normal 2 7 4" xfId="54191"/>
    <cellStyle name="Normal 2 7 4 10" xfId="54192"/>
    <cellStyle name="Normal 2 7 4 10 2" xfId="54193"/>
    <cellStyle name="Normal 2 7 4 11" xfId="54194"/>
    <cellStyle name="Normal 2 7 4 11 2" xfId="54195"/>
    <cellStyle name="Normal 2 7 4 12" xfId="54196"/>
    <cellStyle name="Normal 2 7 4 12 2" xfId="54197"/>
    <cellStyle name="Normal 2 7 4 13" xfId="54198"/>
    <cellStyle name="Normal 2 7 4 13 2" xfId="54199"/>
    <cellStyle name="Normal 2 7 4 14" xfId="54200"/>
    <cellStyle name="Normal 2 7 4 14 2" xfId="54201"/>
    <cellStyle name="Normal 2 7 4 15" xfId="54202"/>
    <cellStyle name="Normal 2 7 4 16" xfId="54203"/>
    <cellStyle name="Normal 2 7 4 2" xfId="54204"/>
    <cellStyle name="Normal 2 7 4 2 10" xfId="54205"/>
    <cellStyle name="Normal 2 7 4 2 10 2" xfId="54206"/>
    <cellStyle name="Normal 2 7 4 2 11" xfId="54207"/>
    <cellStyle name="Normal 2 7 4 2 11 2" xfId="54208"/>
    <cellStyle name="Normal 2 7 4 2 12" xfId="54209"/>
    <cellStyle name="Normal 2 7 4 2 12 2" xfId="54210"/>
    <cellStyle name="Normal 2 7 4 2 13" xfId="54211"/>
    <cellStyle name="Normal 2 7 4 2 14" xfId="54212"/>
    <cellStyle name="Normal 2 7 4 2 2" xfId="54213"/>
    <cellStyle name="Normal 2 7 4 2 2 2" xfId="54214"/>
    <cellStyle name="Normal 2 7 4 2 3" xfId="54215"/>
    <cellStyle name="Normal 2 7 4 2 3 2" xfId="54216"/>
    <cellStyle name="Normal 2 7 4 2 4" xfId="54217"/>
    <cellStyle name="Normal 2 7 4 2 4 2" xfId="54218"/>
    <cellStyle name="Normal 2 7 4 2 5" xfId="54219"/>
    <cellStyle name="Normal 2 7 4 2 5 2" xfId="54220"/>
    <cellStyle name="Normal 2 7 4 2 6" xfId="54221"/>
    <cellStyle name="Normal 2 7 4 2 6 2" xfId="54222"/>
    <cellStyle name="Normal 2 7 4 2 7" xfId="54223"/>
    <cellStyle name="Normal 2 7 4 2 7 2" xfId="54224"/>
    <cellStyle name="Normal 2 7 4 2 8" xfId="54225"/>
    <cellStyle name="Normal 2 7 4 2 8 2" xfId="54226"/>
    <cellStyle name="Normal 2 7 4 2 9" xfId="54227"/>
    <cellStyle name="Normal 2 7 4 2 9 2" xfId="54228"/>
    <cellStyle name="Normal 2 7 4 3" xfId="54229"/>
    <cellStyle name="Normal 2 7 4 3 10" xfId="54230"/>
    <cellStyle name="Normal 2 7 4 3 10 2" xfId="54231"/>
    <cellStyle name="Normal 2 7 4 3 11" xfId="54232"/>
    <cellStyle name="Normal 2 7 4 3 11 2" xfId="54233"/>
    <cellStyle name="Normal 2 7 4 3 12" xfId="54234"/>
    <cellStyle name="Normal 2 7 4 3 12 2" xfId="54235"/>
    <cellStyle name="Normal 2 7 4 3 13" xfId="54236"/>
    <cellStyle name="Normal 2 7 4 3 14" xfId="54237"/>
    <cellStyle name="Normal 2 7 4 3 2" xfId="54238"/>
    <cellStyle name="Normal 2 7 4 3 2 2" xfId="54239"/>
    <cellStyle name="Normal 2 7 4 3 3" xfId="54240"/>
    <cellStyle name="Normal 2 7 4 3 3 2" xfId="54241"/>
    <cellStyle name="Normal 2 7 4 3 4" xfId="54242"/>
    <cellStyle name="Normal 2 7 4 3 4 2" xfId="54243"/>
    <cellStyle name="Normal 2 7 4 3 5" xfId="54244"/>
    <cellStyle name="Normal 2 7 4 3 5 2" xfId="54245"/>
    <cellStyle name="Normal 2 7 4 3 6" xfId="54246"/>
    <cellStyle name="Normal 2 7 4 3 6 2" xfId="54247"/>
    <cellStyle name="Normal 2 7 4 3 7" xfId="54248"/>
    <cellStyle name="Normal 2 7 4 3 7 2" xfId="54249"/>
    <cellStyle name="Normal 2 7 4 3 8" xfId="54250"/>
    <cellStyle name="Normal 2 7 4 3 8 2" xfId="54251"/>
    <cellStyle name="Normal 2 7 4 3 9" xfId="54252"/>
    <cellStyle name="Normal 2 7 4 3 9 2" xfId="54253"/>
    <cellStyle name="Normal 2 7 4 4" xfId="54254"/>
    <cellStyle name="Normal 2 7 4 4 2" xfId="54255"/>
    <cellStyle name="Normal 2 7 4 5" xfId="54256"/>
    <cellStyle name="Normal 2 7 4 5 2" xfId="54257"/>
    <cellStyle name="Normal 2 7 4 6" xfId="54258"/>
    <cellStyle name="Normal 2 7 4 6 2" xfId="54259"/>
    <cellStyle name="Normal 2 7 4 7" xfId="54260"/>
    <cellStyle name="Normal 2 7 4 7 2" xfId="54261"/>
    <cellStyle name="Normal 2 7 4 8" xfId="54262"/>
    <cellStyle name="Normal 2 7 4 8 2" xfId="54263"/>
    <cellStyle name="Normal 2 7 4 9" xfId="54264"/>
    <cellStyle name="Normal 2 7 4 9 2" xfId="54265"/>
    <cellStyle name="Normal 2 7 4_New_Duke_Form_Percent_Complete" xfId="54266"/>
    <cellStyle name="Normal 2 7 40" xfId="54267"/>
    <cellStyle name="Normal 2 7 41" xfId="54268"/>
    <cellStyle name="Normal 2 7 42" xfId="54269"/>
    <cellStyle name="Normal 2 7 43" xfId="54270"/>
    <cellStyle name="Normal 2 7 44" xfId="54271"/>
    <cellStyle name="Normal 2 7 45" xfId="54272"/>
    <cellStyle name="Normal 2 7 46" xfId="54273"/>
    <cellStyle name="Normal 2 7 47" xfId="54274"/>
    <cellStyle name="Normal 2 7 48" xfId="54275"/>
    <cellStyle name="Normal 2 7 49" xfId="54276"/>
    <cellStyle name="Normal 2 7 5" xfId="54277"/>
    <cellStyle name="Normal 2 7 5 10" xfId="54278"/>
    <cellStyle name="Normal 2 7 5 10 2" xfId="54279"/>
    <cellStyle name="Normal 2 7 5 11" xfId="54280"/>
    <cellStyle name="Normal 2 7 5 11 2" xfId="54281"/>
    <cellStyle name="Normal 2 7 5 12" xfId="54282"/>
    <cellStyle name="Normal 2 7 5 12 2" xfId="54283"/>
    <cellStyle name="Normal 2 7 5 13" xfId="54284"/>
    <cellStyle name="Normal 2 7 5 13 2" xfId="54285"/>
    <cellStyle name="Normal 2 7 5 14" xfId="54286"/>
    <cellStyle name="Normal 2 7 5 14 2" xfId="54287"/>
    <cellStyle name="Normal 2 7 5 15" xfId="54288"/>
    <cellStyle name="Normal 2 7 5 16" xfId="54289"/>
    <cellStyle name="Normal 2 7 5 2" xfId="54290"/>
    <cellStyle name="Normal 2 7 5 2 10" xfId="54291"/>
    <cellStyle name="Normal 2 7 5 2 10 2" xfId="54292"/>
    <cellStyle name="Normal 2 7 5 2 11" xfId="54293"/>
    <cellStyle name="Normal 2 7 5 2 11 2" xfId="54294"/>
    <cellStyle name="Normal 2 7 5 2 12" xfId="54295"/>
    <cellStyle name="Normal 2 7 5 2 12 2" xfId="54296"/>
    <cellStyle name="Normal 2 7 5 2 13" xfId="54297"/>
    <cellStyle name="Normal 2 7 5 2 14" xfId="54298"/>
    <cellStyle name="Normal 2 7 5 2 2" xfId="54299"/>
    <cellStyle name="Normal 2 7 5 2 2 2" xfId="54300"/>
    <cellStyle name="Normal 2 7 5 2 3" xfId="54301"/>
    <cellStyle name="Normal 2 7 5 2 3 2" xfId="54302"/>
    <cellStyle name="Normal 2 7 5 2 4" xfId="54303"/>
    <cellStyle name="Normal 2 7 5 2 4 2" xfId="54304"/>
    <cellStyle name="Normal 2 7 5 2 5" xfId="54305"/>
    <cellStyle name="Normal 2 7 5 2 5 2" xfId="54306"/>
    <cellStyle name="Normal 2 7 5 2 6" xfId="54307"/>
    <cellStyle name="Normal 2 7 5 2 6 2" xfId="54308"/>
    <cellStyle name="Normal 2 7 5 2 7" xfId="54309"/>
    <cellStyle name="Normal 2 7 5 2 7 2" xfId="54310"/>
    <cellStyle name="Normal 2 7 5 2 8" xfId="54311"/>
    <cellStyle name="Normal 2 7 5 2 8 2" xfId="54312"/>
    <cellStyle name="Normal 2 7 5 2 9" xfId="54313"/>
    <cellStyle name="Normal 2 7 5 2 9 2" xfId="54314"/>
    <cellStyle name="Normal 2 7 5 3" xfId="54315"/>
    <cellStyle name="Normal 2 7 5 3 10" xfId="54316"/>
    <cellStyle name="Normal 2 7 5 3 10 2" xfId="54317"/>
    <cellStyle name="Normal 2 7 5 3 11" xfId="54318"/>
    <cellStyle name="Normal 2 7 5 3 11 2" xfId="54319"/>
    <cellStyle name="Normal 2 7 5 3 12" xfId="54320"/>
    <cellStyle name="Normal 2 7 5 3 12 2" xfId="54321"/>
    <cellStyle name="Normal 2 7 5 3 13" xfId="54322"/>
    <cellStyle name="Normal 2 7 5 3 14" xfId="54323"/>
    <cellStyle name="Normal 2 7 5 3 2" xfId="54324"/>
    <cellStyle name="Normal 2 7 5 3 2 2" xfId="54325"/>
    <cellStyle name="Normal 2 7 5 3 3" xfId="54326"/>
    <cellStyle name="Normal 2 7 5 3 3 2" xfId="54327"/>
    <cellStyle name="Normal 2 7 5 3 4" xfId="54328"/>
    <cellStyle name="Normal 2 7 5 3 4 2" xfId="54329"/>
    <cellStyle name="Normal 2 7 5 3 5" xfId="54330"/>
    <cellStyle name="Normal 2 7 5 3 5 2" xfId="54331"/>
    <cellStyle name="Normal 2 7 5 3 6" xfId="54332"/>
    <cellStyle name="Normal 2 7 5 3 6 2" xfId="54333"/>
    <cellStyle name="Normal 2 7 5 3 7" xfId="54334"/>
    <cellStyle name="Normal 2 7 5 3 7 2" xfId="54335"/>
    <cellStyle name="Normal 2 7 5 3 8" xfId="54336"/>
    <cellStyle name="Normal 2 7 5 3 8 2" xfId="54337"/>
    <cellStyle name="Normal 2 7 5 3 9" xfId="54338"/>
    <cellStyle name="Normal 2 7 5 3 9 2" xfId="54339"/>
    <cellStyle name="Normal 2 7 5 4" xfId="54340"/>
    <cellStyle name="Normal 2 7 5 4 2" xfId="54341"/>
    <cellStyle name="Normal 2 7 5 5" xfId="54342"/>
    <cellStyle name="Normal 2 7 5 5 2" xfId="54343"/>
    <cellStyle name="Normal 2 7 5 6" xfId="54344"/>
    <cellStyle name="Normal 2 7 5 6 2" xfId="54345"/>
    <cellStyle name="Normal 2 7 5 7" xfId="54346"/>
    <cellStyle name="Normal 2 7 5 7 2" xfId="54347"/>
    <cellStyle name="Normal 2 7 5 8" xfId="54348"/>
    <cellStyle name="Normal 2 7 5 8 2" xfId="54349"/>
    <cellStyle name="Normal 2 7 5 9" xfId="54350"/>
    <cellStyle name="Normal 2 7 5 9 2" xfId="54351"/>
    <cellStyle name="Normal 2 7 5_New_Duke_Form_Percent_Complete" xfId="54352"/>
    <cellStyle name="Normal 2 7 50" xfId="54353"/>
    <cellStyle name="Normal 2 7 51" xfId="54354"/>
    <cellStyle name="Normal 2 7 52" xfId="54355"/>
    <cellStyle name="Normal 2 7 53" xfId="54356"/>
    <cellStyle name="Normal 2 7 54" xfId="54357"/>
    <cellStyle name="Normal 2 7 55" xfId="54358"/>
    <cellStyle name="Normal 2 7 56" xfId="54359"/>
    <cellStyle name="Normal 2 7 57" xfId="54360"/>
    <cellStyle name="Normal 2 7 58" xfId="54361"/>
    <cellStyle name="Normal 2 7 59" xfId="54362"/>
    <cellStyle name="Normal 2 7 6" xfId="54363"/>
    <cellStyle name="Normal 2 7 6 10" xfId="54364"/>
    <cellStyle name="Normal 2 7 6 10 2" xfId="54365"/>
    <cellStyle name="Normal 2 7 6 11" xfId="54366"/>
    <cellStyle name="Normal 2 7 6 11 2" xfId="54367"/>
    <cellStyle name="Normal 2 7 6 12" xfId="54368"/>
    <cellStyle name="Normal 2 7 6 12 2" xfId="54369"/>
    <cellStyle name="Normal 2 7 6 13" xfId="54370"/>
    <cellStyle name="Normal 2 7 6 13 2" xfId="54371"/>
    <cellStyle name="Normal 2 7 6 14" xfId="54372"/>
    <cellStyle name="Normal 2 7 6 14 2" xfId="54373"/>
    <cellStyle name="Normal 2 7 6 15" xfId="54374"/>
    <cellStyle name="Normal 2 7 6 16" xfId="54375"/>
    <cellStyle name="Normal 2 7 6 2" xfId="54376"/>
    <cellStyle name="Normal 2 7 6 2 10" xfId="54377"/>
    <cellStyle name="Normal 2 7 6 2 10 2" xfId="54378"/>
    <cellStyle name="Normal 2 7 6 2 11" xfId="54379"/>
    <cellStyle name="Normal 2 7 6 2 11 2" xfId="54380"/>
    <cellStyle name="Normal 2 7 6 2 12" xfId="54381"/>
    <cellStyle name="Normal 2 7 6 2 12 2" xfId="54382"/>
    <cellStyle name="Normal 2 7 6 2 13" xfId="54383"/>
    <cellStyle name="Normal 2 7 6 2 14" xfId="54384"/>
    <cellStyle name="Normal 2 7 6 2 2" xfId="54385"/>
    <cellStyle name="Normal 2 7 6 2 2 2" xfId="54386"/>
    <cellStyle name="Normal 2 7 6 2 3" xfId="54387"/>
    <cellStyle name="Normal 2 7 6 2 3 2" xfId="54388"/>
    <cellStyle name="Normal 2 7 6 2 4" xfId="54389"/>
    <cellStyle name="Normal 2 7 6 2 4 2" xfId="54390"/>
    <cellStyle name="Normal 2 7 6 2 5" xfId="54391"/>
    <cellStyle name="Normal 2 7 6 2 5 2" xfId="54392"/>
    <cellStyle name="Normal 2 7 6 2 6" xfId="54393"/>
    <cellStyle name="Normal 2 7 6 2 6 2" xfId="54394"/>
    <cellStyle name="Normal 2 7 6 2 7" xfId="54395"/>
    <cellStyle name="Normal 2 7 6 2 7 2" xfId="54396"/>
    <cellStyle name="Normal 2 7 6 2 8" xfId="54397"/>
    <cellStyle name="Normal 2 7 6 2 8 2" xfId="54398"/>
    <cellStyle name="Normal 2 7 6 2 9" xfId="54399"/>
    <cellStyle name="Normal 2 7 6 2 9 2" xfId="54400"/>
    <cellStyle name="Normal 2 7 6 3" xfId="54401"/>
    <cellStyle name="Normal 2 7 6 3 10" xfId="54402"/>
    <cellStyle name="Normal 2 7 6 3 10 2" xfId="54403"/>
    <cellStyle name="Normal 2 7 6 3 11" xfId="54404"/>
    <cellStyle name="Normal 2 7 6 3 11 2" xfId="54405"/>
    <cellStyle name="Normal 2 7 6 3 12" xfId="54406"/>
    <cellStyle name="Normal 2 7 6 3 12 2" xfId="54407"/>
    <cellStyle name="Normal 2 7 6 3 13" xfId="54408"/>
    <cellStyle name="Normal 2 7 6 3 14" xfId="54409"/>
    <cellStyle name="Normal 2 7 6 3 2" xfId="54410"/>
    <cellStyle name="Normal 2 7 6 3 2 2" xfId="54411"/>
    <cellStyle name="Normal 2 7 6 3 3" xfId="54412"/>
    <cellStyle name="Normal 2 7 6 3 3 2" xfId="54413"/>
    <cellStyle name="Normal 2 7 6 3 4" xfId="54414"/>
    <cellStyle name="Normal 2 7 6 3 4 2" xfId="54415"/>
    <cellStyle name="Normal 2 7 6 3 5" xfId="54416"/>
    <cellStyle name="Normal 2 7 6 3 5 2" xfId="54417"/>
    <cellStyle name="Normal 2 7 6 3 6" xfId="54418"/>
    <cellStyle name="Normal 2 7 6 3 6 2" xfId="54419"/>
    <cellStyle name="Normal 2 7 6 3 7" xfId="54420"/>
    <cellStyle name="Normal 2 7 6 3 7 2" xfId="54421"/>
    <cellStyle name="Normal 2 7 6 3 8" xfId="54422"/>
    <cellStyle name="Normal 2 7 6 3 8 2" xfId="54423"/>
    <cellStyle name="Normal 2 7 6 3 9" xfId="54424"/>
    <cellStyle name="Normal 2 7 6 3 9 2" xfId="54425"/>
    <cellStyle name="Normal 2 7 6 4" xfId="54426"/>
    <cellStyle name="Normal 2 7 6 4 2" xfId="54427"/>
    <cellStyle name="Normal 2 7 6 5" xfId="54428"/>
    <cellStyle name="Normal 2 7 6 5 2" xfId="54429"/>
    <cellStyle name="Normal 2 7 6 6" xfId="54430"/>
    <cellStyle name="Normal 2 7 6 6 2" xfId="54431"/>
    <cellStyle name="Normal 2 7 6 7" xfId="54432"/>
    <cellStyle name="Normal 2 7 6 7 2" xfId="54433"/>
    <cellStyle name="Normal 2 7 6 8" xfId="54434"/>
    <cellStyle name="Normal 2 7 6 8 2" xfId="54435"/>
    <cellStyle name="Normal 2 7 6 9" xfId="54436"/>
    <cellStyle name="Normal 2 7 6 9 2" xfId="54437"/>
    <cellStyle name="Normal 2 7 6_New_Duke_Form_Percent_Complete" xfId="54438"/>
    <cellStyle name="Normal 2 7 60" xfId="54439"/>
    <cellStyle name="Normal 2 7 61" xfId="54440"/>
    <cellStyle name="Normal 2 7 62" xfId="54441"/>
    <cellStyle name="Normal 2 7 63" xfId="54442"/>
    <cellStyle name="Normal 2 7 64" xfId="54443"/>
    <cellStyle name="Normal 2 7 65" xfId="54444"/>
    <cellStyle name="Normal 2 7 66" xfId="54445"/>
    <cellStyle name="Normal 2 7 67" xfId="54446"/>
    <cellStyle name="Normal 2 7 68" xfId="54447"/>
    <cellStyle name="Normal 2 7 69" xfId="54448"/>
    <cellStyle name="Normal 2 7 7" xfId="54449"/>
    <cellStyle name="Normal 2 7 7 10" xfId="54450"/>
    <cellStyle name="Normal 2 7 7 10 2" xfId="54451"/>
    <cellStyle name="Normal 2 7 7 11" xfId="54452"/>
    <cellStyle name="Normal 2 7 7 11 2" xfId="54453"/>
    <cellStyle name="Normal 2 7 7 12" xfId="54454"/>
    <cellStyle name="Normal 2 7 7 12 2" xfId="54455"/>
    <cellStyle name="Normal 2 7 7 13" xfId="54456"/>
    <cellStyle name="Normal 2 7 7 13 2" xfId="54457"/>
    <cellStyle name="Normal 2 7 7 14" xfId="54458"/>
    <cellStyle name="Normal 2 7 7 14 2" xfId="54459"/>
    <cellStyle name="Normal 2 7 7 15" xfId="54460"/>
    <cellStyle name="Normal 2 7 7 16" xfId="54461"/>
    <cellStyle name="Normal 2 7 7 2" xfId="54462"/>
    <cellStyle name="Normal 2 7 7 2 10" xfId="54463"/>
    <cellStyle name="Normal 2 7 7 2 10 2" xfId="54464"/>
    <cellStyle name="Normal 2 7 7 2 11" xfId="54465"/>
    <cellStyle name="Normal 2 7 7 2 11 2" xfId="54466"/>
    <cellStyle name="Normal 2 7 7 2 12" xfId="54467"/>
    <cellStyle name="Normal 2 7 7 2 12 2" xfId="54468"/>
    <cellStyle name="Normal 2 7 7 2 13" xfId="54469"/>
    <cellStyle name="Normal 2 7 7 2 14" xfId="54470"/>
    <cellStyle name="Normal 2 7 7 2 2" xfId="54471"/>
    <cellStyle name="Normal 2 7 7 2 2 2" xfId="54472"/>
    <cellStyle name="Normal 2 7 7 2 3" xfId="54473"/>
    <cellStyle name="Normal 2 7 7 2 3 2" xfId="54474"/>
    <cellStyle name="Normal 2 7 7 2 4" xfId="54475"/>
    <cellStyle name="Normal 2 7 7 2 4 2" xfId="54476"/>
    <cellStyle name="Normal 2 7 7 2 5" xfId="54477"/>
    <cellStyle name="Normal 2 7 7 2 5 2" xfId="54478"/>
    <cellStyle name="Normal 2 7 7 2 6" xfId="54479"/>
    <cellStyle name="Normal 2 7 7 2 6 2" xfId="54480"/>
    <cellStyle name="Normal 2 7 7 2 7" xfId="54481"/>
    <cellStyle name="Normal 2 7 7 2 7 2" xfId="54482"/>
    <cellStyle name="Normal 2 7 7 2 8" xfId="54483"/>
    <cellStyle name="Normal 2 7 7 2 8 2" xfId="54484"/>
    <cellStyle name="Normal 2 7 7 2 9" xfId="54485"/>
    <cellStyle name="Normal 2 7 7 2 9 2" xfId="54486"/>
    <cellStyle name="Normal 2 7 7 3" xfId="54487"/>
    <cellStyle name="Normal 2 7 7 3 10" xfId="54488"/>
    <cellStyle name="Normal 2 7 7 3 10 2" xfId="54489"/>
    <cellStyle name="Normal 2 7 7 3 11" xfId="54490"/>
    <cellStyle name="Normal 2 7 7 3 11 2" xfId="54491"/>
    <cellStyle name="Normal 2 7 7 3 12" xfId="54492"/>
    <cellStyle name="Normal 2 7 7 3 12 2" xfId="54493"/>
    <cellStyle name="Normal 2 7 7 3 13" xfId="54494"/>
    <cellStyle name="Normal 2 7 7 3 14" xfId="54495"/>
    <cellStyle name="Normal 2 7 7 3 2" xfId="54496"/>
    <cellStyle name="Normal 2 7 7 3 2 2" xfId="54497"/>
    <cellStyle name="Normal 2 7 7 3 3" xfId="54498"/>
    <cellStyle name="Normal 2 7 7 3 3 2" xfId="54499"/>
    <cellStyle name="Normal 2 7 7 3 4" xfId="54500"/>
    <cellStyle name="Normal 2 7 7 3 4 2" xfId="54501"/>
    <cellStyle name="Normal 2 7 7 3 5" xfId="54502"/>
    <cellStyle name="Normal 2 7 7 3 5 2" xfId="54503"/>
    <cellStyle name="Normal 2 7 7 3 6" xfId="54504"/>
    <cellStyle name="Normal 2 7 7 3 6 2" xfId="54505"/>
    <cellStyle name="Normal 2 7 7 3 7" xfId="54506"/>
    <cellStyle name="Normal 2 7 7 3 7 2" xfId="54507"/>
    <cellStyle name="Normal 2 7 7 3 8" xfId="54508"/>
    <cellStyle name="Normal 2 7 7 3 8 2" xfId="54509"/>
    <cellStyle name="Normal 2 7 7 3 9" xfId="54510"/>
    <cellStyle name="Normal 2 7 7 3 9 2" xfId="54511"/>
    <cellStyle name="Normal 2 7 7 4" xfId="54512"/>
    <cellStyle name="Normal 2 7 7 4 2" xfId="54513"/>
    <cellStyle name="Normal 2 7 7 5" xfId="54514"/>
    <cellStyle name="Normal 2 7 7 5 2" xfId="54515"/>
    <cellStyle name="Normal 2 7 7 6" xfId="54516"/>
    <cellStyle name="Normal 2 7 7 6 2" xfId="54517"/>
    <cellStyle name="Normal 2 7 7 7" xfId="54518"/>
    <cellStyle name="Normal 2 7 7 7 2" xfId="54519"/>
    <cellStyle name="Normal 2 7 7 8" xfId="54520"/>
    <cellStyle name="Normal 2 7 7 8 2" xfId="54521"/>
    <cellStyle name="Normal 2 7 7 9" xfId="54522"/>
    <cellStyle name="Normal 2 7 7 9 2" xfId="54523"/>
    <cellStyle name="Normal 2 7 7_New_Duke_Form_Percent_Complete" xfId="54524"/>
    <cellStyle name="Normal 2 7 70" xfId="54525"/>
    <cellStyle name="Normal 2 7 71" xfId="54526"/>
    <cellStyle name="Normal 2 7 72" xfId="54527"/>
    <cellStyle name="Normal 2 7 73" xfId="54528"/>
    <cellStyle name="Normal 2 7 74" xfId="54529"/>
    <cellStyle name="Normal 2 7 75" xfId="54530"/>
    <cellStyle name="Normal 2 7 76" xfId="54531"/>
    <cellStyle name="Normal 2 7 77" xfId="54532"/>
    <cellStyle name="Normal 2 7 78" xfId="54533"/>
    <cellStyle name="Normal 2 7 79" xfId="54534"/>
    <cellStyle name="Normal 2 7 8" xfId="54535"/>
    <cellStyle name="Normal 2 7 8 10" xfId="54536"/>
    <cellStyle name="Normal 2 7 8 10 2" xfId="54537"/>
    <cellStyle name="Normal 2 7 8 11" xfId="54538"/>
    <cellStyle name="Normal 2 7 8 11 2" xfId="54539"/>
    <cellStyle name="Normal 2 7 8 12" xfId="54540"/>
    <cellStyle name="Normal 2 7 8 12 2" xfId="54541"/>
    <cellStyle name="Normal 2 7 8 13" xfId="54542"/>
    <cellStyle name="Normal 2 7 8 13 2" xfId="54543"/>
    <cellStyle name="Normal 2 7 8 14" xfId="54544"/>
    <cellStyle name="Normal 2 7 8 14 2" xfId="54545"/>
    <cellStyle name="Normal 2 7 8 15" xfId="54546"/>
    <cellStyle name="Normal 2 7 8 16" xfId="54547"/>
    <cellStyle name="Normal 2 7 8 2" xfId="54548"/>
    <cellStyle name="Normal 2 7 8 2 10" xfId="54549"/>
    <cellStyle name="Normal 2 7 8 2 10 2" xfId="54550"/>
    <cellStyle name="Normal 2 7 8 2 11" xfId="54551"/>
    <cellStyle name="Normal 2 7 8 2 11 2" xfId="54552"/>
    <cellStyle name="Normal 2 7 8 2 12" xfId="54553"/>
    <cellStyle name="Normal 2 7 8 2 12 2" xfId="54554"/>
    <cellStyle name="Normal 2 7 8 2 13" xfId="54555"/>
    <cellStyle name="Normal 2 7 8 2 14" xfId="54556"/>
    <cellStyle name="Normal 2 7 8 2 2" xfId="54557"/>
    <cellStyle name="Normal 2 7 8 2 2 2" xfId="54558"/>
    <cellStyle name="Normal 2 7 8 2 3" xfId="54559"/>
    <cellStyle name="Normal 2 7 8 2 3 2" xfId="54560"/>
    <cellStyle name="Normal 2 7 8 2 4" xfId="54561"/>
    <cellStyle name="Normal 2 7 8 2 4 2" xfId="54562"/>
    <cellStyle name="Normal 2 7 8 2 5" xfId="54563"/>
    <cellStyle name="Normal 2 7 8 2 5 2" xfId="54564"/>
    <cellStyle name="Normal 2 7 8 2 6" xfId="54565"/>
    <cellStyle name="Normal 2 7 8 2 6 2" xfId="54566"/>
    <cellStyle name="Normal 2 7 8 2 7" xfId="54567"/>
    <cellStyle name="Normal 2 7 8 2 7 2" xfId="54568"/>
    <cellStyle name="Normal 2 7 8 2 8" xfId="54569"/>
    <cellStyle name="Normal 2 7 8 2 8 2" xfId="54570"/>
    <cellStyle name="Normal 2 7 8 2 9" xfId="54571"/>
    <cellStyle name="Normal 2 7 8 2 9 2" xfId="54572"/>
    <cellStyle name="Normal 2 7 8 3" xfId="54573"/>
    <cellStyle name="Normal 2 7 8 3 10" xfId="54574"/>
    <cellStyle name="Normal 2 7 8 3 10 2" xfId="54575"/>
    <cellStyle name="Normal 2 7 8 3 11" xfId="54576"/>
    <cellStyle name="Normal 2 7 8 3 11 2" xfId="54577"/>
    <cellStyle name="Normal 2 7 8 3 12" xfId="54578"/>
    <cellStyle name="Normal 2 7 8 3 12 2" xfId="54579"/>
    <cellStyle name="Normal 2 7 8 3 13" xfId="54580"/>
    <cellStyle name="Normal 2 7 8 3 14" xfId="54581"/>
    <cellStyle name="Normal 2 7 8 3 2" xfId="54582"/>
    <cellStyle name="Normal 2 7 8 3 2 2" xfId="54583"/>
    <cellStyle name="Normal 2 7 8 3 3" xfId="54584"/>
    <cellStyle name="Normal 2 7 8 3 3 2" xfId="54585"/>
    <cellStyle name="Normal 2 7 8 3 4" xfId="54586"/>
    <cellStyle name="Normal 2 7 8 3 4 2" xfId="54587"/>
    <cellStyle name="Normal 2 7 8 3 5" xfId="54588"/>
    <cellStyle name="Normal 2 7 8 3 5 2" xfId="54589"/>
    <cellStyle name="Normal 2 7 8 3 6" xfId="54590"/>
    <cellStyle name="Normal 2 7 8 3 6 2" xfId="54591"/>
    <cellStyle name="Normal 2 7 8 3 7" xfId="54592"/>
    <cellStyle name="Normal 2 7 8 3 7 2" xfId="54593"/>
    <cellStyle name="Normal 2 7 8 3 8" xfId="54594"/>
    <cellStyle name="Normal 2 7 8 3 8 2" xfId="54595"/>
    <cellStyle name="Normal 2 7 8 3 9" xfId="54596"/>
    <cellStyle name="Normal 2 7 8 3 9 2" xfId="54597"/>
    <cellStyle name="Normal 2 7 8 4" xfId="54598"/>
    <cellStyle name="Normal 2 7 8 4 2" xfId="54599"/>
    <cellStyle name="Normal 2 7 8 5" xfId="54600"/>
    <cellStyle name="Normal 2 7 8 5 2" xfId="54601"/>
    <cellStyle name="Normal 2 7 8 6" xfId="54602"/>
    <cellStyle name="Normal 2 7 8 6 2" xfId="54603"/>
    <cellStyle name="Normal 2 7 8 7" xfId="54604"/>
    <cellStyle name="Normal 2 7 8 7 2" xfId="54605"/>
    <cellStyle name="Normal 2 7 8 8" xfId="54606"/>
    <cellStyle name="Normal 2 7 8 8 2" xfId="54607"/>
    <cellStyle name="Normal 2 7 8 9" xfId="54608"/>
    <cellStyle name="Normal 2 7 8 9 2" xfId="54609"/>
    <cellStyle name="Normal 2 7 8_New_Duke_Form_Percent_Complete" xfId="54610"/>
    <cellStyle name="Normal 2 7 80" xfId="54611"/>
    <cellStyle name="Normal 2 7 81" xfId="54612"/>
    <cellStyle name="Normal 2 7 82" xfId="54613"/>
    <cellStyle name="Normal 2 7 83" xfId="54614"/>
    <cellStyle name="Normal 2 7 84" xfId="54615"/>
    <cellStyle name="Normal 2 7 85" xfId="54616"/>
    <cellStyle name="Normal 2 7 86" xfId="54617"/>
    <cellStyle name="Normal 2 7 87" xfId="54618"/>
    <cellStyle name="Normal 2 7 88" xfId="54619"/>
    <cellStyle name="Normal 2 7 89" xfId="54620"/>
    <cellStyle name="Normal 2 7 9" xfId="54621"/>
    <cellStyle name="Normal 2 7 9 10" xfId="54622"/>
    <cellStyle name="Normal 2 7 9 10 2" xfId="54623"/>
    <cellStyle name="Normal 2 7 9 11" xfId="54624"/>
    <cellStyle name="Normal 2 7 9 11 2" xfId="54625"/>
    <cellStyle name="Normal 2 7 9 12" xfId="54626"/>
    <cellStyle name="Normal 2 7 9 12 2" xfId="54627"/>
    <cellStyle name="Normal 2 7 9 13" xfId="54628"/>
    <cellStyle name="Normal 2 7 9 13 2" xfId="54629"/>
    <cellStyle name="Normal 2 7 9 14" xfId="54630"/>
    <cellStyle name="Normal 2 7 9 14 2" xfId="54631"/>
    <cellStyle name="Normal 2 7 9 15" xfId="54632"/>
    <cellStyle name="Normal 2 7 9 16" xfId="54633"/>
    <cellStyle name="Normal 2 7 9 2" xfId="54634"/>
    <cellStyle name="Normal 2 7 9 2 10" xfId="54635"/>
    <cellStyle name="Normal 2 7 9 2 10 2" xfId="54636"/>
    <cellStyle name="Normal 2 7 9 2 11" xfId="54637"/>
    <cellStyle name="Normal 2 7 9 2 11 2" xfId="54638"/>
    <cellStyle name="Normal 2 7 9 2 12" xfId="54639"/>
    <cellStyle name="Normal 2 7 9 2 12 2" xfId="54640"/>
    <cellStyle name="Normal 2 7 9 2 13" xfId="54641"/>
    <cellStyle name="Normal 2 7 9 2 14" xfId="54642"/>
    <cellStyle name="Normal 2 7 9 2 2" xfId="54643"/>
    <cellStyle name="Normal 2 7 9 2 2 2" xfId="54644"/>
    <cellStyle name="Normal 2 7 9 2 3" xfId="54645"/>
    <cellStyle name="Normal 2 7 9 2 3 2" xfId="54646"/>
    <cellStyle name="Normal 2 7 9 2 4" xfId="54647"/>
    <cellStyle name="Normal 2 7 9 2 4 2" xfId="54648"/>
    <cellStyle name="Normal 2 7 9 2 5" xfId="54649"/>
    <cellStyle name="Normal 2 7 9 2 5 2" xfId="54650"/>
    <cellStyle name="Normal 2 7 9 2 6" xfId="54651"/>
    <cellStyle name="Normal 2 7 9 2 6 2" xfId="54652"/>
    <cellStyle name="Normal 2 7 9 2 7" xfId="54653"/>
    <cellStyle name="Normal 2 7 9 2 7 2" xfId="54654"/>
    <cellStyle name="Normal 2 7 9 2 8" xfId="54655"/>
    <cellStyle name="Normal 2 7 9 2 8 2" xfId="54656"/>
    <cellStyle name="Normal 2 7 9 2 9" xfId="54657"/>
    <cellStyle name="Normal 2 7 9 2 9 2" xfId="54658"/>
    <cellStyle name="Normal 2 7 9 3" xfId="54659"/>
    <cellStyle name="Normal 2 7 9 3 10" xfId="54660"/>
    <cellStyle name="Normal 2 7 9 3 10 2" xfId="54661"/>
    <cellStyle name="Normal 2 7 9 3 11" xfId="54662"/>
    <cellStyle name="Normal 2 7 9 3 11 2" xfId="54663"/>
    <cellStyle name="Normal 2 7 9 3 12" xfId="54664"/>
    <cellStyle name="Normal 2 7 9 3 12 2" xfId="54665"/>
    <cellStyle name="Normal 2 7 9 3 13" xfId="54666"/>
    <cellStyle name="Normal 2 7 9 3 14" xfId="54667"/>
    <cellStyle name="Normal 2 7 9 3 2" xfId="54668"/>
    <cellStyle name="Normal 2 7 9 3 2 2" xfId="54669"/>
    <cellStyle name="Normal 2 7 9 3 3" xfId="54670"/>
    <cellStyle name="Normal 2 7 9 3 3 2" xfId="54671"/>
    <cellStyle name="Normal 2 7 9 3 4" xfId="54672"/>
    <cellStyle name="Normal 2 7 9 3 4 2" xfId="54673"/>
    <cellStyle name="Normal 2 7 9 3 5" xfId="54674"/>
    <cellStyle name="Normal 2 7 9 3 5 2" xfId="54675"/>
    <cellStyle name="Normal 2 7 9 3 6" xfId="54676"/>
    <cellStyle name="Normal 2 7 9 3 6 2" xfId="54677"/>
    <cellStyle name="Normal 2 7 9 3 7" xfId="54678"/>
    <cellStyle name="Normal 2 7 9 3 7 2" xfId="54679"/>
    <cellStyle name="Normal 2 7 9 3 8" xfId="54680"/>
    <cellStyle name="Normal 2 7 9 3 8 2" xfId="54681"/>
    <cellStyle name="Normal 2 7 9 3 9" xfId="54682"/>
    <cellStyle name="Normal 2 7 9 3 9 2" xfId="54683"/>
    <cellStyle name="Normal 2 7 9 4" xfId="54684"/>
    <cellStyle name="Normal 2 7 9 4 2" xfId="54685"/>
    <cellStyle name="Normal 2 7 9 5" xfId="54686"/>
    <cellStyle name="Normal 2 7 9 5 2" xfId="54687"/>
    <cellStyle name="Normal 2 7 9 6" xfId="54688"/>
    <cellStyle name="Normal 2 7 9 6 2" xfId="54689"/>
    <cellStyle name="Normal 2 7 9 7" xfId="54690"/>
    <cellStyle name="Normal 2 7 9 7 2" xfId="54691"/>
    <cellStyle name="Normal 2 7 9 8" xfId="54692"/>
    <cellStyle name="Normal 2 7 9 8 2" xfId="54693"/>
    <cellStyle name="Normal 2 7 9 9" xfId="54694"/>
    <cellStyle name="Normal 2 7 9 9 2" xfId="54695"/>
    <cellStyle name="Normal 2 7 9_New_Duke_Form_Percent_Complete" xfId="54696"/>
    <cellStyle name="Normal 2 7 90" xfId="54697"/>
    <cellStyle name="Normal 2 7 91" xfId="54698"/>
    <cellStyle name="Normal 2 7 92" xfId="54699"/>
    <cellStyle name="Normal 2 7 93" xfId="54700"/>
    <cellStyle name="Normal 2 7_New_Duke_Form_Percent_Complete" xfId="54701"/>
    <cellStyle name="Normal 2 70" xfId="54702"/>
    <cellStyle name="Normal 2 71" xfId="54703"/>
    <cellStyle name="Normal 2 72" xfId="54704"/>
    <cellStyle name="Normal 2 73" xfId="54705"/>
    <cellStyle name="Normal 2 74" xfId="54706"/>
    <cellStyle name="Normal 2 75" xfId="54707"/>
    <cellStyle name="Normal 2 76" xfId="54708"/>
    <cellStyle name="Normal 2 77" xfId="54709"/>
    <cellStyle name="Normal 2 78" xfId="54710"/>
    <cellStyle name="Normal 2 79" xfId="54711"/>
    <cellStyle name="Normal 2 8" xfId="219"/>
    <cellStyle name="Normal 2 8 10" xfId="54712"/>
    <cellStyle name="Normal 2 8 10 10" xfId="54713"/>
    <cellStyle name="Normal 2 8 10 10 2" xfId="54714"/>
    <cellStyle name="Normal 2 8 10 11" xfId="54715"/>
    <cellStyle name="Normal 2 8 10 11 2" xfId="54716"/>
    <cellStyle name="Normal 2 8 10 12" xfId="54717"/>
    <cellStyle name="Normal 2 8 10 12 2" xfId="54718"/>
    <cellStyle name="Normal 2 8 10 13" xfId="54719"/>
    <cellStyle name="Normal 2 8 10 13 2" xfId="54720"/>
    <cellStyle name="Normal 2 8 10 14" xfId="54721"/>
    <cellStyle name="Normal 2 8 10 14 2" xfId="54722"/>
    <cellStyle name="Normal 2 8 10 15" xfId="54723"/>
    <cellStyle name="Normal 2 8 10 16" xfId="54724"/>
    <cellStyle name="Normal 2 8 10 2" xfId="54725"/>
    <cellStyle name="Normal 2 8 10 2 10" xfId="54726"/>
    <cellStyle name="Normal 2 8 10 2 10 2" xfId="54727"/>
    <cellStyle name="Normal 2 8 10 2 11" xfId="54728"/>
    <cellStyle name="Normal 2 8 10 2 11 2" xfId="54729"/>
    <cellStyle name="Normal 2 8 10 2 12" xfId="54730"/>
    <cellStyle name="Normal 2 8 10 2 12 2" xfId="54731"/>
    <cellStyle name="Normal 2 8 10 2 13" xfId="54732"/>
    <cellStyle name="Normal 2 8 10 2 14" xfId="54733"/>
    <cellStyle name="Normal 2 8 10 2 2" xfId="54734"/>
    <cellStyle name="Normal 2 8 10 2 2 2" xfId="54735"/>
    <cellStyle name="Normal 2 8 10 2 3" xfId="54736"/>
    <cellStyle name="Normal 2 8 10 2 3 2" xfId="54737"/>
    <cellStyle name="Normal 2 8 10 2 4" xfId="54738"/>
    <cellStyle name="Normal 2 8 10 2 4 2" xfId="54739"/>
    <cellStyle name="Normal 2 8 10 2 5" xfId="54740"/>
    <cellStyle name="Normal 2 8 10 2 5 2" xfId="54741"/>
    <cellStyle name="Normal 2 8 10 2 6" xfId="54742"/>
    <cellStyle name="Normal 2 8 10 2 6 2" xfId="54743"/>
    <cellStyle name="Normal 2 8 10 2 7" xfId="54744"/>
    <cellStyle name="Normal 2 8 10 2 7 2" xfId="54745"/>
    <cellStyle name="Normal 2 8 10 2 8" xfId="54746"/>
    <cellStyle name="Normal 2 8 10 2 8 2" xfId="54747"/>
    <cellStyle name="Normal 2 8 10 2 9" xfId="54748"/>
    <cellStyle name="Normal 2 8 10 2 9 2" xfId="54749"/>
    <cellStyle name="Normal 2 8 10 3" xfId="54750"/>
    <cellStyle name="Normal 2 8 10 3 10" xfId="54751"/>
    <cellStyle name="Normal 2 8 10 3 10 2" xfId="54752"/>
    <cellStyle name="Normal 2 8 10 3 11" xfId="54753"/>
    <cellStyle name="Normal 2 8 10 3 11 2" xfId="54754"/>
    <cellStyle name="Normal 2 8 10 3 12" xfId="54755"/>
    <cellStyle name="Normal 2 8 10 3 12 2" xfId="54756"/>
    <cellStyle name="Normal 2 8 10 3 13" xfId="54757"/>
    <cellStyle name="Normal 2 8 10 3 14" xfId="54758"/>
    <cellStyle name="Normal 2 8 10 3 2" xfId="54759"/>
    <cellStyle name="Normal 2 8 10 3 2 2" xfId="54760"/>
    <cellStyle name="Normal 2 8 10 3 3" xfId="54761"/>
    <cellStyle name="Normal 2 8 10 3 3 2" xfId="54762"/>
    <cellStyle name="Normal 2 8 10 3 4" xfId="54763"/>
    <cellStyle name="Normal 2 8 10 3 4 2" xfId="54764"/>
    <cellStyle name="Normal 2 8 10 3 5" xfId="54765"/>
    <cellStyle name="Normal 2 8 10 3 5 2" xfId="54766"/>
    <cellStyle name="Normal 2 8 10 3 6" xfId="54767"/>
    <cellStyle name="Normal 2 8 10 3 6 2" xfId="54768"/>
    <cellStyle name="Normal 2 8 10 3 7" xfId="54769"/>
    <cellStyle name="Normal 2 8 10 3 7 2" xfId="54770"/>
    <cellStyle name="Normal 2 8 10 3 8" xfId="54771"/>
    <cellStyle name="Normal 2 8 10 3 8 2" xfId="54772"/>
    <cellStyle name="Normal 2 8 10 3 9" xfId="54773"/>
    <cellStyle name="Normal 2 8 10 3 9 2" xfId="54774"/>
    <cellStyle name="Normal 2 8 10 4" xfId="54775"/>
    <cellStyle name="Normal 2 8 10 4 2" xfId="54776"/>
    <cellStyle name="Normal 2 8 10 5" xfId="54777"/>
    <cellStyle name="Normal 2 8 10 5 2" xfId="54778"/>
    <cellStyle name="Normal 2 8 10 6" xfId="54779"/>
    <cellStyle name="Normal 2 8 10 6 2" xfId="54780"/>
    <cellStyle name="Normal 2 8 10 7" xfId="54781"/>
    <cellStyle name="Normal 2 8 10 7 2" xfId="54782"/>
    <cellStyle name="Normal 2 8 10 8" xfId="54783"/>
    <cellStyle name="Normal 2 8 10 8 2" xfId="54784"/>
    <cellStyle name="Normal 2 8 10 9" xfId="54785"/>
    <cellStyle name="Normal 2 8 10 9 2" xfId="54786"/>
    <cellStyle name="Normal 2 8 10_New_Duke_Form_Percent_Complete" xfId="54787"/>
    <cellStyle name="Normal 2 8 11" xfId="54788"/>
    <cellStyle name="Normal 2 8 11 10" xfId="54789"/>
    <cellStyle name="Normal 2 8 11 10 2" xfId="54790"/>
    <cellStyle name="Normal 2 8 11 11" xfId="54791"/>
    <cellStyle name="Normal 2 8 11 11 2" xfId="54792"/>
    <cellStyle name="Normal 2 8 11 12" xfId="54793"/>
    <cellStyle name="Normal 2 8 11 12 2" xfId="54794"/>
    <cellStyle name="Normal 2 8 11 13" xfId="54795"/>
    <cellStyle name="Normal 2 8 11 13 2" xfId="54796"/>
    <cellStyle name="Normal 2 8 11 14" xfId="54797"/>
    <cellStyle name="Normal 2 8 11 14 2" xfId="54798"/>
    <cellStyle name="Normal 2 8 11 15" xfId="54799"/>
    <cellStyle name="Normal 2 8 11 16" xfId="54800"/>
    <cellStyle name="Normal 2 8 11 2" xfId="54801"/>
    <cellStyle name="Normal 2 8 11 2 10" xfId="54802"/>
    <cellStyle name="Normal 2 8 11 2 10 2" xfId="54803"/>
    <cellStyle name="Normal 2 8 11 2 11" xfId="54804"/>
    <cellStyle name="Normal 2 8 11 2 11 2" xfId="54805"/>
    <cellStyle name="Normal 2 8 11 2 12" xfId="54806"/>
    <cellStyle name="Normal 2 8 11 2 12 2" xfId="54807"/>
    <cellStyle name="Normal 2 8 11 2 13" xfId="54808"/>
    <cellStyle name="Normal 2 8 11 2 14" xfId="54809"/>
    <cellStyle name="Normal 2 8 11 2 2" xfId="54810"/>
    <cellStyle name="Normal 2 8 11 2 2 2" xfId="54811"/>
    <cellStyle name="Normal 2 8 11 2 3" xfId="54812"/>
    <cellStyle name="Normal 2 8 11 2 3 2" xfId="54813"/>
    <cellStyle name="Normal 2 8 11 2 4" xfId="54814"/>
    <cellStyle name="Normal 2 8 11 2 4 2" xfId="54815"/>
    <cellStyle name="Normal 2 8 11 2 5" xfId="54816"/>
    <cellStyle name="Normal 2 8 11 2 5 2" xfId="54817"/>
    <cellStyle name="Normal 2 8 11 2 6" xfId="54818"/>
    <cellStyle name="Normal 2 8 11 2 6 2" xfId="54819"/>
    <cellStyle name="Normal 2 8 11 2 7" xfId="54820"/>
    <cellStyle name="Normal 2 8 11 2 7 2" xfId="54821"/>
    <cellStyle name="Normal 2 8 11 2 8" xfId="54822"/>
    <cellStyle name="Normal 2 8 11 2 8 2" xfId="54823"/>
    <cellStyle name="Normal 2 8 11 2 9" xfId="54824"/>
    <cellStyle name="Normal 2 8 11 2 9 2" xfId="54825"/>
    <cellStyle name="Normal 2 8 11 3" xfId="54826"/>
    <cellStyle name="Normal 2 8 11 3 10" xfId="54827"/>
    <cellStyle name="Normal 2 8 11 3 10 2" xfId="54828"/>
    <cellStyle name="Normal 2 8 11 3 11" xfId="54829"/>
    <cellStyle name="Normal 2 8 11 3 11 2" xfId="54830"/>
    <cellStyle name="Normal 2 8 11 3 12" xfId="54831"/>
    <cellStyle name="Normal 2 8 11 3 12 2" xfId="54832"/>
    <cellStyle name="Normal 2 8 11 3 13" xfId="54833"/>
    <cellStyle name="Normal 2 8 11 3 14" xfId="54834"/>
    <cellStyle name="Normal 2 8 11 3 2" xfId="54835"/>
    <cellStyle name="Normal 2 8 11 3 2 2" xfId="54836"/>
    <cellStyle name="Normal 2 8 11 3 3" xfId="54837"/>
    <cellStyle name="Normal 2 8 11 3 3 2" xfId="54838"/>
    <cellStyle name="Normal 2 8 11 3 4" xfId="54839"/>
    <cellStyle name="Normal 2 8 11 3 4 2" xfId="54840"/>
    <cellStyle name="Normal 2 8 11 3 5" xfId="54841"/>
    <cellStyle name="Normal 2 8 11 3 5 2" xfId="54842"/>
    <cellStyle name="Normal 2 8 11 3 6" xfId="54843"/>
    <cellStyle name="Normal 2 8 11 3 6 2" xfId="54844"/>
    <cellStyle name="Normal 2 8 11 3 7" xfId="54845"/>
    <cellStyle name="Normal 2 8 11 3 7 2" xfId="54846"/>
    <cellStyle name="Normal 2 8 11 3 8" xfId="54847"/>
    <cellStyle name="Normal 2 8 11 3 8 2" xfId="54848"/>
    <cellStyle name="Normal 2 8 11 3 9" xfId="54849"/>
    <cellStyle name="Normal 2 8 11 3 9 2" xfId="54850"/>
    <cellStyle name="Normal 2 8 11 4" xfId="54851"/>
    <cellStyle name="Normal 2 8 11 4 2" xfId="54852"/>
    <cellStyle name="Normal 2 8 11 5" xfId="54853"/>
    <cellStyle name="Normal 2 8 11 5 2" xfId="54854"/>
    <cellStyle name="Normal 2 8 11 6" xfId="54855"/>
    <cellStyle name="Normal 2 8 11 6 2" xfId="54856"/>
    <cellStyle name="Normal 2 8 11 7" xfId="54857"/>
    <cellStyle name="Normal 2 8 11 7 2" xfId="54858"/>
    <cellStyle name="Normal 2 8 11 8" xfId="54859"/>
    <cellStyle name="Normal 2 8 11 8 2" xfId="54860"/>
    <cellStyle name="Normal 2 8 11 9" xfId="54861"/>
    <cellStyle name="Normal 2 8 11 9 2" xfId="54862"/>
    <cellStyle name="Normal 2 8 11_New_Duke_Form_Percent_Complete" xfId="54863"/>
    <cellStyle name="Normal 2 8 12" xfId="54864"/>
    <cellStyle name="Normal 2 8 12 10" xfId="54865"/>
    <cellStyle name="Normal 2 8 12 10 2" xfId="54866"/>
    <cellStyle name="Normal 2 8 12 11" xfId="54867"/>
    <cellStyle name="Normal 2 8 12 11 2" xfId="54868"/>
    <cellStyle name="Normal 2 8 12 12" xfId="54869"/>
    <cellStyle name="Normal 2 8 12 12 2" xfId="54870"/>
    <cellStyle name="Normal 2 8 12 13" xfId="54871"/>
    <cellStyle name="Normal 2 8 12 13 2" xfId="54872"/>
    <cellStyle name="Normal 2 8 12 14" xfId="54873"/>
    <cellStyle name="Normal 2 8 12 14 2" xfId="54874"/>
    <cellStyle name="Normal 2 8 12 15" xfId="54875"/>
    <cellStyle name="Normal 2 8 12 16" xfId="54876"/>
    <cellStyle name="Normal 2 8 12 2" xfId="54877"/>
    <cellStyle name="Normal 2 8 12 2 10" xfId="54878"/>
    <cellStyle name="Normal 2 8 12 2 10 2" xfId="54879"/>
    <cellStyle name="Normal 2 8 12 2 11" xfId="54880"/>
    <cellStyle name="Normal 2 8 12 2 11 2" xfId="54881"/>
    <cellStyle name="Normal 2 8 12 2 12" xfId="54882"/>
    <cellStyle name="Normal 2 8 12 2 12 2" xfId="54883"/>
    <cellStyle name="Normal 2 8 12 2 13" xfId="54884"/>
    <cellStyle name="Normal 2 8 12 2 14" xfId="54885"/>
    <cellStyle name="Normal 2 8 12 2 2" xfId="54886"/>
    <cellStyle name="Normal 2 8 12 2 2 2" xfId="54887"/>
    <cellStyle name="Normal 2 8 12 2 3" xfId="54888"/>
    <cellStyle name="Normal 2 8 12 2 3 2" xfId="54889"/>
    <cellStyle name="Normal 2 8 12 2 4" xfId="54890"/>
    <cellStyle name="Normal 2 8 12 2 4 2" xfId="54891"/>
    <cellStyle name="Normal 2 8 12 2 5" xfId="54892"/>
    <cellStyle name="Normal 2 8 12 2 5 2" xfId="54893"/>
    <cellStyle name="Normal 2 8 12 2 6" xfId="54894"/>
    <cellStyle name="Normal 2 8 12 2 6 2" xfId="54895"/>
    <cellStyle name="Normal 2 8 12 2 7" xfId="54896"/>
    <cellStyle name="Normal 2 8 12 2 7 2" xfId="54897"/>
    <cellStyle name="Normal 2 8 12 2 8" xfId="54898"/>
    <cellStyle name="Normal 2 8 12 2 8 2" xfId="54899"/>
    <cellStyle name="Normal 2 8 12 2 9" xfId="54900"/>
    <cellStyle name="Normal 2 8 12 2 9 2" xfId="54901"/>
    <cellStyle name="Normal 2 8 12 3" xfId="54902"/>
    <cellStyle name="Normal 2 8 12 3 10" xfId="54903"/>
    <cellStyle name="Normal 2 8 12 3 10 2" xfId="54904"/>
    <cellStyle name="Normal 2 8 12 3 11" xfId="54905"/>
    <cellStyle name="Normal 2 8 12 3 11 2" xfId="54906"/>
    <cellStyle name="Normal 2 8 12 3 12" xfId="54907"/>
    <cellStyle name="Normal 2 8 12 3 12 2" xfId="54908"/>
    <cellStyle name="Normal 2 8 12 3 13" xfId="54909"/>
    <cellStyle name="Normal 2 8 12 3 14" xfId="54910"/>
    <cellStyle name="Normal 2 8 12 3 2" xfId="54911"/>
    <cellStyle name="Normal 2 8 12 3 2 2" xfId="54912"/>
    <cellStyle name="Normal 2 8 12 3 3" xfId="54913"/>
    <cellStyle name="Normal 2 8 12 3 3 2" xfId="54914"/>
    <cellStyle name="Normal 2 8 12 3 4" xfId="54915"/>
    <cellStyle name="Normal 2 8 12 3 4 2" xfId="54916"/>
    <cellStyle name="Normal 2 8 12 3 5" xfId="54917"/>
    <cellStyle name="Normal 2 8 12 3 5 2" xfId="54918"/>
    <cellStyle name="Normal 2 8 12 3 6" xfId="54919"/>
    <cellStyle name="Normal 2 8 12 3 6 2" xfId="54920"/>
    <cellStyle name="Normal 2 8 12 3 7" xfId="54921"/>
    <cellStyle name="Normal 2 8 12 3 7 2" xfId="54922"/>
    <cellStyle name="Normal 2 8 12 3 8" xfId="54923"/>
    <cellStyle name="Normal 2 8 12 3 8 2" xfId="54924"/>
    <cellStyle name="Normal 2 8 12 3 9" xfId="54925"/>
    <cellStyle name="Normal 2 8 12 3 9 2" xfId="54926"/>
    <cellStyle name="Normal 2 8 12 4" xfId="54927"/>
    <cellStyle name="Normal 2 8 12 4 2" xfId="54928"/>
    <cellStyle name="Normal 2 8 12 5" xfId="54929"/>
    <cellStyle name="Normal 2 8 12 5 2" xfId="54930"/>
    <cellStyle name="Normal 2 8 12 6" xfId="54931"/>
    <cellStyle name="Normal 2 8 12 6 2" xfId="54932"/>
    <cellStyle name="Normal 2 8 12 7" xfId="54933"/>
    <cellStyle name="Normal 2 8 12 7 2" xfId="54934"/>
    <cellStyle name="Normal 2 8 12 8" xfId="54935"/>
    <cellStyle name="Normal 2 8 12 8 2" xfId="54936"/>
    <cellStyle name="Normal 2 8 12 9" xfId="54937"/>
    <cellStyle name="Normal 2 8 12 9 2" xfId="54938"/>
    <cellStyle name="Normal 2 8 12_New_Duke_Form_Percent_Complete" xfId="54939"/>
    <cellStyle name="Normal 2 8 13" xfId="54940"/>
    <cellStyle name="Normal 2 8 13 10" xfId="54941"/>
    <cellStyle name="Normal 2 8 13 10 2" xfId="54942"/>
    <cellStyle name="Normal 2 8 13 11" xfId="54943"/>
    <cellStyle name="Normal 2 8 13 11 2" xfId="54944"/>
    <cellStyle name="Normal 2 8 13 12" xfId="54945"/>
    <cellStyle name="Normal 2 8 13 12 2" xfId="54946"/>
    <cellStyle name="Normal 2 8 13 13" xfId="54947"/>
    <cellStyle name="Normal 2 8 13 13 2" xfId="54948"/>
    <cellStyle name="Normal 2 8 13 14" xfId="54949"/>
    <cellStyle name="Normal 2 8 13 14 2" xfId="54950"/>
    <cellStyle name="Normal 2 8 13 15" xfId="54951"/>
    <cellStyle name="Normal 2 8 13 16" xfId="54952"/>
    <cellStyle name="Normal 2 8 13 2" xfId="54953"/>
    <cellStyle name="Normal 2 8 13 2 10" xfId="54954"/>
    <cellStyle name="Normal 2 8 13 2 10 2" xfId="54955"/>
    <cellStyle name="Normal 2 8 13 2 11" xfId="54956"/>
    <cellStyle name="Normal 2 8 13 2 11 2" xfId="54957"/>
    <cellStyle name="Normal 2 8 13 2 12" xfId="54958"/>
    <cellStyle name="Normal 2 8 13 2 12 2" xfId="54959"/>
    <cellStyle name="Normal 2 8 13 2 13" xfId="54960"/>
    <cellStyle name="Normal 2 8 13 2 14" xfId="54961"/>
    <cellStyle name="Normal 2 8 13 2 2" xfId="54962"/>
    <cellStyle name="Normal 2 8 13 2 2 2" xfId="54963"/>
    <cellStyle name="Normal 2 8 13 2 3" xfId="54964"/>
    <cellStyle name="Normal 2 8 13 2 3 2" xfId="54965"/>
    <cellStyle name="Normal 2 8 13 2 4" xfId="54966"/>
    <cellStyle name="Normal 2 8 13 2 4 2" xfId="54967"/>
    <cellStyle name="Normal 2 8 13 2 5" xfId="54968"/>
    <cellStyle name="Normal 2 8 13 2 5 2" xfId="54969"/>
    <cellStyle name="Normal 2 8 13 2 6" xfId="54970"/>
    <cellStyle name="Normal 2 8 13 2 6 2" xfId="54971"/>
    <cellStyle name="Normal 2 8 13 2 7" xfId="54972"/>
    <cellStyle name="Normal 2 8 13 2 7 2" xfId="54973"/>
    <cellStyle name="Normal 2 8 13 2 8" xfId="54974"/>
    <cellStyle name="Normal 2 8 13 2 8 2" xfId="54975"/>
    <cellStyle name="Normal 2 8 13 2 9" xfId="54976"/>
    <cellStyle name="Normal 2 8 13 2 9 2" xfId="54977"/>
    <cellStyle name="Normal 2 8 13 3" xfId="54978"/>
    <cellStyle name="Normal 2 8 13 3 10" xfId="54979"/>
    <cellStyle name="Normal 2 8 13 3 10 2" xfId="54980"/>
    <cellStyle name="Normal 2 8 13 3 11" xfId="54981"/>
    <cellStyle name="Normal 2 8 13 3 11 2" xfId="54982"/>
    <cellStyle name="Normal 2 8 13 3 12" xfId="54983"/>
    <cellStyle name="Normal 2 8 13 3 12 2" xfId="54984"/>
    <cellStyle name="Normal 2 8 13 3 13" xfId="54985"/>
    <cellStyle name="Normal 2 8 13 3 14" xfId="54986"/>
    <cellStyle name="Normal 2 8 13 3 2" xfId="54987"/>
    <cellStyle name="Normal 2 8 13 3 2 2" xfId="54988"/>
    <cellStyle name="Normal 2 8 13 3 3" xfId="54989"/>
    <cellStyle name="Normal 2 8 13 3 3 2" xfId="54990"/>
    <cellStyle name="Normal 2 8 13 3 4" xfId="54991"/>
    <cellStyle name="Normal 2 8 13 3 4 2" xfId="54992"/>
    <cellStyle name="Normal 2 8 13 3 5" xfId="54993"/>
    <cellStyle name="Normal 2 8 13 3 5 2" xfId="54994"/>
    <cellStyle name="Normal 2 8 13 3 6" xfId="54995"/>
    <cellStyle name="Normal 2 8 13 3 6 2" xfId="54996"/>
    <cellStyle name="Normal 2 8 13 3 7" xfId="54997"/>
    <cellStyle name="Normal 2 8 13 3 7 2" xfId="54998"/>
    <cellStyle name="Normal 2 8 13 3 8" xfId="54999"/>
    <cellStyle name="Normal 2 8 13 3 8 2" xfId="55000"/>
    <cellStyle name="Normal 2 8 13 3 9" xfId="55001"/>
    <cellStyle name="Normal 2 8 13 3 9 2" xfId="55002"/>
    <cellStyle name="Normal 2 8 13 4" xfId="55003"/>
    <cellStyle name="Normal 2 8 13 4 2" xfId="55004"/>
    <cellStyle name="Normal 2 8 13 5" xfId="55005"/>
    <cellStyle name="Normal 2 8 13 5 2" xfId="55006"/>
    <cellStyle name="Normal 2 8 13 6" xfId="55007"/>
    <cellStyle name="Normal 2 8 13 6 2" xfId="55008"/>
    <cellStyle name="Normal 2 8 13 7" xfId="55009"/>
    <cellStyle name="Normal 2 8 13 7 2" xfId="55010"/>
    <cellStyle name="Normal 2 8 13 8" xfId="55011"/>
    <cellStyle name="Normal 2 8 13 8 2" xfId="55012"/>
    <cellStyle name="Normal 2 8 13 9" xfId="55013"/>
    <cellStyle name="Normal 2 8 13 9 2" xfId="55014"/>
    <cellStyle name="Normal 2 8 13_New_Duke_Form_Percent_Complete" xfId="55015"/>
    <cellStyle name="Normal 2 8 14" xfId="55016"/>
    <cellStyle name="Normal 2 8 14 10" xfId="55017"/>
    <cellStyle name="Normal 2 8 14 10 2" xfId="55018"/>
    <cellStyle name="Normal 2 8 14 11" xfId="55019"/>
    <cellStyle name="Normal 2 8 14 11 2" xfId="55020"/>
    <cellStyle name="Normal 2 8 14 12" xfId="55021"/>
    <cellStyle name="Normal 2 8 14 12 2" xfId="55022"/>
    <cellStyle name="Normal 2 8 14 13" xfId="55023"/>
    <cellStyle name="Normal 2 8 14 13 2" xfId="55024"/>
    <cellStyle name="Normal 2 8 14 14" xfId="55025"/>
    <cellStyle name="Normal 2 8 14 14 2" xfId="55026"/>
    <cellStyle name="Normal 2 8 14 15" xfId="55027"/>
    <cellStyle name="Normal 2 8 14 16" xfId="55028"/>
    <cellStyle name="Normal 2 8 14 2" xfId="55029"/>
    <cellStyle name="Normal 2 8 14 2 10" xfId="55030"/>
    <cellStyle name="Normal 2 8 14 2 10 2" xfId="55031"/>
    <cellStyle name="Normal 2 8 14 2 11" xfId="55032"/>
    <cellStyle name="Normal 2 8 14 2 11 2" xfId="55033"/>
    <cellStyle name="Normal 2 8 14 2 12" xfId="55034"/>
    <cellStyle name="Normal 2 8 14 2 12 2" xfId="55035"/>
    <cellStyle name="Normal 2 8 14 2 13" xfId="55036"/>
    <cellStyle name="Normal 2 8 14 2 14" xfId="55037"/>
    <cellStyle name="Normal 2 8 14 2 2" xfId="55038"/>
    <cellStyle name="Normal 2 8 14 2 2 2" xfId="55039"/>
    <cellStyle name="Normal 2 8 14 2 3" xfId="55040"/>
    <cellStyle name="Normal 2 8 14 2 3 2" xfId="55041"/>
    <cellStyle name="Normal 2 8 14 2 4" xfId="55042"/>
    <cellStyle name="Normal 2 8 14 2 4 2" xfId="55043"/>
    <cellStyle name="Normal 2 8 14 2 5" xfId="55044"/>
    <cellStyle name="Normal 2 8 14 2 5 2" xfId="55045"/>
    <cellStyle name="Normal 2 8 14 2 6" xfId="55046"/>
    <cellStyle name="Normal 2 8 14 2 6 2" xfId="55047"/>
    <cellStyle name="Normal 2 8 14 2 7" xfId="55048"/>
    <cellStyle name="Normal 2 8 14 2 7 2" xfId="55049"/>
    <cellStyle name="Normal 2 8 14 2 8" xfId="55050"/>
    <cellStyle name="Normal 2 8 14 2 8 2" xfId="55051"/>
    <cellStyle name="Normal 2 8 14 2 9" xfId="55052"/>
    <cellStyle name="Normal 2 8 14 2 9 2" xfId="55053"/>
    <cellStyle name="Normal 2 8 14 3" xfId="55054"/>
    <cellStyle name="Normal 2 8 14 3 10" xfId="55055"/>
    <cellStyle name="Normal 2 8 14 3 10 2" xfId="55056"/>
    <cellStyle name="Normal 2 8 14 3 11" xfId="55057"/>
    <cellStyle name="Normal 2 8 14 3 11 2" xfId="55058"/>
    <cellStyle name="Normal 2 8 14 3 12" xfId="55059"/>
    <cellStyle name="Normal 2 8 14 3 12 2" xfId="55060"/>
    <cellStyle name="Normal 2 8 14 3 13" xfId="55061"/>
    <cellStyle name="Normal 2 8 14 3 14" xfId="55062"/>
    <cellStyle name="Normal 2 8 14 3 2" xfId="55063"/>
    <cellStyle name="Normal 2 8 14 3 2 2" xfId="55064"/>
    <cellStyle name="Normal 2 8 14 3 3" xfId="55065"/>
    <cellStyle name="Normal 2 8 14 3 3 2" xfId="55066"/>
    <cellStyle name="Normal 2 8 14 3 4" xfId="55067"/>
    <cellStyle name="Normal 2 8 14 3 4 2" xfId="55068"/>
    <cellStyle name="Normal 2 8 14 3 5" xfId="55069"/>
    <cellStyle name="Normal 2 8 14 3 5 2" xfId="55070"/>
    <cellStyle name="Normal 2 8 14 3 6" xfId="55071"/>
    <cellStyle name="Normal 2 8 14 3 6 2" xfId="55072"/>
    <cellStyle name="Normal 2 8 14 3 7" xfId="55073"/>
    <cellStyle name="Normal 2 8 14 3 7 2" xfId="55074"/>
    <cellStyle name="Normal 2 8 14 3 8" xfId="55075"/>
    <cellStyle name="Normal 2 8 14 3 8 2" xfId="55076"/>
    <cellStyle name="Normal 2 8 14 3 9" xfId="55077"/>
    <cellStyle name="Normal 2 8 14 3 9 2" xfId="55078"/>
    <cellStyle name="Normal 2 8 14 4" xfId="55079"/>
    <cellStyle name="Normal 2 8 14 4 2" xfId="55080"/>
    <cellStyle name="Normal 2 8 14 5" xfId="55081"/>
    <cellStyle name="Normal 2 8 14 5 2" xfId="55082"/>
    <cellStyle name="Normal 2 8 14 6" xfId="55083"/>
    <cellStyle name="Normal 2 8 14 6 2" xfId="55084"/>
    <cellStyle name="Normal 2 8 14 7" xfId="55085"/>
    <cellStyle name="Normal 2 8 14 7 2" xfId="55086"/>
    <cellStyle name="Normal 2 8 14 8" xfId="55087"/>
    <cellStyle name="Normal 2 8 14 8 2" xfId="55088"/>
    <cellStyle name="Normal 2 8 14 9" xfId="55089"/>
    <cellStyle name="Normal 2 8 14 9 2" xfId="55090"/>
    <cellStyle name="Normal 2 8 14_New_Duke_Form_Percent_Complete" xfId="55091"/>
    <cellStyle name="Normal 2 8 15" xfId="55092"/>
    <cellStyle name="Normal 2 8 15 10" xfId="55093"/>
    <cellStyle name="Normal 2 8 15 10 2" xfId="55094"/>
    <cellStyle name="Normal 2 8 15 11" xfId="55095"/>
    <cellStyle name="Normal 2 8 15 11 2" xfId="55096"/>
    <cellStyle name="Normal 2 8 15 12" xfId="55097"/>
    <cellStyle name="Normal 2 8 15 12 2" xfId="55098"/>
    <cellStyle name="Normal 2 8 15 13" xfId="55099"/>
    <cellStyle name="Normal 2 8 15 13 2" xfId="55100"/>
    <cellStyle name="Normal 2 8 15 14" xfId="55101"/>
    <cellStyle name="Normal 2 8 15 14 2" xfId="55102"/>
    <cellStyle name="Normal 2 8 15 15" xfId="55103"/>
    <cellStyle name="Normal 2 8 15 16" xfId="55104"/>
    <cellStyle name="Normal 2 8 15 2" xfId="55105"/>
    <cellStyle name="Normal 2 8 15 2 10" xfId="55106"/>
    <cellStyle name="Normal 2 8 15 2 10 2" xfId="55107"/>
    <cellStyle name="Normal 2 8 15 2 11" xfId="55108"/>
    <cellStyle name="Normal 2 8 15 2 11 2" xfId="55109"/>
    <cellStyle name="Normal 2 8 15 2 12" xfId="55110"/>
    <cellStyle name="Normal 2 8 15 2 12 2" xfId="55111"/>
    <cellStyle name="Normal 2 8 15 2 13" xfId="55112"/>
    <cellStyle name="Normal 2 8 15 2 14" xfId="55113"/>
    <cellStyle name="Normal 2 8 15 2 2" xfId="55114"/>
    <cellStyle name="Normal 2 8 15 2 2 2" xfId="55115"/>
    <cellStyle name="Normal 2 8 15 2 3" xfId="55116"/>
    <cellStyle name="Normal 2 8 15 2 3 2" xfId="55117"/>
    <cellStyle name="Normal 2 8 15 2 4" xfId="55118"/>
    <cellStyle name="Normal 2 8 15 2 4 2" xfId="55119"/>
    <cellStyle name="Normal 2 8 15 2 5" xfId="55120"/>
    <cellStyle name="Normal 2 8 15 2 5 2" xfId="55121"/>
    <cellStyle name="Normal 2 8 15 2 6" xfId="55122"/>
    <cellStyle name="Normal 2 8 15 2 6 2" xfId="55123"/>
    <cellStyle name="Normal 2 8 15 2 7" xfId="55124"/>
    <cellStyle name="Normal 2 8 15 2 7 2" xfId="55125"/>
    <cellStyle name="Normal 2 8 15 2 8" xfId="55126"/>
    <cellStyle name="Normal 2 8 15 2 8 2" xfId="55127"/>
    <cellStyle name="Normal 2 8 15 2 9" xfId="55128"/>
    <cellStyle name="Normal 2 8 15 2 9 2" xfId="55129"/>
    <cellStyle name="Normal 2 8 15 3" xfId="55130"/>
    <cellStyle name="Normal 2 8 15 3 10" xfId="55131"/>
    <cellStyle name="Normal 2 8 15 3 10 2" xfId="55132"/>
    <cellStyle name="Normal 2 8 15 3 11" xfId="55133"/>
    <cellStyle name="Normal 2 8 15 3 11 2" xfId="55134"/>
    <cellStyle name="Normal 2 8 15 3 12" xfId="55135"/>
    <cellStyle name="Normal 2 8 15 3 12 2" xfId="55136"/>
    <cellStyle name="Normal 2 8 15 3 13" xfId="55137"/>
    <cellStyle name="Normal 2 8 15 3 14" xfId="55138"/>
    <cellStyle name="Normal 2 8 15 3 2" xfId="55139"/>
    <cellStyle name="Normal 2 8 15 3 2 2" xfId="55140"/>
    <cellStyle name="Normal 2 8 15 3 3" xfId="55141"/>
    <cellStyle name="Normal 2 8 15 3 3 2" xfId="55142"/>
    <cellStyle name="Normal 2 8 15 3 4" xfId="55143"/>
    <cellStyle name="Normal 2 8 15 3 4 2" xfId="55144"/>
    <cellStyle name="Normal 2 8 15 3 5" xfId="55145"/>
    <cellStyle name="Normal 2 8 15 3 5 2" xfId="55146"/>
    <cellStyle name="Normal 2 8 15 3 6" xfId="55147"/>
    <cellStyle name="Normal 2 8 15 3 6 2" xfId="55148"/>
    <cellStyle name="Normal 2 8 15 3 7" xfId="55149"/>
    <cellStyle name="Normal 2 8 15 3 7 2" xfId="55150"/>
    <cellStyle name="Normal 2 8 15 3 8" xfId="55151"/>
    <cellStyle name="Normal 2 8 15 3 8 2" xfId="55152"/>
    <cellStyle name="Normal 2 8 15 3 9" xfId="55153"/>
    <cellStyle name="Normal 2 8 15 3 9 2" xfId="55154"/>
    <cellStyle name="Normal 2 8 15 4" xfId="55155"/>
    <cellStyle name="Normal 2 8 15 4 2" xfId="55156"/>
    <cellStyle name="Normal 2 8 15 5" xfId="55157"/>
    <cellStyle name="Normal 2 8 15 5 2" xfId="55158"/>
    <cellStyle name="Normal 2 8 15 6" xfId="55159"/>
    <cellStyle name="Normal 2 8 15 6 2" xfId="55160"/>
    <cellStyle name="Normal 2 8 15 7" xfId="55161"/>
    <cellStyle name="Normal 2 8 15 7 2" xfId="55162"/>
    <cellStyle name="Normal 2 8 15 8" xfId="55163"/>
    <cellStyle name="Normal 2 8 15 8 2" xfId="55164"/>
    <cellStyle name="Normal 2 8 15 9" xfId="55165"/>
    <cellStyle name="Normal 2 8 15 9 2" xfId="55166"/>
    <cellStyle name="Normal 2 8 15_New_Duke_Form_Percent_Complete" xfId="55167"/>
    <cellStyle name="Normal 2 8 16" xfId="55168"/>
    <cellStyle name="Normal 2 8 16 10" xfId="55169"/>
    <cellStyle name="Normal 2 8 16 10 2" xfId="55170"/>
    <cellStyle name="Normal 2 8 16 11" xfId="55171"/>
    <cellStyle name="Normal 2 8 16 11 2" xfId="55172"/>
    <cellStyle name="Normal 2 8 16 12" xfId="55173"/>
    <cellStyle name="Normal 2 8 16 12 2" xfId="55174"/>
    <cellStyle name="Normal 2 8 16 13" xfId="55175"/>
    <cellStyle name="Normal 2 8 16 13 2" xfId="55176"/>
    <cellStyle name="Normal 2 8 16 14" xfId="55177"/>
    <cellStyle name="Normal 2 8 16 14 2" xfId="55178"/>
    <cellStyle name="Normal 2 8 16 15" xfId="55179"/>
    <cellStyle name="Normal 2 8 16 16" xfId="55180"/>
    <cellStyle name="Normal 2 8 16 2" xfId="55181"/>
    <cellStyle name="Normal 2 8 16 2 10" xfId="55182"/>
    <cellStyle name="Normal 2 8 16 2 10 2" xfId="55183"/>
    <cellStyle name="Normal 2 8 16 2 11" xfId="55184"/>
    <cellStyle name="Normal 2 8 16 2 11 2" xfId="55185"/>
    <cellStyle name="Normal 2 8 16 2 12" xfId="55186"/>
    <cellStyle name="Normal 2 8 16 2 12 2" xfId="55187"/>
    <cellStyle name="Normal 2 8 16 2 13" xfId="55188"/>
    <cellStyle name="Normal 2 8 16 2 14" xfId="55189"/>
    <cellStyle name="Normal 2 8 16 2 2" xfId="55190"/>
    <cellStyle name="Normal 2 8 16 2 2 2" xfId="55191"/>
    <cellStyle name="Normal 2 8 16 2 3" xfId="55192"/>
    <cellStyle name="Normal 2 8 16 2 3 2" xfId="55193"/>
    <cellStyle name="Normal 2 8 16 2 4" xfId="55194"/>
    <cellStyle name="Normal 2 8 16 2 4 2" xfId="55195"/>
    <cellStyle name="Normal 2 8 16 2 5" xfId="55196"/>
    <cellStyle name="Normal 2 8 16 2 5 2" xfId="55197"/>
    <cellStyle name="Normal 2 8 16 2 6" xfId="55198"/>
    <cellStyle name="Normal 2 8 16 2 6 2" xfId="55199"/>
    <cellStyle name="Normal 2 8 16 2 7" xfId="55200"/>
    <cellStyle name="Normal 2 8 16 2 7 2" xfId="55201"/>
    <cellStyle name="Normal 2 8 16 2 8" xfId="55202"/>
    <cellStyle name="Normal 2 8 16 2 8 2" xfId="55203"/>
    <cellStyle name="Normal 2 8 16 2 9" xfId="55204"/>
    <cellStyle name="Normal 2 8 16 2 9 2" xfId="55205"/>
    <cellStyle name="Normal 2 8 16 3" xfId="55206"/>
    <cellStyle name="Normal 2 8 16 3 10" xfId="55207"/>
    <cellStyle name="Normal 2 8 16 3 10 2" xfId="55208"/>
    <cellStyle name="Normal 2 8 16 3 11" xfId="55209"/>
    <cellStyle name="Normal 2 8 16 3 11 2" xfId="55210"/>
    <cellStyle name="Normal 2 8 16 3 12" xfId="55211"/>
    <cellStyle name="Normal 2 8 16 3 12 2" xfId="55212"/>
    <cellStyle name="Normal 2 8 16 3 13" xfId="55213"/>
    <cellStyle name="Normal 2 8 16 3 14" xfId="55214"/>
    <cellStyle name="Normal 2 8 16 3 2" xfId="55215"/>
    <cellStyle name="Normal 2 8 16 3 2 2" xfId="55216"/>
    <cellStyle name="Normal 2 8 16 3 3" xfId="55217"/>
    <cellStyle name="Normal 2 8 16 3 3 2" xfId="55218"/>
    <cellStyle name="Normal 2 8 16 3 4" xfId="55219"/>
    <cellStyle name="Normal 2 8 16 3 4 2" xfId="55220"/>
    <cellStyle name="Normal 2 8 16 3 5" xfId="55221"/>
    <cellStyle name="Normal 2 8 16 3 5 2" xfId="55222"/>
    <cellStyle name="Normal 2 8 16 3 6" xfId="55223"/>
    <cellStyle name="Normal 2 8 16 3 6 2" xfId="55224"/>
    <cellStyle name="Normal 2 8 16 3 7" xfId="55225"/>
    <cellStyle name="Normal 2 8 16 3 7 2" xfId="55226"/>
    <cellStyle name="Normal 2 8 16 3 8" xfId="55227"/>
    <cellStyle name="Normal 2 8 16 3 8 2" xfId="55228"/>
    <cellStyle name="Normal 2 8 16 3 9" xfId="55229"/>
    <cellStyle name="Normal 2 8 16 3 9 2" xfId="55230"/>
    <cellStyle name="Normal 2 8 16 4" xfId="55231"/>
    <cellStyle name="Normal 2 8 16 4 2" xfId="55232"/>
    <cellStyle name="Normal 2 8 16 5" xfId="55233"/>
    <cellStyle name="Normal 2 8 16 5 2" xfId="55234"/>
    <cellStyle name="Normal 2 8 16 6" xfId="55235"/>
    <cellStyle name="Normal 2 8 16 6 2" xfId="55236"/>
    <cellStyle name="Normal 2 8 16 7" xfId="55237"/>
    <cellStyle name="Normal 2 8 16 7 2" xfId="55238"/>
    <cellStyle name="Normal 2 8 16 8" xfId="55239"/>
    <cellStyle name="Normal 2 8 16 8 2" xfId="55240"/>
    <cellStyle name="Normal 2 8 16 9" xfId="55241"/>
    <cellStyle name="Normal 2 8 16 9 2" xfId="55242"/>
    <cellStyle name="Normal 2 8 16_New_Duke_Form_Percent_Complete" xfId="55243"/>
    <cellStyle name="Normal 2 8 17" xfId="55244"/>
    <cellStyle name="Normal 2 8 17 10" xfId="55245"/>
    <cellStyle name="Normal 2 8 17 10 2" xfId="55246"/>
    <cellStyle name="Normal 2 8 17 11" xfId="55247"/>
    <cellStyle name="Normal 2 8 17 11 2" xfId="55248"/>
    <cellStyle name="Normal 2 8 17 12" xfId="55249"/>
    <cellStyle name="Normal 2 8 17 12 2" xfId="55250"/>
    <cellStyle name="Normal 2 8 17 13" xfId="55251"/>
    <cellStyle name="Normal 2 8 17 13 2" xfId="55252"/>
    <cellStyle name="Normal 2 8 17 14" xfId="55253"/>
    <cellStyle name="Normal 2 8 17 14 2" xfId="55254"/>
    <cellStyle name="Normal 2 8 17 15" xfId="55255"/>
    <cellStyle name="Normal 2 8 17 16" xfId="55256"/>
    <cellStyle name="Normal 2 8 17 2" xfId="55257"/>
    <cellStyle name="Normal 2 8 17 2 10" xfId="55258"/>
    <cellStyle name="Normal 2 8 17 2 10 2" xfId="55259"/>
    <cellStyle name="Normal 2 8 17 2 11" xfId="55260"/>
    <cellStyle name="Normal 2 8 17 2 11 2" xfId="55261"/>
    <cellStyle name="Normal 2 8 17 2 12" xfId="55262"/>
    <cellStyle name="Normal 2 8 17 2 12 2" xfId="55263"/>
    <cellStyle name="Normal 2 8 17 2 13" xfId="55264"/>
    <cellStyle name="Normal 2 8 17 2 14" xfId="55265"/>
    <cellStyle name="Normal 2 8 17 2 2" xfId="55266"/>
    <cellStyle name="Normal 2 8 17 2 2 2" xfId="55267"/>
    <cellStyle name="Normal 2 8 17 2 3" xfId="55268"/>
    <cellStyle name="Normal 2 8 17 2 3 2" xfId="55269"/>
    <cellStyle name="Normal 2 8 17 2 4" xfId="55270"/>
    <cellStyle name="Normal 2 8 17 2 4 2" xfId="55271"/>
    <cellStyle name="Normal 2 8 17 2 5" xfId="55272"/>
    <cellStyle name="Normal 2 8 17 2 5 2" xfId="55273"/>
    <cellStyle name="Normal 2 8 17 2 6" xfId="55274"/>
    <cellStyle name="Normal 2 8 17 2 6 2" xfId="55275"/>
    <cellStyle name="Normal 2 8 17 2 7" xfId="55276"/>
    <cellStyle name="Normal 2 8 17 2 7 2" xfId="55277"/>
    <cellStyle name="Normal 2 8 17 2 8" xfId="55278"/>
    <cellStyle name="Normal 2 8 17 2 8 2" xfId="55279"/>
    <cellStyle name="Normal 2 8 17 2 9" xfId="55280"/>
    <cellStyle name="Normal 2 8 17 2 9 2" xfId="55281"/>
    <cellStyle name="Normal 2 8 17 3" xfId="55282"/>
    <cellStyle name="Normal 2 8 17 3 10" xfId="55283"/>
    <cellStyle name="Normal 2 8 17 3 10 2" xfId="55284"/>
    <cellStyle name="Normal 2 8 17 3 11" xfId="55285"/>
    <cellStyle name="Normal 2 8 17 3 11 2" xfId="55286"/>
    <cellStyle name="Normal 2 8 17 3 12" xfId="55287"/>
    <cellStyle name="Normal 2 8 17 3 12 2" xfId="55288"/>
    <cellStyle name="Normal 2 8 17 3 13" xfId="55289"/>
    <cellStyle name="Normal 2 8 17 3 14" xfId="55290"/>
    <cellStyle name="Normal 2 8 17 3 2" xfId="55291"/>
    <cellStyle name="Normal 2 8 17 3 2 2" xfId="55292"/>
    <cellStyle name="Normal 2 8 17 3 3" xfId="55293"/>
    <cellStyle name="Normal 2 8 17 3 3 2" xfId="55294"/>
    <cellStyle name="Normal 2 8 17 3 4" xfId="55295"/>
    <cellStyle name="Normal 2 8 17 3 4 2" xfId="55296"/>
    <cellStyle name="Normal 2 8 17 3 5" xfId="55297"/>
    <cellStyle name="Normal 2 8 17 3 5 2" xfId="55298"/>
    <cellStyle name="Normal 2 8 17 3 6" xfId="55299"/>
    <cellStyle name="Normal 2 8 17 3 6 2" xfId="55300"/>
    <cellStyle name="Normal 2 8 17 3 7" xfId="55301"/>
    <cellStyle name="Normal 2 8 17 3 7 2" xfId="55302"/>
    <cellStyle name="Normal 2 8 17 3 8" xfId="55303"/>
    <cellStyle name="Normal 2 8 17 3 8 2" xfId="55304"/>
    <cellStyle name="Normal 2 8 17 3 9" xfId="55305"/>
    <cellStyle name="Normal 2 8 17 3 9 2" xfId="55306"/>
    <cellStyle name="Normal 2 8 17 4" xfId="55307"/>
    <cellStyle name="Normal 2 8 17 4 2" xfId="55308"/>
    <cellStyle name="Normal 2 8 17 5" xfId="55309"/>
    <cellStyle name="Normal 2 8 17 5 2" xfId="55310"/>
    <cellStyle name="Normal 2 8 17 6" xfId="55311"/>
    <cellStyle name="Normal 2 8 17 6 2" xfId="55312"/>
    <cellStyle name="Normal 2 8 17 7" xfId="55313"/>
    <cellStyle name="Normal 2 8 17 7 2" xfId="55314"/>
    <cellStyle name="Normal 2 8 17 8" xfId="55315"/>
    <cellStyle name="Normal 2 8 17 8 2" xfId="55316"/>
    <cellStyle name="Normal 2 8 17 9" xfId="55317"/>
    <cellStyle name="Normal 2 8 17 9 2" xfId="55318"/>
    <cellStyle name="Normal 2 8 17_New_Duke_Form_Percent_Complete" xfId="55319"/>
    <cellStyle name="Normal 2 8 18" xfId="55320"/>
    <cellStyle name="Normal 2 8 18 10" xfId="55321"/>
    <cellStyle name="Normal 2 8 18 10 2" xfId="55322"/>
    <cellStyle name="Normal 2 8 18 11" xfId="55323"/>
    <cellStyle name="Normal 2 8 18 11 2" xfId="55324"/>
    <cellStyle name="Normal 2 8 18 12" xfId="55325"/>
    <cellStyle name="Normal 2 8 18 12 2" xfId="55326"/>
    <cellStyle name="Normal 2 8 18 13" xfId="55327"/>
    <cellStyle name="Normal 2 8 18 13 2" xfId="55328"/>
    <cellStyle name="Normal 2 8 18 14" xfId="55329"/>
    <cellStyle name="Normal 2 8 18 14 2" xfId="55330"/>
    <cellStyle name="Normal 2 8 18 15" xfId="55331"/>
    <cellStyle name="Normal 2 8 18 16" xfId="55332"/>
    <cellStyle name="Normal 2 8 18 2" xfId="55333"/>
    <cellStyle name="Normal 2 8 18 2 10" xfId="55334"/>
    <cellStyle name="Normal 2 8 18 2 10 2" xfId="55335"/>
    <cellStyle name="Normal 2 8 18 2 11" xfId="55336"/>
    <cellStyle name="Normal 2 8 18 2 11 2" xfId="55337"/>
    <cellStyle name="Normal 2 8 18 2 12" xfId="55338"/>
    <cellStyle name="Normal 2 8 18 2 12 2" xfId="55339"/>
    <cellStyle name="Normal 2 8 18 2 13" xfId="55340"/>
    <cellStyle name="Normal 2 8 18 2 14" xfId="55341"/>
    <cellStyle name="Normal 2 8 18 2 2" xfId="55342"/>
    <cellStyle name="Normal 2 8 18 2 2 2" xfId="55343"/>
    <cellStyle name="Normal 2 8 18 2 3" xfId="55344"/>
    <cellStyle name="Normal 2 8 18 2 3 2" xfId="55345"/>
    <cellStyle name="Normal 2 8 18 2 4" xfId="55346"/>
    <cellStyle name="Normal 2 8 18 2 4 2" xfId="55347"/>
    <cellStyle name="Normal 2 8 18 2 5" xfId="55348"/>
    <cellStyle name="Normal 2 8 18 2 5 2" xfId="55349"/>
    <cellStyle name="Normal 2 8 18 2 6" xfId="55350"/>
    <cellStyle name="Normal 2 8 18 2 6 2" xfId="55351"/>
    <cellStyle name="Normal 2 8 18 2 7" xfId="55352"/>
    <cellStyle name="Normal 2 8 18 2 7 2" xfId="55353"/>
    <cellStyle name="Normal 2 8 18 2 8" xfId="55354"/>
    <cellStyle name="Normal 2 8 18 2 8 2" xfId="55355"/>
    <cellStyle name="Normal 2 8 18 2 9" xfId="55356"/>
    <cellStyle name="Normal 2 8 18 2 9 2" xfId="55357"/>
    <cellStyle name="Normal 2 8 18 3" xfId="55358"/>
    <cellStyle name="Normal 2 8 18 3 10" xfId="55359"/>
    <cellStyle name="Normal 2 8 18 3 10 2" xfId="55360"/>
    <cellStyle name="Normal 2 8 18 3 11" xfId="55361"/>
    <cellStyle name="Normal 2 8 18 3 11 2" xfId="55362"/>
    <cellStyle name="Normal 2 8 18 3 12" xfId="55363"/>
    <cellStyle name="Normal 2 8 18 3 12 2" xfId="55364"/>
    <cellStyle name="Normal 2 8 18 3 13" xfId="55365"/>
    <cellStyle name="Normal 2 8 18 3 14" xfId="55366"/>
    <cellStyle name="Normal 2 8 18 3 2" xfId="55367"/>
    <cellStyle name="Normal 2 8 18 3 2 2" xfId="55368"/>
    <cellStyle name="Normal 2 8 18 3 3" xfId="55369"/>
    <cellStyle name="Normal 2 8 18 3 3 2" xfId="55370"/>
    <cellStyle name="Normal 2 8 18 3 4" xfId="55371"/>
    <cellStyle name="Normal 2 8 18 3 4 2" xfId="55372"/>
    <cellStyle name="Normal 2 8 18 3 5" xfId="55373"/>
    <cellStyle name="Normal 2 8 18 3 5 2" xfId="55374"/>
    <cellStyle name="Normal 2 8 18 3 6" xfId="55375"/>
    <cellStyle name="Normal 2 8 18 3 6 2" xfId="55376"/>
    <cellStyle name="Normal 2 8 18 3 7" xfId="55377"/>
    <cellStyle name="Normal 2 8 18 3 7 2" xfId="55378"/>
    <cellStyle name="Normal 2 8 18 3 8" xfId="55379"/>
    <cellStyle name="Normal 2 8 18 3 8 2" xfId="55380"/>
    <cellStyle name="Normal 2 8 18 3 9" xfId="55381"/>
    <cellStyle name="Normal 2 8 18 3 9 2" xfId="55382"/>
    <cellStyle name="Normal 2 8 18 4" xfId="55383"/>
    <cellStyle name="Normal 2 8 18 4 2" xfId="55384"/>
    <cellStyle name="Normal 2 8 18 5" xfId="55385"/>
    <cellStyle name="Normal 2 8 18 5 2" xfId="55386"/>
    <cellStyle name="Normal 2 8 18 6" xfId="55387"/>
    <cellStyle name="Normal 2 8 18 6 2" xfId="55388"/>
    <cellStyle name="Normal 2 8 18 7" xfId="55389"/>
    <cellStyle name="Normal 2 8 18 7 2" xfId="55390"/>
    <cellStyle name="Normal 2 8 18 8" xfId="55391"/>
    <cellStyle name="Normal 2 8 18 8 2" xfId="55392"/>
    <cellStyle name="Normal 2 8 18 9" xfId="55393"/>
    <cellStyle name="Normal 2 8 18 9 2" xfId="55394"/>
    <cellStyle name="Normal 2 8 18_New_Duke_Form_Percent_Complete" xfId="55395"/>
    <cellStyle name="Normal 2 8 19" xfId="55396"/>
    <cellStyle name="Normal 2 8 19 10" xfId="55397"/>
    <cellStyle name="Normal 2 8 19 10 2" xfId="55398"/>
    <cellStyle name="Normal 2 8 19 11" xfId="55399"/>
    <cellStyle name="Normal 2 8 19 11 2" xfId="55400"/>
    <cellStyle name="Normal 2 8 19 12" xfId="55401"/>
    <cellStyle name="Normal 2 8 19 12 2" xfId="55402"/>
    <cellStyle name="Normal 2 8 19 13" xfId="55403"/>
    <cellStyle name="Normal 2 8 19 13 2" xfId="55404"/>
    <cellStyle name="Normal 2 8 19 14" xfId="55405"/>
    <cellStyle name="Normal 2 8 19 14 2" xfId="55406"/>
    <cellStyle name="Normal 2 8 19 15" xfId="55407"/>
    <cellStyle name="Normal 2 8 19 16" xfId="55408"/>
    <cellStyle name="Normal 2 8 19 2" xfId="55409"/>
    <cellStyle name="Normal 2 8 19 2 10" xfId="55410"/>
    <cellStyle name="Normal 2 8 19 2 10 2" xfId="55411"/>
    <cellStyle name="Normal 2 8 19 2 11" xfId="55412"/>
    <cellStyle name="Normal 2 8 19 2 11 2" xfId="55413"/>
    <cellStyle name="Normal 2 8 19 2 12" xfId="55414"/>
    <cellStyle name="Normal 2 8 19 2 12 2" xfId="55415"/>
    <cellStyle name="Normal 2 8 19 2 13" xfId="55416"/>
    <cellStyle name="Normal 2 8 19 2 14" xfId="55417"/>
    <cellStyle name="Normal 2 8 19 2 2" xfId="55418"/>
    <cellStyle name="Normal 2 8 19 2 2 2" xfId="55419"/>
    <cellStyle name="Normal 2 8 19 2 3" xfId="55420"/>
    <cellStyle name="Normal 2 8 19 2 3 2" xfId="55421"/>
    <cellStyle name="Normal 2 8 19 2 4" xfId="55422"/>
    <cellStyle name="Normal 2 8 19 2 4 2" xfId="55423"/>
    <cellStyle name="Normal 2 8 19 2 5" xfId="55424"/>
    <cellStyle name="Normal 2 8 19 2 5 2" xfId="55425"/>
    <cellStyle name="Normal 2 8 19 2 6" xfId="55426"/>
    <cellStyle name="Normal 2 8 19 2 6 2" xfId="55427"/>
    <cellStyle name="Normal 2 8 19 2 7" xfId="55428"/>
    <cellStyle name="Normal 2 8 19 2 7 2" xfId="55429"/>
    <cellStyle name="Normal 2 8 19 2 8" xfId="55430"/>
    <cellStyle name="Normal 2 8 19 2 8 2" xfId="55431"/>
    <cellStyle name="Normal 2 8 19 2 9" xfId="55432"/>
    <cellStyle name="Normal 2 8 19 2 9 2" xfId="55433"/>
    <cellStyle name="Normal 2 8 19 3" xfId="55434"/>
    <cellStyle name="Normal 2 8 19 3 10" xfId="55435"/>
    <cellStyle name="Normal 2 8 19 3 10 2" xfId="55436"/>
    <cellStyle name="Normal 2 8 19 3 11" xfId="55437"/>
    <cellStyle name="Normal 2 8 19 3 11 2" xfId="55438"/>
    <cellStyle name="Normal 2 8 19 3 12" xfId="55439"/>
    <cellStyle name="Normal 2 8 19 3 12 2" xfId="55440"/>
    <cellStyle name="Normal 2 8 19 3 13" xfId="55441"/>
    <cellStyle name="Normal 2 8 19 3 14" xfId="55442"/>
    <cellStyle name="Normal 2 8 19 3 2" xfId="55443"/>
    <cellStyle name="Normal 2 8 19 3 2 2" xfId="55444"/>
    <cellStyle name="Normal 2 8 19 3 3" xfId="55445"/>
    <cellStyle name="Normal 2 8 19 3 3 2" xfId="55446"/>
    <cellStyle name="Normal 2 8 19 3 4" xfId="55447"/>
    <cellStyle name="Normal 2 8 19 3 4 2" xfId="55448"/>
    <cellStyle name="Normal 2 8 19 3 5" xfId="55449"/>
    <cellStyle name="Normal 2 8 19 3 5 2" xfId="55450"/>
    <cellStyle name="Normal 2 8 19 3 6" xfId="55451"/>
    <cellStyle name="Normal 2 8 19 3 6 2" xfId="55452"/>
    <cellStyle name="Normal 2 8 19 3 7" xfId="55453"/>
    <cellStyle name="Normal 2 8 19 3 7 2" xfId="55454"/>
    <cellStyle name="Normal 2 8 19 3 8" xfId="55455"/>
    <cellStyle name="Normal 2 8 19 3 8 2" xfId="55456"/>
    <cellStyle name="Normal 2 8 19 3 9" xfId="55457"/>
    <cellStyle name="Normal 2 8 19 3 9 2" xfId="55458"/>
    <cellStyle name="Normal 2 8 19 4" xfId="55459"/>
    <cellStyle name="Normal 2 8 19 4 2" xfId="55460"/>
    <cellStyle name="Normal 2 8 19 5" xfId="55461"/>
    <cellStyle name="Normal 2 8 19 5 2" xfId="55462"/>
    <cellStyle name="Normal 2 8 19 6" xfId="55463"/>
    <cellStyle name="Normal 2 8 19 6 2" xfId="55464"/>
    <cellStyle name="Normal 2 8 19 7" xfId="55465"/>
    <cellStyle name="Normal 2 8 19 7 2" xfId="55466"/>
    <cellStyle name="Normal 2 8 19 8" xfId="55467"/>
    <cellStyle name="Normal 2 8 19 8 2" xfId="55468"/>
    <cellStyle name="Normal 2 8 19 9" xfId="55469"/>
    <cellStyle name="Normal 2 8 19 9 2" xfId="55470"/>
    <cellStyle name="Normal 2 8 19_New_Duke_Form_Percent_Complete" xfId="55471"/>
    <cellStyle name="Normal 2 8 2" xfId="55472"/>
    <cellStyle name="Normal 2 8 2 10" xfId="55473"/>
    <cellStyle name="Normal 2 8 2 10 2" xfId="55474"/>
    <cellStyle name="Normal 2 8 2 11" xfId="55475"/>
    <cellStyle name="Normal 2 8 2 11 2" xfId="55476"/>
    <cellStyle name="Normal 2 8 2 12" xfId="55477"/>
    <cellStyle name="Normal 2 8 2 12 2" xfId="55478"/>
    <cellStyle name="Normal 2 8 2 13" xfId="55479"/>
    <cellStyle name="Normal 2 8 2 13 2" xfId="55480"/>
    <cellStyle name="Normal 2 8 2 14" xfId="55481"/>
    <cellStyle name="Normal 2 8 2 14 2" xfId="55482"/>
    <cellStyle name="Normal 2 8 2 15" xfId="55483"/>
    <cellStyle name="Normal 2 8 2 16" xfId="55484"/>
    <cellStyle name="Normal 2 8 2 2" xfId="55485"/>
    <cellStyle name="Normal 2 8 2 2 10" xfId="55486"/>
    <cellStyle name="Normal 2 8 2 2 10 2" xfId="55487"/>
    <cellStyle name="Normal 2 8 2 2 11" xfId="55488"/>
    <cellStyle name="Normal 2 8 2 2 11 2" xfId="55489"/>
    <cellStyle name="Normal 2 8 2 2 12" xfId="55490"/>
    <cellStyle name="Normal 2 8 2 2 12 2" xfId="55491"/>
    <cellStyle name="Normal 2 8 2 2 13" xfId="55492"/>
    <cellStyle name="Normal 2 8 2 2 14" xfId="55493"/>
    <cellStyle name="Normal 2 8 2 2 2" xfId="55494"/>
    <cellStyle name="Normal 2 8 2 2 2 2" xfId="55495"/>
    <cellStyle name="Normal 2 8 2 2 3" xfId="55496"/>
    <cellStyle name="Normal 2 8 2 2 3 2" xfId="55497"/>
    <cellStyle name="Normal 2 8 2 2 4" xfId="55498"/>
    <cellStyle name="Normal 2 8 2 2 4 2" xfId="55499"/>
    <cellStyle name="Normal 2 8 2 2 5" xfId="55500"/>
    <cellStyle name="Normal 2 8 2 2 5 2" xfId="55501"/>
    <cellStyle name="Normal 2 8 2 2 6" xfId="55502"/>
    <cellStyle name="Normal 2 8 2 2 6 2" xfId="55503"/>
    <cellStyle name="Normal 2 8 2 2 7" xfId="55504"/>
    <cellStyle name="Normal 2 8 2 2 7 2" xfId="55505"/>
    <cellStyle name="Normal 2 8 2 2 8" xfId="55506"/>
    <cellStyle name="Normal 2 8 2 2 8 2" xfId="55507"/>
    <cellStyle name="Normal 2 8 2 2 9" xfId="55508"/>
    <cellStyle name="Normal 2 8 2 2 9 2" xfId="55509"/>
    <cellStyle name="Normal 2 8 2 3" xfId="55510"/>
    <cellStyle name="Normal 2 8 2 3 10" xfId="55511"/>
    <cellStyle name="Normal 2 8 2 3 10 2" xfId="55512"/>
    <cellStyle name="Normal 2 8 2 3 11" xfId="55513"/>
    <cellStyle name="Normal 2 8 2 3 11 2" xfId="55514"/>
    <cellStyle name="Normal 2 8 2 3 12" xfId="55515"/>
    <cellStyle name="Normal 2 8 2 3 12 2" xfId="55516"/>
    <cellStyle name="Normal 2 8 2 3 13" xfId="55517"/>
    <cellStyle name="Normal 2 8 2 3 14" xfId="55518"/>
    <cellStyle name="Normal 2 8 2 3 2" xfId="55519"/>
    <cellStyle name="Normal 2 8 2 3 2 2" xfId="55520"/>
    <cellStyle name="Normal 2 8 2 3 3" xfId="55521"/>
    <cellStyle name="Normal 2 8 2 3 3 2" xfId="55522"/>
    <cellStyle name="Normal 2 8 2 3 4" xfId="55523"/>
    <cellStyle name="Normal 2 8 2 3 4 2" xfId="55524"/>
    <cellStyle name="Normal 2 8 2 3 5" xfId="55525"/>
    <cellStyle name="Normal 2 8 2 3 5 2" xfId="55526"/>
    <cellStyle name="Normal 2 8 2 3 6" xfId="55527"/>
    <cellStyle name="Normal 2 8 2 3 6 2" xfId="55528"/>
    <cellStyle name="Normal 2 8 2 3 7" xfId="55529"/>
    <cellStyle name="Normal 2 8 2 3 7 2" xfId="55530"/>
    <cellStyle name="Normal 2 8 2 3 8" xfId="55531"/>
    <cellStyle name="Normal 2 8 2 3 8 2" xfId="55532"/>
    <cellStyle name="Normal 2 8 2 3 9" xfId="55533"/>
    <cellStyle name="Normal 2 8 2 3 9 2" xfId="55534"/>
    <cellStyle name="Normal 2 8 2 4" xfId="55535"/>
    <cellStyle name="Normal 2 8 2 4 2" xfId="55536"/>
    <cellStyle name="Normal 2 8 2 5" xfId="55537"/>
    <cellStyle name="Normal 2 8 2 5 2" xfId="55538"/>
    <cellStyle name="Normal 2 8 2 6" xfId="55539"/>
    <cellStyle name="Normal 2 8 2 6 2" xfId="55540"/>
    <cellStyle name="Normal 2 8 2 7" xfId="55541"/>
    <cellStyle name="Normal 2 8 2 7 2" xfId="55542"/>
    <cellStyle name="Normal 2 8 2 8" xfId="55543"/>
    <cellStyle name="Normal 2 8 2 8 2" xfId="55544"/>
    <cellStyle name="Normal 2 8 2 9" xfId="55545"/>
    <cellStyle name="Normal 2 8 2 9 2" xfId="55546"/>
    <cellStyle name="Normal 2 8 2_New_Duke_Form_Percent_Complete" xfId="55547"/>
    <cellStyle name="Normal 2 8 20" xfId="55548"/>
    <cellStyle name="Normal 2 8 20 10" xfId="55549"/>
    <cellStyle name="Normal 2 8 20 10 2" xfId="55550"/>
    <cellStyle name="Normal 2 8 20 11" xfId="55551"/>
    <cellStyle name="Normal 2 8 20 11 2" xfId="55552"/>
    <cellStyle name="Normal 2 8 20 12" xfId="55553"/>
    <cellStyle name="Normal 2 8 20 12 2" xfId="55554"/>
    <cellStyle name="Normal 2 8 20 13" xfId="55555"/>
    <cellStyle name="Normal 2 8 20 13 2" xfId="55556"/>
    <cellStyle name="Normal 2 8 20 14" xfId="55557"/>
    <cellStyle name="Normal 2 8 20 14 2" xfId="55558"/>
    <cellStyle name="Normal 2 8 20 15" xfId="55559"/>
    <cellStyle name="Normal 2 8 20 16" xfId="55560"/>
    <cellStyle name="Normal 2 8 20 2" xfId="55561"/>
    <cellStyle name="Normal 2 8 20 2 10" xfId="55562"/>
    <cellStyle name="Normal 2 8 20 2 10 2" xfId="55563"/>
    <cellStyle name="Normal 2 8 20 2 11" xfId="55564"/>
    <cellStyle name="Normal 2 8 20 2 11 2" xfId="55565"/>
    <cellStyle name="Normal 2 8 20 2 12" xfId="55566"/>
    <cellStyle name="Normal 2 8 20 2 12 2" xfId="55567"/>
    <cellStyle name="Normal 2 8 20 2 13" xfId="55568"/>
    <cellStyle name="Normal 2 8 20 2 14" xfId="55569"/>
    <cellStyle name="Normal 2 8 20 2 2" xfId="55570"/>
    <cellStyle name="Normal 2 8 20 2 2 2" xfId="55571"/>
    <cellStyle name="Normal 2 8 20 2 3" xfId="55572"/>
    <cellStyle name="Normal 2 8 20 2 3 2" xfId="55573"/>
    <cellStyle name="Normal 2 8 20 2 4" xfId="55574"/>
    <cellStyle name="Normal 2 8 20 2 4 2" xfId="55575"/>
    <cellStyle name="Normal 2 8 20 2 5" xfId="55576"/>
    <cellStyle name="Normal 2 8 20 2 5 2" xfId="55577"/>
    <cellStyle name="Normal 2 8 20 2 6" xfId="55578"/>
    <cellStyle name="Normal 2 8 20 2 6 2" xfId="55579"/>
    <cellStyle name="Normal 2 8 20 2 7" xfId="55580"/>
    <cellStyle name="Normal 2 8 20 2 7 2" xfId="55581"/>
    <cellStyle name="Normal 2 8 20 2 8" xfId="55582"/>
    <cellStyle name="Normal 2 8 20 2 8 2" xfId="55583"/>
    <cellStyle name="Normal 2 8 20 2 9" xfId="55584"/>
    <cellStyle name="Normal 2 8 20 2 9 2" xfId="55585"/>
    <cellStyle name="Normal 2 8 20 3" xfId="55586"/>
    <cellStyle name="Normal 2 8 20 3 10" xfId="55587"/>
    <cellStyle name="Normal 2 8 20 3 10 2" xfId="55588"/>
    <cellStyle name="Normal 2 8 20 3 11" xfId="55589"/>
    <cellStyle name="Normal 2 8 20 3 11 2" xfId="55590"/>
    <cellStyle name="Normal 2 8 20 3 12" xfId="55591"/>
    <cellStyle name="Normal 2 8 20 3 12 2" xfId="55592"/>
    <cellStyle name="Normal 2 8 20 3 13" xfId="55593"/>
    <cellStyle name="Normal 2 8 20 3 14" xfId="55594"/>
    <cellStyle name="Normal 2 8 20 3 2" xfId="55595"/>
    <cellStyle name="Normal 2 8 20 3 2 2" xfId="55596"/>
    <cellStyle name="Normal 2 8 20 3 3" xfId="55597"/>
    <cellStyle name="Normal 2 8 20 3 3 2" xfId="55598"/>
    <cellStyle name="Normal 2 8 20 3 4" xfId="55599"/>
    <cellStyle name="Normal 2 8 20 3 4 2" xfId="55600"/>
    <cellStyle name="Normal 2 8 20 3 5" xfId="55601"/>
    <cellStyle name="Normal 2 8 20 3 5 2" xfId="55602"/>
    <cellStyle name="Normal 2 8 20 3 6" xfId="55603"/>
    <cellStyle name="Normal 2 8 20 3 6 2" xfId="55604"/>
    <cellStyle name="Normal 2 8 20 3 7" xfId="55605"/>
    <cellStyle name="Normal 2 8 20 3 7 2" xfId="55606"/>
    <cellStyle name="Normal 2 8 20 3 8" xfId="55607"/>
    <cellStyle name="Normal 2 8 20 3 8 2" xfId="55608"/>
    <cellStyle name="Normal 2 8 20 3 9" xfId="55609"/>
    <cellStyle name="Normal 2 8 20 3 9 2" xfId="55610"/>
    <cellStyle name="Normal 2 8 20 4" xfId="55611"/>
    <cellStyle name="Normal 2 8 20 4 2" xfId="55612"/>
    <cellStyle name="Normal 2 8 20 5" xfId="55613"/>
    <cellStyle name="Normal 2 8 20 5 2" xfId="55614"/>
    <cellStyle name="Normal 2 8 20 6" xfId="55615"/>
    <cellStyle name="Normal 2 8 20 6 2" xfId="55616"/>
    <cellStyle name="Normal 2 8 20 7" xfId="55617"/>
    <cellStyle name="Normal 2 8 20 7 2" xfId="55618"/>
    <cellStyle name="Normal 2 8 20 8" xfId="55619"/>
    <cellStyle name="Normal 2 8 20 8 2" xfId="55620"/>
    <cellStyle name="Normal 2 8 20 9" xfId="55621"/>
    <cellStyle name="Normal 2 8 20 9 2" xfId="55622"/>
    <cellStyle name="Normal 2 8 20_New_Duke_Form_Percent_Complete" xfId="55623"/>
    <cellStyle name="Normal 2 8 21" xfId="55624"/>
    <cellStyle name="Normal 2 8 21 10" xfId="55625"/>
    <cellStyle name="Normal 2 8 21 10 2" xfId="55626"/>
    <cellStyle name="Normal 2 8 21 11" xfId="55627"/>
    <cellStyle name="Normal 2 8 21 11 2" xfId="55628"/>
    <cellStyle name="Normal 2 8 21 12" xfId="55629"/>
    <cellStyle name="Normal 2 8 21 12 2" xfId="55630"/>
    <cellStyle name="Normal 2 8 21 13" xfId="55631"/>
    <cellStyle name="Normal 2 8 21 13 2" xfId="55632"/>
    <cellStyle name="Normal 2 8 21 14" xfId="55633"/>
    <cellStyle name="Normal 2 8 21 14 2" xfId="55634"/>
    <cellStyle name="Normal 2 8 21 15" xfId="55635"/>
    <cellStyle name="Normal 2 8 21 16" xfId="55636"/>
    <cellStyle name="Normal 2 8 21 2" xfId="55637"/>
    <cellStyle name="Normal 2 8 21 2 10" xfId="55638"/>
    <cellStyle name="Normal 2 8 21 2 10 2" xfId="55639"/>
    <cellStyle name="Normal 2 8 21 2 11" xfId="55640"/>
    <cellStyle name="Normal 2 8 21 2 11 2" xfId="55641"/>
    <cellStyle name="Normal 2 8 21 2 12" xfId="55642"/>
    <cellStyle name="Normal 2 8 21 2 12 2" xfId="55643"/>
    <cellStyle name="Normal 2 8 21 2 13" xfId="55644"/>
    <cellStyle name="Normal 2 8 21 2 14" xfId="55645"/>
    <cellStyle name="Normal 2 8 21 2 2" xfId="55646"/>
    <cellStyle name="Normal 2 8 21 2 2 2" xfId="55647"/>
    <cellStyle name="Normal 2 8 21 2 3" xfId="55648"/>
    <cellStyle name="Normal 2 8 21 2 3 2" xfId="55649"/>
    <cellStyle name="Normal 2 8 21 2 4" xfId="55650"/>
    <cellStyle name="Normal 2 8 21 2 4 2" xfId="55651"/>
    <cellStyle name="Normal 2 8 21 2 5" xfId="55652"/>
    <cellStyle name="Normal 2 8 21 2 5 2" xfId="55653"/>
    <cellStyle name="Normal 2 8 21 2 6" xfId="55654"/>
    <cellStyle name="Normal 2 8 21 2 6 2" xfId="55655"/>
    <cellStyle name="Normal 2 8 21 2 7" xfId="55656"/>
    <cellStyle name="Normal 2 8 21 2 7 2" xfId="55657"/>
    <cellStyle name="Normal 2 8 21 2 8" xfId="55658"/>
    <cellStyle name="Normal 2 8 21 2 8 2" xfId="55659"/>
    <cellStyle name="Normal 2 8 21 2 9" xfId="55660"/>
    <cellStyle name="Normal 2 8 21 2 9 2" xfId="55661"/>
    <cellStyle name="Normal 2 8 21 3" xfId="55662"/>
    <cellStyle name="Normal 2 8 21 3 10" xfId="55663"/>
    <cellStyle name="Normal 2 8 21 3 10 2" xfId="55664"/>
    <cellStyle name="Normal 2 8 21 3 11" xfId="55665"/>
    <cellStyle name="Normal 2 8 21 3 11 2" xfId="55666"/>
    <cellStyle name="Normal 2 8 21 3 12" xfId="55667"/>
    <cellStyle name="Normal 2 8 21 3 12 2" xfId="55668"/>
    <cellStyle name="Normal 2 8 21 3 13" xfId="55669"/>
    <cellStyle name="Normal 2 8 21 3 14" xfId="55670"/>
    <cellStyle name="Normal 2 8 21 3 2" xfId="55671"/>
    <cellStyle name="Normal 2 8 21 3 2 2" xfId="55672"/>
    <cellStyle name="Normal 2 8 21 3 3" xfId="55673"/>
    <cellStyle name="Normal 2 8 21 3 3 2" xfId="55674"/>
    <cellStyle name="Normal 2 8 21 3 4" xfId="55675"/>
    <cellStyle name="Normal 2 8 21 3 4 2" xfId="55676"/>
    <cellStyle name="Normal 2 8 21 3 5" xfId="55677"/>
    <cellStyle name="Normal 2 8 21 3 5 2" xfId="55678"/>
    <cellStyle name="Normal 2 8 21 3 6" xfId="55679"/>
    <cellStyle name="Normal 2 8 21 3 6 2" xfId="55680"/>
    <cellStyle name="Normal 2 8 21 3 7" xfId="55681"/>
    <cellStyle name="Normal 2 8 21 3 7 2" xfId="55682"/>
    <cellStyle name="Normal 2 8 21 3 8" xfId="55683"/>
    <cellStyle name="Normal 2 8 21 3 8 2" xfId="55684"/>
    <cellStyle name="Normal 2 8 21 3 9" xfId="55685"/>
    <cellStyle name="Normal 2 8 21 3 9 2" xfId="55686"/>
    <cellStyle name="Normal 2 8 21 4" xfId="55687"/>
    <cellStyle name="Normal 2 8 21 4 2" xfId="55688"/>
    <cellStyle name="Normal 2 8 21 5" xfId="55689"/>
    <cellStyle name="Normal 2 8 21 5 2" xfId="55690"/>
    <cellStyle name="Normal 2 8 21 6" xfId="55691"/>
    <cellStyle name="Normal 2 8 21 6 2" xfId="55692"/>
    <cellStyle name="Normal 2 8 21 7" xfId="55693"/>
    <cellStyle name="Normal 2 8 21 7 2" xfId="55694"/>
    <cellStyle name="Normal 2 8 21 8" xfId="55695"/>
    <cellStyle name="Normal 2 8 21 8 2" xfId="55696"/>
    <cellStyle name="Normal 2 8 21 9" xfId="55697"/>
    <cellStyle name="Normal 2 8 21 9 2" xfId="55698"/>
    <cellStyle name="Normal 2 8 21_New_Duke_Form_Percent_Complete" xfId="55699"/>
    <cellStyle name="Normal 2 8 22" xfId="55700"/>
    <cellStyle name="Normal 2 8 22 10" xfId="55701"/>
    <cellStyle name="Normal 2 8 22 10 2" xfId="55702"/>
    <cellStyle name="Normal 2 8 22 11" xfId="55703"/>
    <cellStyle name="Normal 2 8 22 11 2" xfId="55704"/>
    <cellStyle name="Normal 2 8 22 12" xfId="55705"/>
    <cellStyle name="Normal 2 8 22 12 2" xfId="55706"/>
    <cellStyle name="Normal 2 8 22 13" xfId="55707"/>
    <cellStyle name="Normal 2 8 22 14" xfId="55708"/>
    <cellStyle name="Normal 2 8 22 2" xfId="55709"/>
    <cellStyle name="Normal 2 8 22 2 2" xfId="55710"/>
    <cellStyle name="Normal 2 8 22 3" xfId="55711"/>
    <cellStyle name="Normal 2 8 22 3 2" xfId="55712"/>
    <cellStyle name="Normal 2 8 22 4" xfId="55713"/>
    <cellStyle name="Normal 2 8 22 4 2" xfId="55714"/>
    <cellStyle name="Normal 2 8 22 5" xfId="55715"/>
    <cellStyle name="Normal 2 8 22 5 2" xfId="55716"/>
    <cellStyle name="Normal 2 8 22 6" xfId="55717"/>
    <cellStyle name="Normal 2 8 22 6 2" xfId="55718"/>
    <cellStyle name="Normal 2 8 22 7" xfId="55719"/>
    <cellStyle name="Normal 2 8 22 7 2" xfId="55720"/>
    <cellStyle name="Normal 2 8 22 8" xfId="55721"/>
    <cellStyle name="Normal 2 8 22 8 2" xfId="55722"/>
    <cellStyle name="Normal 2 8 22 9" xfId="55723"/>
    <cellStyle name="Normal 2 8 22 9 2" xfId="55724"/>
    <cellStyle name="Normal 2 8 23" xfId="55725"/>
    <cellStyle name="Normal 2 8 23 10" xfId="55726"/>
    <cellStyle name="Normal 2 8 23 10 2" xfId="55727"/>
    <cellStyle name="Normal 2 8 23 11" xfId="55728"/>
    <cellStyle name="Normal 2 8 23 11 2" xfId="55729"/>
    <cellStyle name="Normal 2 8 23 12" xfId="55730"/>
    <cellStyle name="Normal 2 8 23 12 2" xfId="55731"/>
    <cellStyle name="Normal 2 8 23 13" xfId="55732"/>
    <cellStyle name="Normal 2 8 23 14" xfId="55733"/>
    <cellStyle name="Normal 2 8 23 2" xfId="55734"/>
    <cellStyle name="Normal 2 8 23 2 2" xfId="55735"/>
    <cellStyle name="Normal 2 8 23 3" xfId="55736"/>
    <cellStyle name="Normal 2 8 23 3 2" xfId="55737"/>
    <cellStyle name="Normal 2 8 23 4" xfId="55738"/>
    <cellStyle name="Normal 2 8 23 4 2" xfId="55739"/>
    <cellStyle name="Normal 2 8 23 5" xfId="55740"/>
    <cellStyle name="Normal 2 8 23 5 2" xfId="55741"/>
    <cellStyle name="Normal 2 8 23 6" xfId="55742"/>
    <cellStyle name="Normal 2 8 23 6 2" xfId="55743"/>
    <cellStyle name="Normal 2 8 23 7" xfId="55744"/>
    <cellStyle name="Normal 2 8 23 7 2" xfId="55745"/>
    <cellStyle name="Normal 2 8 23 8" xfId="55746"/>
    <cellStyle name="Normal 2 8 23 8 2" xfId="55747"/>
    <cellStyle name="Normal 2 8 23 9" xfId="55748"/>
    <cellStyle name="Normal 2 8 23 9 2" xfId="55749"/>
    <cellStyle name="Normal 2 8 24" xfId="55750"/>
    <cellStyle name="Normal 2 8 24 2" xfId="55751"/>
    <cellStyle name="Normal 2 8 25" xfId="55752"/>
    <cellStyle name="Normal 2 8 25 2" xfId="55753"/>
    <cellStyle name="Normal 2 8 26" xfId="55754"/>
    <cellStyle name="Normal 2 8 26 2" xfId="55755"/>
    <cellStyle name="Normal 2 8 27" xfId="55756"/>
    <cellStyle name="Normal 2 8 27 2" xfId="55757"/>
    <cellStyle name="Normal 2 8 28" xfId="55758"/>
    <cellStyle name="Normal 2 8 28 2" xfId="55759"/>
    <cellStyle name="Normal 2 8 29" xfId="55760"/>
    <cellStyle name="Normal 2 8 29 2" xfId="55761"/>
    <cellStyle name="Normal 2 8 3" xfId="55762"/>
    <cellStyle name="Normal 2 8 3 10" xfId="55763"/>
    <cellStyle name="Normal 2 8 3 10 2" xfId="55764"/>
    <cellStyle name="Normal 2 8 3 11" xfId="55765"/>
    <cellStyle name="Normal 2 8 3 11 2" xfId="55766"/>
    <cellStyle name="Normal 2 8 3 12" xfId="55767"/>
    <cellStyle name="Normal 2 8 3 12 2" xfId="55768"/>
    <cellStyle name="Normal 2 8 3 13" xfId="55769"/>
    <cellStyle name="Normal 2 8 3 13 2" xfId="55770"/>
    <cellStyle name="Normal 2 8 3 14" xfId="55771"/>
    <cellStyle name="Normal 2 8 3 14 2" xfId="55772"/>
    <cellStyle name="Normal 2 8 3 15" xfId="55773"/>
    <cellStyle name="Normal 2 8 3 16" xfId="55774"/>
    <cellStyle name="Normal 2 8 3 2" xfId="55775"/>
    <cellStyle name="Normal 2 8 3 2 10" xfId="55776"/>
    <cellStyle name="Normal 2 8 3 2 10 2" xfId="55777"/>
    <cellStyle name="Normal 2 8 3 2 11" xfId="55778"/>
    <cellStyle name="Normal 2 8 3 2 11 2" xfId="55779"/>
    <cellStyle name="Normal 2 8 3 2 12" xfId="55780"/>
    <cellStyle name="Normal 2 8 3 2 12 2" xfId="55781"/>
    <cellStyle name="Normal 2 8 3 2 13" xfId="55782"/>
    <cellStyle name="Normal 2 8 3 2 14" xfId="55783"/>
    <cellStyle name="Normal 2 8 3 2 2" xfId="55784"/>
    <cellStyle name="Normal 2 8 3 2 2 2" xfId="55785"/>
    <cellStyle name="Normal 2 8 3 2 3" xfId="55786"/>
    <cellStyle name="Normal 2 8 3 2 3 2" xfId="55787"/>
    <cellStyle name="Normal 2 8 3 2 4" xfId="55788"/>
    <cellStyle name="Normal 2 8 3 2 4 2" xfId="55789"/>
    <cellStyle name="Normal 2 8 3 2 5" xfId="55790"/>
    <cellStyle name="Normal 2 8 3 2 5 2" xfId="55791"/>
    <cellStyle name="Normal 2 8 3 2 6" xfId="55792"/>
    <cellStyle name="Normal 2 8 3 2 6 2" xfId="55793"/>
    <cellStyle name="Normal 2 8 3 2 7" xfId="55794"/>
    <cellStyle name="Normal 2 8 3 2 7 2" xfId="55795"/>
    <cellStyle name="Normal 2 8 3 2 8" xfId="55796"/>
    <cellStyle name="Normal 2 8 3 2 8 2" xfId="55797"/>
    <cellStyle name="Normal 2 8 3 2 9" xfId="55798"/>
    <cellStyle name="Normal 2 8 3 2 9 2" xfId="55799"/>
    <cellStyle name="Normal 2 8 3 3" xfId="55800"/>
    <cellStyle name="Normal 2 8 3 3 10" xfId="55801"/>
    <cellStyle name="Normal 2 8 3 3 10 2" xfId="55802"/>
    <cellStyle name="Normal 2 8 3 3 11" xfId="55803"/>
    <cellStyle name="Normal 2 8 3 3 11 2" xfId="55804"/>
    <cellStyle name="Normal 2 8 3 3 12" xfId="55805"/>
    <cellStyle name="Normal 2 8 3 3 12 2" xfId="55806"/>
    <cellStyle name="Normal 2 8 3 3 13" xfId="55807"/>
    <cellStyle name="Normal 2 8 3 3 14" xfId="55808"/>
    <cellStyle name="Normal 2 8 3 3 2" xfId="55809"/>
    <cellStyle name="Normal 2 8 3 3 2 2" xfId="55810"/>
    <cellStyle name="Normal 2 8 3 3 3" xfId="55811"/>
    <cellStyle name="Normal 2 8 3 3 3 2" xfId="55812"/>
    <cellStyle name="Normal 2 8 3 3 4" xfId="55813"/>
    <cellStyle name="Normal 2 8 3 3 4 2" xfId="55814"/>
    <cellStyle name="Normal 2 8 3 3 5" xfId="55815"/>
    <cellStyle name="Normal 2 8 3 3 5 2" xfId="55816"/>
    <cellStyle name="Normal 2 8 3 3 6" xfId="55817"/>
    <cellStyle name="Normal 2 8 3 3 6 2" xfId="55818"/>
    <cellStyle name="Normal 2 8 3 3 7" xfId="55819"/>
    <cellStyle name="Normal 2 8 3 3 7 2" xfId="55820"/>
    <cellStyle name="Normal 2 8 3 3 8" xfId="55821"/>
    <cellStyle name="Normal 2 8 3 3 8 2" xfId="55822"/>
    <cellStyle name="Normal 2 8 3 3 9" xfId="55823"/>
    <cellStyle name="Normal 2 8 3 3 9 2" xfId="55824"/>
    <cellStyle name="Normal 2 8 3 4" xfId="55825"/>
    <cellStyle name="Normal 2 8 3 4 2" xfId="55826"/>
    <cellStyle name="Normal 2 8 3 5" xfId="55827"/>
    <cellStyle name="Normal 2 8 3 5 2" xfId="55828"/>
    <cellStyle name="Normal 2 8 3 6" xfId="55829"/>
    <cellStyle name="Normal 2 8 3 6 2" xfId="55830"/>
    <cellStyle name="Normal 2 8 3 7" xfId="55831"/>
    <cellStyle name="Normal 2 8 3 7 2" xfId="55832"/>
    <cellStyle name="Normal 2 8 3 8" xfId="55833"/>
    <cellStyle name="Normal 2 8 3 8 2" xfId="55834"/>
    <cellStyle name="Normal 2 8 3 9" xfId="55835"/>
    <cellStyle name="Normal 2 8 3 9 2" xfId="55836"/>
    <cellStyle name="Normal 2 8 3_New_Duke_Form_Percent_Complete" xfId="55837"/>
    <cellStyle name="Normal 2 8 30" xfId="55838"/>
    <cellStyle name="Normal 2 8 30 2" xfId="55839"/>
    <cellStyle name="Normal 2 8 31" xfId="55840"/>
    <cellStyle name="Normal 2 8 31 2" xfId="55841"/>
    <cellStyle name="Normal 2 8 32" xfId="55842"/>
    <cellStyle name="Normal 2 8 32 2" xfId="55843"/>
    <cellStyle name="Normal 2 8 33" xfId="55844"/>
    <cellStyle name="Normal 2 8 33 2" xfId="55845"/>
    <cellStyle name="Normal 2 8 34" xfId="55846"/>
    <cellStyle name="Normal 2 8 34 2" xfId="55847"/>
    <cellStyle name="Normal 2 8 35" xfId="55848"/>
    <cellStyle name="Normal 2 8 36" xfId="55849"/>
    <cellStyle name="Normal 2 8 37" xfId="55850"/>
    <cellStyle name="Normal 2 8 38" xfId="55851"/>
    <cellStyle name="Normal 2 8 39" xfId="55852"/>
    <cellStyle name="Normal 2 8 4" xfId="55853"/>
    <cellStyle name="Normal 2 8 4 10" xfId="55854"/>
    <cellStyle name="Normal 2 8 4 10 2" xfId="55855"/>
    <cellStyle name="Normal 2 8 4 11" xfId="55856"/>
    <cellStyle name="Normal 2 8 4 11 2" xfId="55857"/>
    <cellStyle name="Normal 2 8 4 12" xfId="55858"/>
    <cellStyle name="Normal 2 8 4 12 2" xfId="55859"/>
    <cellStyle name="Normal 2 8 4 13" xfId="55860"/>
    <cellStyle name="Normal 2 8 4 13 2" xfId="55861"/>
    <cellStyle name="Normal 2 8 4 14" xfId="55862"/>
    <cellStyle name="Normal 2 8 4 14 2" xfId="55863"/>
    <cellStyle name="Normal 2 8 4 15" xfId="55864"/>
    <cellStyle name="Normal 2 8 4 16" xfId="55865"/>
    <cellStyle name="Normal 2 8 4 2" xfId="55866"/>
    <cellStyle name="Normal 2 8 4 2 10" xfId="55867"/>
    <cellStyle name="Normal 2 8 4 2 10 2" xfId="55868"/>
    <cellStyle name="Normal 2 8 4 2 11" xfId="55869"/>
    <cellStyle name="Normal 2 8 4 2 11 2" xfId="55870"/>
    <cellStyle name="Normal 2 8 4 2 12" xfId="55871"/>
    <cellStyle name="Normal 2 8 4 2 12 2" xfId="55872"/>
    <cellStyle name="Normal 2 8 4 2 13" xfId="55873"/>
    <cellStyle name="Normal 2 8 4 2 14" xfId="55874"/>
    <cellStyle name="Normal 2 8 4 2 2" xfId="55875"/>
    <cellStyle name="Normal 2 8 4 2 2 2" xfId="55876"/>
    <cellStyle name="Normal 2 8 4 2 3" xfId="55877"/>
    <cellStyle name="Normal 2 8 4 2 3 2" xfId="55878"/>
    <cellStyle name="Normal 2 8 4 2 4" xfId="55879"/>
    <cellStyle name="Normal 2 8 4 2 4 2" xfId="55880"/>
    <cellStyle name="Normal 2 8 4 2 5" xfId="55881"/>
    <cellStyle name="Normal 2 8 4 2 5 2" xfId="55882"/>
    <cellStyle name="Normal 2 8 4 2 6" xfId="55883"/>
    <cellStyle name="Normal 2 8 4 2 6 2" xfId="55884"/>
    <cellStyle name="Normal 2 8 4 2 7" xfId="55885"/>
    <cellStyle name="Normal 2 8 4 2 7 2" xfId="55886"/>
    <cellStyle name="Normal 2 8 4 2 8" xfId="55887"/>
    <cellStyle name="Normal 2 8 4 2 8 2" xfId="55888"/>
    <cellStyle name="Normal 2 8 4 2 9" xfId="55889"/>
    <cellStyle name="Normal 2 8 4 2 9 2" xfId="55890"/>
    <cellStyle name="Normal 2 8 4 3" xfId="55891"/>
    <cellStyle name="Normal 2 8 4 3 10" xfId="55892"/>
    <cellStyle name="Normal 2 8 4 3 10 2" xfId="55893"/>
    <cellStyle name="Normal 2 8 4 3 11" xfId="55894"/>
    <cellStyle name="Normal 2 8 4 3 11 2" xfId="55895"/>
    <cellStyle name="Normal 2 8 4 3 12" xfId="55896"/>
    <cellStyle name="Normal 2 8 4 3 12 2" xfId="55897"/>
    <cellStyle name="Normal 2 8 4 3 13" xfId="55898"/>
    <cellStyle name="Normal 2 8 4 3 14" xfId="55899"/>
    <cellStyle name="Normal 2 8 4 3 2" xfId="55900"/>
    <cellStyle name="Normal 2 8 4 3 2 2" xfId="55901"/>
    <cellStyle name="Normal 2 8 4 3 3" xfId="55902"/>
    <cellStyle name="Normal 2 8 4 3 3 2" xfId="55903"/>
    <cellStyle name="Normal 2 8 4 3 4" xfId="55904"/>
    <cellStyle name="Normal 2 8 4 3 4 2" xfId="55905"/>
    <cellStyle name="Normal 2 8 4 3 5" xfId="55906"/>
    <cellStyle name="Normal 2 8 4 3 5 2" xfId="55907"/>
    <cellStyle name="Normal 2 8 4 3 6" xfId="55908"/>
    <cellStyle name="Normal 2 8 4 3 6 2" xfId="55909"/>
    <cellStyle name="Normal 2 8 4 3 7" xfId="55910"/>
    <cellStyle name="Normal 2 8 4 3 7 2" xfId="55911"/>
    <cellStyle name="Normal 2 8 4 3 8" xfId="55912"/>
    <cellStyle name="Normal 2 8 4 3 8 2" xfId="55913"/>
    <cellStyle name="Normal 2 8 4 3 9" xfId="55914"/>
    <cellStyle name="Normal 2 8 4 3 9 2" xfId="55915"/>
    <cellStyle name="Normal 2 8 4 4" xfId="55916"/>
    <cellStyle name="Normal 2 8 4 4 2" xfId="55917"/>
    <cellStyle name="Normal 2 8 4 5" xfId="55918"/>
    <cellStyle name="Normal 2 8 4 5 2" xfId="55919"/>
    <cellStyle name="Normal 2 8 4 6" xfId="55920"/>
    <cellStyle name="Normal 2 8 4 6 2" xfId="55921"/>
    <cellStyle name="Normal 2 8 4 7" xfId="55922"/>
    <cellStyle name="Normal 2 8 4 7 2" xfId="55923"/>
    <cellStyle name="Normal 2 8 4 8" xfId="55924"/>
    <cellStyle name="Normal 2 8 4 8 2" xfId="55925"/>
    <cellStyle name="Normal 2 8 4 9" xfId="55926"/>
    <cellStyle name="Normal 2 8 4 9 2" xfId="55927"/>
    <cellStyle name="Normal 2 8 4_New_Duke_Form_Percent_Complete" xfId="55928"/>
    <cellStyle name="Normal 2 8 40" xfId="55929"/>
    <cellStyle name="Normal 2 8 41" xfId="55930"/>
    <cellStyle name="Normal 2 8 42" xfId="55931"/>
    <cellStyle name="Normal 2 8 43" xfId="55932"/>
    <cellStyle name="Normal 2 8 44" xfId="55933"/>
    <cellStyle name="Normal 2 8 45" xfId="55934"/>
    <cellStyle name="Normal 2 8 46" xfId="55935"/>
    <cellStyle name="Normal 2 8 47" xfId="55936"/>
    <cellStyle name="Normal 2 8 48" xfId="55937"/>
    <cellStyle name="Normal 2 8 49" xfId="55938"/>
    <cellStyle name="Normal 2 8 5" xfId="55939"/>
    <cellStyle name="Normal 2 8 5 10" xfId="55940"/>
    <cellStyle name="Normal 2 8 5 10 2" xfId="55941"/>
    <cellStyle name="Normal 2 8 5 11" xfId="55942"/>
    <cellStyle name="Normal 2 8 5 11 2" xfId="55943"/>
    <cellStyle name="Normal 2 8 5 12" xfId="55944"/>
    <cellStyle name="Normal 2 8 5 12 2" xfId="55945"/>
    <cellStyle name="Normal 2 8 5 13" xfId="55946"/>
    <cellStyle name="Normal 2 8 5 13 2" xfId="55947"/>
    <cellStyle name="Normal 2 8 5 14" xfId="55948"/>
    <cellStyle name="Normal 2 8 5 14 2" xfId="55949"/>
    <cellStyle name="Normal 2 8 5 15" xfId="55950"/>
    <cellStyle name="Normal 2 8 5 16" xfId="55951"/>
    <cellStyle name="Normal 2 8 5 2" xfId="55952"/>
    <cellStyle name="Normal 2 8 5 2 10" xfId="55953"/>
    <cellStyle name="Normal 2 8 5 2 10 2" xfId="55954"/>
    <cellStyle name="Normal 2 8 5 2 11" xfId="55955"/>
    <cellStyle name="Normal 2 8 5 2 11 2" xfId="55956"/>
    <cellStyle name="Normal 2 8 5 2 12" xfId="55957"/>
    <cellStyle name="Normal 2 8 5 2 12 2" xfId="55958"/>
    <cellStyle name="Normal 2 8 5 2 13" xfId="55959"/>
    <cellStyle name="Normal 2 8 5 2 14" xfId="55960"/>
    <cellStyle name="Normal 2 8 5 2 2" xfId="55961"/>
    <cellStyle name="Normal 2 8 5 2 2 2" xfId="55962"/>
    <cellStyle name="Normal 2 8 5 2 3" xfId="55963"/>
    <cellStyle name="Normal 2 8 5 2 3 2" xfId="55964"/>
    <cellStyle name="Normal 2 8 5 2 4" xfId="55965"/>
    <cellStyle name="Normal 2 8 5 2 4 2" xfId="55966"/>
    <cellStyle name="Normal 2 8 5 2 5" xfId="55967"/>
    <cellStyle name="Normal 2 8 5 2 5 2" xfId="55968"/>
    <cellStyle name="Normal 2 8 5 2 6" xfId="55969"/>
    <cellStyle name="Normal 2 8 5 2 6 2" xfId="55970"/>
    <cellStyle name="Normal 2 8 5 2 7" xfId="55971"/>
    <cellStyle name="Normal 2 8 5 2 7 2" xfId="55972"/>
    <cellStyle name="Normal 2 8 5 2 8" xfId="55973"/>
    <cellStyle name="Normal 2 8 5 2 8 2" xfId="55974"/>
    <cellStyle name="Normal 2 8 5 2 9" xfId="55975"/>
    <cellStyle name="Normal 2 8 5 2 9 2" xfId="55976"/>
    <cellStyle name="Normal 2 8 5 3" xfId="55977"/>
    <cellStyle name="Normal 2 8 5 3 10" xfId="55978"/>
    <cellStyle name="Normal 2 8 5 3 10 2" xfId="55979"/>
    <cellStyle name="Normal 2 8 5 3 11" xfId="55980"/>
    <cellStyle name="Normal 2 8 5 3 11 2" xfId="55981"/>
    <cellStyle name="Normal 2 8 5 3 12" xfId="55982"/>
    <cellStyle name="Normal 2 8 5 3 12 2" xfId="55983"/>
    <cellStyle name="Normal 2 8 5 3 13" xfId="55984"/>
    <cellStyle name="Normal 2 8 5 3 14" xfId="55985"/>
    <cellStyle name="Normal 2 8 5 3 2" xfId="55986"/>
    <cellStyle name="Normal 2 8 5 3 2 2" xfId="55987"/>
    <cellStyle name="Normal 2 8 5 3 3" xfId="55988"/>
    <cellStyle name="Normal 2 8 5 3 3 2" xfId="55989"/>
    <cellStyle name="Normal 2 8 5 3 4" xfId="55990"/>
    <cellStyle name="Normal 2 8 5 3 4 2" xfId="55991"/>
    <cellStyle name="Normal 2 8 5 3 5" xfId="55992"/>
    <cellStyle name="Normal 2 8 5 3 5 2" xfId="55993"/>
    <cellStyle name="Normal 2 8 5 3 6" xfId="55994"/>
    <cellStyle name="Normal 2 8 5 3 6 2" xfId="55995"/>
    <cellStyle name="Normal 2 8 5 3 7" xfId="55996"/>
    <cellStyle name="Normal 2 8 5 3 7 2" xfId="55997"/>
    <cellStyle name="Normal 2 8 5 3 8" xfId="55998"/>
    <cellStyle name="Normal 2 8 5 3 8 2" xfId="55999"/>
    <cellStyle name="Normal 2 8 5 3 9" xfId="56000"/>
    <cellStyle name="Normal 2 8 5 3 9 2" xfId="56001"/>
    <cellStyle name="Normal 2 8 5 4" xfId="56002"/>
    <cellStyle name="Normal 2 8 5 4 2" xfId="56003"/>
    <cellStyle name="Normal 2 8 5 5" xfId="56004"/>
    <cellStyle name="Normal 2 8 5 5 2" xfId="56005"/>
    <cellStyle name="Normal 2 8 5 6" xfId="56006"/>
    <cellStyle name="Normal 2 8 5 6 2" xfId="56007"/>
    <cellStyle name="Normal 2 8 5 7" xfId="56008"/>
    <cellStyle name="Normal 2 8 5 7 2" xfId="56009"/>
    <cellStyle name="Normal 2 8 5 8" xfId="56010"/>
    <cellStyle name="Normal 2 8 5 8 2" xfId="56011"/>
    <cellStyle name="Normal 2 8 5 9" xfId="56012"/>
    <cellStyle name="Normal 2 8 5 9 2" xfId="56013"/>
    <cellStyle name="Normal 2 8 5_New_Duke_Form_Percent_Complete" xfId="56014"/>
    <cellStyle name="Normal 2 8 50" xfId="56015"/>
    <cellStyle name="Normal 2 8 51" xfId="56016"/>
    <cellStyle name="Normal 2 8 52" xfId="56017"/>
    <cellStyle name="Normal 2 8 53" xfId="56018"/>
    <cellStyle name="Normal 2 8 54" xfId="56019"/>
    <cellStyle name="Normal 2 8 55" xfId="56020"/>
    <cellStyle name="Normal 2 8 56" xfId="56021"/>
    <cellStyle name="Normal 2 8 57" xfId="56022"/>
    <cellStyle name="Normal 2 8 58" xfId="56023"/>
    <cellStyle name="Normal 2 8 59" xfId="56024"/>
    <cellStyle name="Normal 2 8 6" xfId="56025"/>
    <cellStyle name="Normal 2 8 6 10" xfId="56026"/>
    <cellStyle name="Normal 2 8 6 10 2" xfId="56027"/>
    <cellStyle name="Normal 2 8 6 11" xfId="56028"/>
    <cellStyle name="Normal 2 8 6 11 2" xfId="56029"/>
    <cellStyle name="Normal 2 8 6 12" xfId="56030"/>
    <cellStyle name="Normal 2 8 6 12 2" xfId="56031"/>
    <cellStyle name="Normal 2 8 6 13" xfId="56032"/>
    <cellStyle name="Normal 2 8 6 13 2" xfId="56033"/>
    <cellStyle name="Normal 2 8 6 14" xfId="56034"/>
    <cellStyle name="Normal 2 8 6 14 2" xfId="56035"/>
    <cellStyle name="Normal 2 8 6 15" xfId="56036"/>
    <cellStyle name="Normal 2 8 6 16" xfId="56037"/>
    <cellStyle name="Normal 2 8 6 2" xfId="56038"/>
    <cellStyle name="Normal 2 8 6 2 10" xfId="56039"/>
    <cellStyle name="Normal 2 8 6 2 10 2" xfId="56040"/>
    <cellStyle name="Normal 2 8 6 2 11" xfId="56041"/>
    <cellStyle name="Normal 2 8 6 2 11 2" xfId="56042"/>
    <cellStyle name="Normal 2 8 6 2 12" xfId="56043"/>
    <cellStyle name="Normal 2 8 6 2 12 2" xfId="56044"/>
    <cellStyle name="Normal 2 8 6 2 13" xfId="56045"/>
    <cellStyle name="Normal 2 8 6 2 14" xfId="56046"/>
    <cellStyle name="Normal 2 8 6 2 2" xfId="56047"/>
    <cellStyle name="Normal 2 8 6 2 2 2" xfId="56048"/>
    <cellStyle name="Normal 2 8 6 2 3" xfId="56049"/>
    <cellStyle name="Normal 2 8 6 2 3 2" xfId="56050"/>
    <cellStyle name="Normal 2 8 6 2 4" xfId="56051"/>
    <cellStyle name="Normal 2 8 6 2 4 2" xfId="56052"/>
    <cellStyle name="Normal 2 8 6 2 5" xfId="56053"/>
    <cellStyle name="Normal 2 8 6 2 5 2" xfId="56054"/>
    <cellStyle name="Normal 2 8 6 2 6" xfId="56055"/>
    <cellStyle name="Normal 2 8 6 2 6 2" xfId="56056"/>
    <cellStyle name="Normal 2 8 6 2 7" xfId="56057"/>
    <cellStyle name="Normal 2 8 6 2 7 2" xfId="56058"/>
    <cellStyle name="Normal 2 8 6 2 8" xfId="56059"/>
    <cellStyle name="Normal 2 8 6 2 8 2" xfId="56060"/>
    <cellStyle name="Normal 2 8 6 2 9" xfId="56061"/>
    <cellStyle name="Normal 2 8 6 2 9 2" xfId="56062"/>
    <cellStyle name="Normal 2 8 6 3" xfId="56063"/>
    <cellStyle name="Normal 2 8 6 3 10" xfId="56064"/>
    <cellStyle name="Normal 2 8 6 3 10 2" xfId="56065"/>
    <cellStyle name="Normal 2 8 6 3 11" xfId="56066"/>
    <cellStyle name="Normal 2 8 6 3 11 2" xfId="56067"/>
    <cellStyle name="Normal 2 8 6 3 12" xfId="56068"/>
    <cellStyle name="Normal 2 8 6 3 12 2" xfId="56069"/>
    <cellStyle name="Normal 2 8 6 3 13" xfId="56070"/>
    <cellStyle name="Normal 2 8 6 3 14" xfId="56071"/>
    <cellStyle name="Normal 2 8 6 3 2" xfId="56072"/>
    <cellStyle name="Normal 2 8 6 3 2 2" xfId="56073"/>
    <cellStyle name="Normal 2 8 6 3 3" xfId="56074"/>
    <cellStyle name="Normal 2 8 6 3 3 2" xfId="56075"/>
    <cellStyle name="Normal 2 8 6 3 4" xfId="56076"/>
    <cellStyle name="Normal 2 8 6 3 4 2" xfId="56077"/>
    <cellStyle name="Normal 2 8 6 3 5" xfId="56078"/>
    <cellStyle name="Normal 2 8 6 3 5 2" xfId="56079"/>
    <cellStyle name="Normal 2 8 6 3 6" xfId="56080"/>
    <cellStyle name="Normal 2 8 6 3 6 2" xfId="56081"/>
    <cellStyle name="Normal 2 8 6 3 7" xfId="56082"/>
    <cellStyle name="Normal 2 8 6 3 7 2" xfId="56083"/>
    <cellStyle name="Normal 2 8 6 3 8" xfId="56084"/>
    <cellStyle name="Normal 2 8 6 3 8 2" xfId="56085"/>
    <cellStyle name="Normal 2 8 6 3 9" xfId="56086"/>
    <cellStyle name="Normal 2 8 6 3 9 2" xfId="56087"/>
    <cellStyle name="Normal 2 8 6 4" xfId="56088"/>
    <cellStyle name="Normal 2 8 6 4 2" xfId="56089"/>
    <cellStyle name="Normal 2 8 6 5" xfId="56090"/>
    <cellStyle name="Normal 2 8 6 5 2" xfId="56091"/>
    <cellStyle name="Normal 2 8 6 6" xfId="56092"/>
    <cellStyle name="Normal 2 8 6 6 2" xfId="56093"/>
    <cellStyle name="Normal 2 8 6 7" xfId="56094"/>
    <cellStyle name="Normal 2 8 6 7 2" xfId="56095"/>
    <cellStyle name="Normal 2 8 6 8" xfId="56096"/>
    <cellStyle name="Normal 2 8 6 8 2" xfId="56097"/>
    <cellStyle name="Normal 2 8 6 9" xfId="56098"/>
    <cellStyle name="Normal 2 8 6 9 2" xfId="56099"/>
    <cellStyle name="Normal 2 8 6_New_Duke_Form_Percent_Complete" xfId="56100"/>
    <cellStyle name="Normal 2 8 60" xfId="56101"/>
    <cellStyle name="Normal 2 8 61" xfId="56102"/>
    <cellStyle name="Normal 2 8 62" xfId="56103"/>
    <cellStyle name="Normal 2 8 63" xfId="56104"/>
    <cellStyle name="Normal 2 8 64" xfId="56105"/>
    <cellStyle name="Normal 2 8 65" xfId="56106"/>
    <cellStyle name="Normal 2 8 66" xfId="56107"/>
    <cellStyle name="Normal 2 8 67" xfId="56108"/>
    <cellStyle name="Normal 2 8 68" xfId="56109"/>
    <cellStyle name="Normal 2 8 69" xfId="56110"/>
    <cellStyle name="Normal 2 8 7" xfId="56111"/>
    <cellStyle name="Normal 2 8 7 10" xfId="56112"/>
    <cellStyle name="Normal 2 8 7 10 2" xfId="56113"/>
    <cellStyle name="Normal 2 8 7 11" xfId="56114"/>
    <cellStyle name="Normal 2 8 7 11 2" xfId="56115"/>
    <cellStyle name="Normal 2 8 7 12" xfId="56116"/>
    <cellStyle name="Normal 2 8 7 12 2" xfId="56117"/>
    <cellStyle name="Normal 2 8 7 13" xfId="56118"/>
    <cellStyle name="Normal 2 8 7 13 2" xfId="56119"/>
    <cellStyle name="Normal 2 8 7 14" xfId="56120"/>
    <cellStyle name="Normal 2 8 7 14 2" xfId="56121"/>
    <cellStyle name="Normal 2 8 7 15" xfId="56122"/>
    <cellStyle name="Normal 2 8 7 16" xfId="56123"/>
    <cellStyle name="Normal 2 8 7 2" xfId="56124"/>
    <cellStyle name="Normal 2 8 7 2 10" xfId="56125"/>
    <cellStyle name="Normal 2 8 7 2 10 2" xfId="56126"/>
    <cellStyle name="Normal 2 8 7 2 11" xfId="56127"/>
    <cellStyle name="Normal 2 8 7 2 11 2" xfId="56128"/>
    <cellStyle name="Normal 2 8 7 2 12" xfId="56129"/>
    <cellStyle name="Normal 2 8 7 2 12 2" xfId="56130"/>
    <cellStyle name="Normal 2 8 7 2 13" xfId="56131"/>
    <cellStyle name="Normal 2 8 7 2 14" xfId="56132"/>
    <cellStyle name="Normal 2 8 7 2 2" xfId="56133"/>
    <cellStyle name="Normal 2 8 7 2 2 2" xfId="56134"/>
    <cellStyle name="Normal 2 8 7 2 3" xfId="56135"/>
    <cellStyle name="Normal 2 8 7 2 3 2" xfId="56136"/>
    <cellStyle name="Normal 2 8 7 2 4" xfId="56137"/>
    <cellStyle name="Normal 2 8 7 2 4 2" xfId="56138"/>
    <cellStyle name="Normal 2 8 7 2 5" xfId="56139"/>
    <cellStyle name="Normal 2 8 7 2 5 2" xfId="56140"/>
    <cellStyle name="Normal 2 8 7 2 6" xfId="56141"/>
    <cellStyle name="Normal 2 8 7 2 6 2" xfId="56142"/>
    <cellStyle name="Normal 2 8 7 2 7" xfId="56143"/>
    <cellStyle name="Normal 2 8 7 2 7 2" xfId="56144"/>
    <cellStyle name="Normal 2 8 7 2 8" xfId="56145"/>
    <cellStyle name="Normal 2 8 7 2 8 2" xfId="56146"/>
    <cellStyle name="Normal 2 8 7 2 9" xfId="56147"/>
    <cellStyle name="Normal 2 8 7 2 9 2" xfId="56148"/>
    <cellStyle name="Normal 2 8 7 3" xfId="56149"/>
    <cellStyle name="Normal 2 8 7 3 10" xfId="56150"/>
    <cellStyle name="Normal 2 8 7 3 10 2" xfId="56151"/>
    <cellStyle name="Normal 2 8 7 3 11" xfId="56152"/>
    <cellStyle name="Normal 2 8 7 3 11 2" xfId="56153"/>
    <cellStyle name="Normal 2 8 7 3 12" xfId="56154"/>
    <cellStyle name="Normal 2 8 7 3 12 2" xfId="56155"/>
    <cellStyle name="Normal 2 8 7 3 13" xfId="56156"/>
    <cellStyle name="Normal 2 8 7 3 14" xfId="56157"/>
    <cellStyle name="Normal 2 8 7 3 2" xfId="56158"/>
    <cellStyle name="Normal 2 8 7 3 2 2" xfId="56159"/>
    <cellStyle name="Normal 2 8 7 3 3" xfId="56160"/>
    <cellStyle name="Normal 2 8 7 3 3 2" xfId="56161"/>
    <cellStyle name="Normal 2 8 7 3 4" xfId="56162"/>
    <cellStyle name="Normal 2 8 7 3 4 2" xfId="56163"/>
    <cellStyle name="Normal 2 8 7 3 5" xfId="56164"/>
    <cellStyle name="Normal 2 8 7 3 5 2" xfId="56165"/>
    <cellStyle name="Normal 2 8 7 3 6" xfId="56166"/>
    <cellStyle name="Normal 2 8 7 3 6 2" xfId="56167"/>
    <cellStyle name="Normal 2 8 7 3 7" xfId="56168"/>
    <cellStyle name="Normal 2 8 7 3 7 2" xfId="56169"/>
    <cellStyle name="Normal 2 8 7 3 8" xfId="56170"/>
    <cellStyle name="Normal 2 8 7 3 8 2" xfId="56171"/>
    <cellStyle name="Normal 2 8 7 3 9" xfId="56172"/>
    <cellStyle name="Normal 2 8 7 3 9 2" xfId="56173"/>
    <cellStyle name="Normal 2 8 7 4" xfId="56174"/>
    <cellStyle name="Normal 2 8 7 4 2" xfId="56175"/>
    <cellStyle name="Normal 2 8 7 5" xfId="56176"/>
    <cellStyle name="Normal 2 8 7 5 2" xfId="56177"/>
    <cellStyle name="Normal 2 8 7 6" xfId="56178"/>
    <cellStyle name="Normal 2 8 7 6 2" xfId="56179"/>
    <cellStyle name="Normal 2 8 7 7" xfId="56180"/>
    <cellStyle name="Normal 2 8 7 7 2" xfId="56181"/>
    <cellStyle name="Normal 2 8 7 8" xfId="56182"/>
    <cellStyle name="Normal 2 8 7 8 2" xfId="56183"/>
    <cellStyle name="Normal 2 8 7 9" xfId="56184"/>
    <cellStyle name="Normal 2 8 7 9 2" xfId="56185"/>
    <cellStyle name="Normal 2 8 7_New_Duke_Form_Percent_Complete" xfId="56186"/>
    <cellStyle name="Normal 2 8 70" xfId="56187"/>
    <cellStyle name="Normal 2 8 71" xfId="56188"/>
    <cellStyle name="Normal 2 8 72" xfId="56189"/>
    <cellStyle name="Normal 2 8 73" xfId="56190"/>
    <cellStyle name="Normal 2 8 74" xfId="56191"/>
    <cellStyle name="Normal 2 8 75" xfId="56192"/>
    <cellStyle name="Normal 2 8 76" xfId="56193"/>
    <cellStyle name="Normal 2 8 77" xfId="56194"/>
    <cellStyle name="Normal 2 8 78" xfId="56195"/>
    <cellStyle name="Normal 2 8 79" xfId="56196"/>
    <cellStyle name="Normal 2 8 8" xfId="56197"/>
    <cellStyle name="Normal 2 8 8 10" xfId="56198"/>
    <cellStyle name="Normal 2 8 8 10 2" xfId="56199"/>
    <cellStyle name="Normal 2 8 8 11" xfId="56200"/>
    <cellStyle name="Normal 2 8 8 11 2" xfId="56201"/>
    <cellStyle name="Normal 2 8 8 12" xfId="56202"/>
    <cellStyle name="Normal 2 8 8 12 2" xfId="56203"/>
    <cellStyle name="Normal 2 8 8 13" xfId="56204"/>
    <cellStyle name="Normal 2 8 8 13 2" xfId="56205"/>
    <cellStyle name="Normal 2 8 8 14" xfId="56206"/>
    <cellStyle name="Normal 2 8 8 14 2" xfId="56207"/>
    <cellStyle name="Normal 2 8 8 15" xfId="56208"/>
    <cellStyle name="Normal 2 8 8 16" xfId="56209"/>
    <cellStyle name="Normal 2 8 8 2" xfId="56210"/>
    <cellStyle name="Normal 2 8 8 2 10" xfId="56211"/>
    <cellStyle name="Normal 2 8 8 2 10 2" xfId="56212"/>
    <cellStyle name="Normal 2 8 8 2 11" xfId="56213"/>
    <cellStyle name="Normal 2 8 8 2 11 2" xfId="56214"/>
    <cellStyle name="Normal 2 8 8 2 12" xfId="56215"/>
    <cellStyle name="Normal 2 8 8 2 12 2" xfId="56216"/>
    <cellStyle name="Normal 2 8 8 2 13" xfId="56217"/>
    <cellStyle name="Normal 2 8 8 2 14" xfId="56218"/>
    <cellStyle name="Normal 2 8 8 2 2" xfId="56219"/>
    <cellStyle name="Normal 2 8 8 2 2 2" xfId="56220"/>
    <cellStyle name="Normal 2 8 8 2 3" xfId="56221"/>
    <cellStyle name="Normal 2 8 8 2 3 2" xfId="56222"/>
    <cellStyle name="Normal 2 8 8 2 4" xfId="56223"/>
    <cellStyle name="Normal 2 8 8 2 4 2" xfId="56224"/>
    <cellStyle name="Normal 2 8 8 2 5" xfId="56225"/>
    <cellStyle name="Normal 2 8 8 2 5 2" xfId="56226"/>
    <cellStyle name="Normal 2 8 8 2 6" xfId="56227"/>
    <cellStyle name="Normal 2 8 8 2 6 2" xfId="56228"/>
    <cellStyle name="Normal 2 8 8 2 7" xfId="56229"/>
    <cellStyle name="Normal 2 8 8 2 7 2" xfId="56230"/>
    <cellStyle name="Normal 2 8 8 2 8" xfId="56231"/>
    <cellStyle name="Normal 2 8 8 2 8 2" xfId="56232"/>
    <cellStyle name="Normal 2 8 8 2 9" xfId="56233"/>
    <cellStyle name="Normal 2 8 8 2 9 2" xfId="56234"/>
    <cellStyle name="Normal 2 8 8 3" xfId="56235"/>
    <cellStyle name="Normal 2 8 8 3 10" xfId="56236"/>
    <cellStyle name="Normal 2 8 8 3 10 2" xfId="56237"/>
    <cellStyle name="Normal 2 8 8 3 11" xfId="56238"/>
    <cellStyle name="Normal 2 8 8 3 11 2" xfId="56239"/>
    <cellStyle name="Normal 2 8 8 3 12" xfId="56240"/>
    <cellStyle name="Normal 2 8 8 3 12 2" xfId="56241"/>
    <cellStyle name="Normal 2 8 8 3 13" xfId="56242"/>
    <cellStyle name="Normal 2 8 8 3 14" xfId="56243"/>
    <cellStyle name="Normal 2 8 8 3 2" xfId="56244"/>
    <cellStyle name="Normal 2 8 8 3 2 2" xfId="56245"/>
    <cellStyle name="Normal 2 8 8 3 3" xfId="56246"/>
    <cellStyle name="Normal 2 8 8 3 3 2" xfId="56247"/>
    <cellStyle name="Normal 2 8 8 3 4" xfId="56248"/>
    <cellStyle name="Normal 2 8 8 3 4 2" xfId="56249"/>
    <cellStyle name="Normal 2 8 8 3 5" xfId="56250"/>
    <cellStyle name="Normal 2 8 8 3 5 2" xfId="56251"/>
    <cellStyle name="Normal 2 8 8 3 6" xfId="56252"/>
    <cellStyle name="Normal 2 8 8 3 6 2" xfId="56253"/>
    <cellStyle name="Normal 2 8 8 3 7" xfId="56254"/>
    <cellStyle name="Normal 2 8 8 3 7 2" xfId="56255"/>
    <cellStyle name="Normal 2 8 8 3 8" xfId="56256"/>
    <cellStyle name="Normal 2 8 8 3 8 2" xfId="56257"/>
    <cellStyle name="Normal 2 8 8 3 9" xfId="56258"/>
    <cellStyle name="Normal 2 8 8 3 9 2" xfId="56259"/>
    <cellStyle name="Normal 2 8 8 4" xfId="56260"/>
    <cellStyle name="Normal 2 8 8 4 2" xfId="56261"/>
    <cellStyle name="Normal 2 8 8 5" xfId="56262"/>
    <cellStyle name="Normal 2 8 8 5 2" xfId="56263"/>
    <cellStyle name="Normal 2 8 8 6" xfId="56264"/>
    <cellStyle name="Normal 2 8 8 6 2" xfId="56265"/>
    <cellStyle name="Normal 2 8 8 7" xfId="56266"/>
    <cellStyle name="Normal 2 8 8 7 2" xfId="56267"/>
    <cellStyle name="Normal 2 8 8 8" xfId="56268"/>
    <cellStyle name="Normal 2 8 8 8 2" xfId="56269"/>
    <cellStyle name="Normal 2 8 8 9" xfId="56270"/>
    <cellStyle name="Normal 2 8 8 9 2" xfId="56271"/>
    <cellStyle name="Normal 2 8 8_New_Duke_Form_Percent_Complete" xfId="56272"/>
    <cellStyle name="Normal 2 8 80" xfId="56273"/>
    <cellStyle name="Normal 2 8 81" xfId="56274"/>
    <cellStyle name="Normal 2 8 82" xfId="56275"/>
    <cellStyle name="Normal 2 8 83" xfId="56276"/>
    <cellStyle name="Normal 2 8 84" xfId="56277"/>
    <cellStyle name="Normal 2 8 85" xfId="56278"/>
    <cellStyle name="Normal 2 8 86" xfId="56279"/>
    <cellStyle name="Normal 2 8 87" xfId="56280"/>
    <cellStyle name="Normal 2 8 88" xfId="56281"/>
    <cellStyle name="Normal 2 8 89" xfId="56282"/>
    <cellStyle name="Normal 2 8 9" xfId="56283"/>
    <cellStyle name="Normal 2 8 9 10" xfId="56284"/>
    <cellStyle name="Normal 2 8 9 10 2" xfId="56285"/>
    <cellStyle name="Normal 2 8 9 11" xfId="56286"/>
    <cellStyle name="Normal 2 8 9 11 2" xfId="56287"/>
    <cellStyle name="Normal 2 8 9 12" xfId="56288"/>
    <cellStyle name="Normal 2 8 9 12 2" xfId="56289"/>
    <cellStyle name="Normal 2 8 9 13" xfId="56290"/>
    <cellStyle name="Normal 2 8 9 13 2" xfId="56291"/>
    <cellStyle name="Normal 2 8 9 14" xfId="56292"/>
    <cellStyle name="Normal 2 8 9 14 2" xfId="56293"/>
    <cellStyle name="Normal 2 8 9 15" xfId="56294"/>
    <cellStyle name="Normal 2 8 9 16" xfId="56295"/>
    <cellStyle name="Normal 2 8 9 2" xfId="56296"/>
    <cellStyle name="Normal 2 8 9 2 10" xfId="56297"/>
    <cellStyle name="Normal 2 8 9 2 10 2" xfId="56298"/>
    <cellStyle name="Normal 2 8 9 2 11" xfId="56299"/>
    <cellStyle name="Normal 2 8 9 2 11 2" xfId="56300"/>
    <cellStyle name="Normal 2 8 9 2 12" xfId="56301"/>
    <cellStyle name="Normal 2 8 9 2 12 2" xfId="56302"/>
    <cellStyle name="Normal 2 8 9 2 13" xfId="56303"/>
    <cellStyle name="Normal 2 8 9 2 14" xfId="56304"/>
    <cellStyle name="Normal 2 8 9 2 2" xfId="56305"/>
    <cellStyle name="Normal 2 8 9 2 2 2" xfId="56306"/>
    <cellStyle name="Normal 2 8 9 2 3" xfId="56307"/>
    <cellStyle name="Normal 2 8 9 2 3 2" xfId="56308"/>
    <cellStyle name="Normal 2 8 9 2 4" xfId="56309"/>
    <cellStyle name="Normal 2 8 9 2 4 2" xfId="56310"/>
    <cellStyle name="Normal 2 8 9 2 5" xfId="56311"/>
    <cellStyle name="Normal 2 8 9 2 5 2" xfId="56312"/>
    <cellStyle name="Normal 2 8 9 2 6" xfId="56313"/>
    <cellStyle name="Normal 2 8 9 2 6 2" xfId="56314"/>
    <cellStyle name="Normal 2 8 9 2 7" xfId="56315"/>
    <cellStyle name="Normal 2 8 9 2 7 2" xfId="56316"/>
    <cellStyle name="Normal 2 8 9 2 8" xfId="56317"/>
    <cellStyle name="Normal 2 8 9 2 8 2" xfId="56318"/>
    <cellStyle name="Normal 2 8 9 2 9" xfId="56319"/>
    <cellStyle name="Normal 2 8 9 2 9 2" xfId="56320"/>
    <cellStyle name="Normal 2 8 9 3" xfId="56321"/>
    <cellStyle name="Normal 2 8 9 3 10" xfId="56322"/>
    <cellStyle name="Normal 2 8 9 3 10 2" xfId="56323"/>
    <cellStyle name="Normal 2 8 9 3 11" xfId="56324"/>
    <cellStyle name="Normal 2 8 9 3 11 2" xfId="56325"/>
    <cellStyle name="Normal 2 8 9 3 12" xfId="56326"/>
    <cellStyle name="Normal 2 8 9 3 12 2" xfId="56327"/>
    <cellStyle name="Normal 2 8 9 3 13" xfId="56328"/>
    <cellStyle name="Normal 2 8 9 3 14" xfId="56329"/>
    <cellStyle name="Normal 2 8 9 3 2" xfId="56330"/>
    <cellStyle name="Normal 2 8 9 3 2 2" xfId="56331"/>
    <cellStyle name="Normal 2 8 9 3 3" xfId="56332"/>
    <cellStyle name="Normal 2 8 9 3 3 2" xfId="56333"/>
    <cellStyle name="Normal 2 8 9 3 4" xfId="56334"/>
    <cellStyle name="Normal 2 8 9 3 4 2" xfId="56335"/>
    <cellStyle name="Normal 2 8 9 3 5" xfId="56336"/>
    <cellStyle name="Normal 2 8 9 3 5 2" xfId="56337"/>
    <cellStyle name="Normal 2 8 9 3 6" xfId="56338"/>
    <cellStyle name="Normal 2 8 9 3 6 2" xfId="56339"/>
    <cellStyle name="Normal 2 8 9 3 7" xfId="56340"/>
    <cellStyle name="Normal 2 8 9 3 7 2" xfId="56341"/>
    <cellStyle name="Normal 2 8 9 3 8" xfId="56342"/>
    <cellStyle name="Normal 2 8 9 3 8 2" xfId="56343"/>
    <cellStyle name="Normal 2 8 9 3 9" xfId="56344"/>
    <cellStyle name="Normal 2 8 9 3 9 2" xfId="56345"/>
    <cellStyle name="Normal 2 8 9 4" xfId="56346"/>
    <cellStyle name="Normal 2 8 9 4 2" xfId="56347"/>
    <cellStyle name="Normal 2 8 9 5" xfId="56348"/>
    <cellStyle name="Normal 2 8 9 5 2" xfId="56349"/>
    <cellStyle name="Normal 2 8 9 6" xfId="56350"/>
    <cellStyle name="Normal 2 8 9 6 2" xfId="56351"/>
    <cellStyle name="Normal 2 8 9 7" xfId="56352"/>
    <cellStyle name="Normal 2 8 9 7 2" xfId="56353"/>
    <cellStyle name="Normal 2 8 9 8" xfId="56354"/>
    <cellStyle name="Normal 2 8 9 8 2" xfId="56355"/>
    <cellStyle name="Normal 2 8 9 9" xfId="56356"/>
    <cellStyle name="Normal 2 8 9 9 2" xfId="56357"/>
    <cellStyle name="Normal 2 8 9_New_Duke_Form_Percent_Complete" xfId="56358"/>
    <cellStyle name="Normal 2 8 90" xfId="56359"/>
    <cellStyle name="Normal 2 8 91" xfId="56360"/>
    <cellStyle name="Normal 2 8 92" xfId="56361"/>
    <cellStyle name="Normal 2 8 93" xfId="56362"/>
    <cellStyle name="Normal 2 8_New_Duke_Form_Percent_Complete" xfId="56363"/>
    <cellStyle name="Normal 2 80" xfId="56364"/>
    <cellStyle name="Normal 2 81" xfId="56365"/>
    <cellStyle name="Normal 2 82" xfId="56366"/>
    <cellStyle name="Normal 2 83" xfId="56367"/>
    <cellStyle name="Normal 2 84" xfId="56368"/>
    <cellStyle name="Normal 2 85" xfId="56369"/>
    <cellStyle name="Normal 2 86" xfId="56370"/>
    <cellStyle name="Normal 2 87" xfId="56371"/>
    <cellStyle name="Normal 2 88" xfId="56372"/>
    <cellStyle name="Normal 2 89" xfId="56373"/>
    <cellStyle name="Normal 2 9" xfId="220"/>
    <cellStyle name="Normal 2 9 10" xfId="56374"/>
    <cellStyle name="Normal 2 9 10 2" xfId="56375"/>
    <cellStyle name="Normal 2 9 11" xfId="56376"/>
    <cellStyle name="Normal 2 9 11 2" xfId="56377"/>
    <cellStyle name="Normal 2 9 12" xfId="56378"/>
    <cellStyle name="Normal 2 9 12 2" xfId="56379"/>
    <cellStyle name="Normal 2 9 13" xfId="56380"/>
    <cellStyle name="Normal 2 9 13 2" xfId="56381"/>
    <cellStyle name="Normal 2 9 14" xfId="56382"/>
    <cellStyle name="Normal 2 9 14 2" xfId="56383"/>
    <cellStyle name="Normal 2 9 15" xfId="56384"/>
    <cellStyle name="Normal 2 9 16" xfId="56385"/>
    <cellStyle name="Normal 2 9 17" xfId="56386"/>
    <cellStyle name="Normal 2 9 18" xfId="56387"/>
    <cellStyle name="Normal 2 9 19" xfId="56388"/>
    <cellStyle name="Normal 2 9 2" xfId="56389"/>
    <cellStyle name="Normal 2 9 2 10" xfId="56390"/>
    <cellStyle name="Normal 2 9 2 10 2" xfId="56391"/>
    <cellStyle name="Normal 2 9 2 11" xfId="56392"/>
    <cellStyle name="Normal 2 9 2 11 2" xfId="56393"/>
    <cellStyle name="Normal 2 9 2 12" xfId="56394"/>
    <cellStyle name="Normal 2 9 2 12 2" xfId="56395"/>
    <cellStyle name="Normal 2 9 2 13" xfId="56396"/>
    <cellStyle name="Normal 2 9 2 14" xfId="56397"/>
    <cellStyle name="Normal 2 9 2 2" xfId="56398"/>
    <cellStyle name="Normal 2 9 2 2 2" xfId="56399"/>
    <cellStyle name="Normal 2 9 2 3" xfId="56400"/>
    <cellStyle name="Normal 2 9 2 3 2" xfId="56401"/>
    <cellStyle name="Normal 2 9 2 4" xfId="56402"/>
    <cellStyle name="Normal 2 9 2 4 2" xfId="56403"/>
    <cellStyle name="Normal 2 9 2 5" xfId="56404"/>
    <cellStyle name="Normal 2 9 2 5 2" xfId="56405"/>
    <cellStyle name="Normal 2 9 2 6" xfId="56406"/>
    <cellStyle name="Normal 2 9 2 6 2" xfId="56407"/>
    <cellStyle name="Normal 2 9 2 7" xfId="56408"/>
    <cellStyle name="Normal 2 9 2 7 2" xfId="56409"/>
    <cellStyle name="Normal 2 9 2 8" xfId="56410"/>
    <cellStyle name="Normal 2 9 2 8 2" xfId="56411"/>
    <cellStyle name="Normal 2 9 2 9" xfId="56412"/>
    <cellStyle name="Normal 2 9 2 9 2" xfId="56413"/>
    <cellStyle name="Normal 2 9 20" xfId="56414"/>
    <cellStyle name="Normal 2 9 21" xfId="56415"/>
    <cellStyle name="Normal 2 9 22" xfId="56416"/>
    <cellStyle name="Normal 2 9 23" xfId="56417"/>
    <cellStyle name="Normal 2 9 24" xfId="56418"/>
    <cellStyle name="Normal 2 9 25" xfId="56419"/>
    <cellStyle name="Normal 2 9 26" xfId="56420"/>
    <cellStyle name="Normal 2 9 27" xfId="56421"/>
    <cellStyle name="Normal 2 9 28" xfId="56422"/>
    <cellStyle name="Normal 2 9 29" xfId="56423"/>
    <cellStyle name="Normal 2 9 3" xfId="56424"/>
    <cellStyle name="Normal 2 9 3 10" xfId="56425"/>
    <cellStyle name="Normal 2 9 3 10 2" xfId="56426"/>
    <cellStyle name="Normal 2 9 3 11" xfId="56427"/>
    <cellStyle name="Normal 2 9 3 11 2" xfId="56428"/>
    <cellStyle name="Normal 2 9 3 12" xfId="56429"/>
    <cellStyle name="Normal 2 9 3 12 2" xfId="56430"/>
    <cellStyle name="Normal 2 9 3 13" xfId="56431"/>
    <cellStyle name="Normal 2 9 3 14" xfId="56432"/>
    <cellStyle name="Normal 2 9 3 2" xfId="56433"/>
    <cellStyle name="Normal 2 9 3 2 2" xfId="56434"/>
    <cellStyle name="Normal 2 9 3 3" xfId="56435"/>
    <cellStyle name="Normal 2 9 3 3 2" xfId="56436"/>
    <cellStyle name="Normal 2 9 3 4" xfId="56437"/>
    <cellStyle name="Normal 2 9 3 4 2" xfId="56438"/>
    <cellStyle name="Normal 2 9 3 5" xfId="56439"/>
    <cellStyle name="Normal 2 9 3 5 2" xfId="56440"/>
    <cellStyle name="Normal 2 9 3 6" xfId="56441"/>
    <cellStyle name="Normal 2 9 3 6 2" xfId="56442"/>
    <cellStyle name="Normal 2 9 3 7" xfId="56443"/>
    <cellStyle name="Normal 2 9 3 7 2" xfId="56444"/>
    <cellStyle name="Normal 2 9 3 8" xfId="56445"/>
    <cellStyle name="Normal 2 9 3 8 2" xfId="56446"/>
    <cellStyle name="Normal 2 9 3 9" xfId="56447"/>
    <cellStyle name="Normal 2 9 3 9 2" xfId="56448"/>
    <cellStyle name="Normal 2 9 30" xfId="56449"/>
    <cellStyle name="Normal 2 9 31" xfId="56450"/>
    <cellStyle name="Normal 2 9 32" xfId="56451"/>
    <cellStyle name="Normal 2 9 33" xfId="56452"/>
    <cellStyle name="Normal 2 9 34" xfId="56453"/>
    <cellStyle name="Normal 2 9 35" xfId="56454"/>
    <cellStyle name="Normal 2 9 36" xfId="56455"/>
    <cellStyle name="Normal 2 9 37" xfId="56456"/>
    <cellStyle name="Normal 2 9 38" xfId="56457"/>
    <cellStyle name="Normal 2 9 39" xfId="56458"/>
    <cellStyle name="Normal 2 9 4" xfId="56459"/>
    <cellStyle name="Normal 2 9 4 2" xfId="56460"/>
    <cellStyle name="Normal 2 9 40" xfId="56461"/>
    <cellStyle name="Normal 2 9 41" xfId="56462"/>
    <cellStyle name="Normal 2 9 42" xfId="56463"/>
    <cellStyle name="Normal 2 9 43" xfId="56464"/>
    <cellStyle name="Normal 2 9 44" xfId="56465"/>
    <cellStyle name="Normal 2 9 45" xfId="56466"/>
    <cellStyle name="Normal 2 9 46" xfId="56467"/>
    <cellStyle name="Normal 2 9 47" xfId="56468"/>
    <cellStyle name="Normal 2 9 48" xfId="56469"/>
    <cellStyle name="Normal 2 9 49" xfId="56470"/>
    <cellStyle name="Normal 2 9 5" xfId="56471"/>
    <cellStyle name="Normal 2 9 5 2" xfId="56472"/>
    <cellStyle name="Normal 2 9 50" xfId="56473"/>
    <cellStyle name="Normal 2 9 51" xfId="56474"/>
    <cellStyle name="Normal 2 9 52" xfId="56475"/>
    <cellStyle name="Normal 2 9 53" xfId="56476"/>
    <cellStyle name="Normal 2 9 54" xfId="56477"/>
    <cellStyle name="Normal 2 9 55" xfId="56478"/>
    <cellStyle name="Normal 2 9 56" xfId="56479"/>
    <cellStyle name="Normal 2 9 57" xfId="56480"/>
    <cellStyle name="Normal 2 9 58" xfId="56481"/>
    <cellStyle name="Normal 2 9 59" xfId="56482"/>
    <cellStyle name="Normal 2 9 6" xfId="56483"/>
    <cellStyle name="Normal 2 9 6 2" xfId="56484"/>
    <cellStyle name="Normal 2 9 60" xfId="56485"/>
    <cellStyle name="Normal 2 9 61" xfId="56486"/>
    <cellStyle name="Normal 2 9 62" xfId="56487"/>
    <cellStyle name="Normal 2 9 63" xfId="56488"/>
    <cellStyle name="Normal 2 9 64" xfId="56489"/>
    <cellStyle name="Normal 2 9 65" xfId="56490"/>
    <cellStyle name="Normal 2 9 66" xfId="56491"/>
    <cellStyle name="Normal 2 9 67" xfId="56492"/>
    <cellStyle name="Normal 2 9 68" xfId="56493"/>
    <cellStyle name="Normal 2 9 69" xfId="56494"/>
    <cellStyle name="Normal 2 9 7" xfId="56495"/>
    <cellStyle name="Normal 2 9 7 2" xfId="56496"/>
    <cellStyle name="Normal 2 9 70" xfId="56497"/>
    <cellStyle name="Normal 2 9 71" xfId="56498"/>
    <cellStyle name="Normal 2 9 72" xfId="56499"/>
    <cellStyle name="Normal 2 9 73" xfId="56500"/>
    <cellStyle name="Normal 2 9 74" xfId="56501"/>
    <cellStyle name="Normal 2 9 75" xfId="56502"/>
    <cellStyle name="Normal 2 9 76" xfId="56503"/>
    <cellStyle name="Normal 2 9 77" xfId="56504"/>
    <cellStyle name="Normal 2 9 78" xfId="56505"/>
    <cellStyle name="Normal 2 9 79" xfId="56506"/>
    <cellStyle name="Normal 2 9 8" xfId="56507"/>
    <cellStyle name="Normal 2 9 8 2" xfId="56508"/>
    <cellStyle name="Normal 2 9 80" xfId="56509"/>
    <cellStyle name="Normal 2 9 81" xfId="56510"/>
    <cellStyle name="Normal 2 9 82" xfId="56511"/>
    <cellStyle name="Normal 2 9 83" xfId="56512"/>
    <cellStyle name="Normal 2 9 84" xfId="56513"/>
    <cellStyle name="Normal 2 9 85" xfId="56514"/>
    <cellStyle name="Normal 2 9 86" xfId="56515"/>
    <cellStyle name="Normal 2 9 87" xfId="56516"/>
    <cellStyle name="Normal 2 9 88" xfId="56517"/>
    <cellStyle name="Normal 2 9 89" xfId="56518"/>
    <cellStyle name="Normal 2 9 9" xfId="56519"/>
    <cellStyle name="Normal 2 9 9 2" xfId="56520"/>
    <cellStyle name="Normal 2 9 90" xfId="56521"/>
    <cellStyle name="Normal 2 9 91" xfId="56522"/>
    <cellStyle name="Normal 2 9 92" xfId="56523"/>
    <cellStyle name="Normal 2 9 93" xfId="56524"/>
    <cellStyle name="Normal 2 9_New_Duke_Form_Percent_Complete" xfId="56525"/>
    <cellStyle name="Normal 2 90" xfId="56526"/>
    <cellStyle name="Normal 2 91" xfId="56527"/>
    <cellStyle name="Normal 2 92" xfId="56528"/>
    <cellStyle name="Normal 2 93" xfId="56529"/>
    <cellStyle name="Normal 2 94" xfId="56530"/>
    <cellStyle name="Normal 2 95" xfId="56531"/>
    <cellStyle name="Normal 2 96" xfId="56532"/>
    <cellStyle name="Normal 2 97" xfId="56533"/>
    <cellStyle name="Normal 2 98" xfId="56534"/>
    <cellStyle name="Normal 2 99" xfId="56535"/>
    <cellStyle name="Normal 20" xfId="221"/>
    <cellStyle name="Normal 20 2" xfId="222"/>
    <cellStyle name="Normal 20 2 2" xfId="525"/>
    <cellStyle name="Normal 20 2 2 2" xfId="526"/>
    <cellStyle name="Normal 20 2 3" xfId="527"/>
    <cellStyle name="Normal 20 2 3 2" xfId="528"/>
    <cellStyle name="Normal 20 2 4" xfId="529"/>
    <cellStyle name="Normal 20 3" xfId="530"/>
    <cellStyle name="Normal 20 3 2" xfId="531"/>
    <cellStyle name="Normal 20 4" xfId="532"/>
    <cellStyle name="Normal 20 4 2" xfId="533"/>
    <cellStyle name="Normal 20 5" xfId="534"/>
    <cellStyle name="Normal 20 5 2" xfId="56536"/>
    <cellStyle name="Normal 20 6" xfId="56537"/>
    <cellStyle name="Normal 20 6 2" xfId="56538"/>
    <cellStyle name="Normal 20 7" xfId="56539"/>
    <cellStyle name="Normal 20 8" xfId="56540"/>
    <cellStyle name="Normal 200" xfId="56541"/>
    <cellStyle name="Normal 201" xfId="56542"/>
    <cellStyle name="Normal 202" xfId="56543"/>
    <cellStyle name="Normal 203" xfId="56544"/>
    <cellStyle name="Normal 204" xfId="56545"/>
    <cellStyle name="Normal 205" xfId="56546"/>
    <cellStyle name="Normal 206" xfId="56547"/>
    <cellStyle name="Normal 207" xfId="56548"/>
    <cellStyle name="Normal 208" xfId="56549"/>
    <cellStyle name="Normal 209" xfId="56550"/>
    <cellStyle name="Normal 21" xfId="223"/>
    <cellStyle name="Normal 21 2" xfId="962"/>
    <cellStyle name="Normal 21 2 2" xfId="56551"/>
    <cellStyle name="Normal 21 2 2 2" xfId="56552"/>
    <cellStyle name="Normal 21 2 3" xfId="56553"/>
    <cellStyle name="Normal 21 3" xfId="56554"/>
    <cellStyle name="Normal 21 3 2" xfId="56555"/>
    <cellStyle name="Normal 21 4" xfId="56556"/>
    <cellStyle name="Normal 21 4 2" xfId="56557"/>
    <cellStyle name="Normal 21 5" xfId="56558"/>
    <cellStyle name="Normal 21 5 2" xfId="56559"/>
    <cellStyle name="Normal 21 6" xfId="56560"/>
    <cellStyle name="Normal 21 6 2" xfId="56561"/>
    <cellStyle name="Normal 21 7" xfId="56562"/>
    <cellStyle name="Normal 21 8" xfId="56563"/>
    <cellStyle name="Normal 210" xfId="56564"/>
    <cellStyle name="Normal 211" xfId="56565"/>
    <cellStyle name="Normal 212" xfId="56566"/>
    <cellStyle name="Normal 213" xfId="56567"/>
    <cellStyle name="Normal 214" xfId="56568"/>
    <cellStyle name="Normal 215" xfId="56569"/>
    <cellStyle name="Normal 216" xfId="56570"/>
    <cellStyle name="Normal 217" xfId="56571"/>
    <cellStyle name="Normal 218" xfId="56572"/>
    <cellStyle name="Normal 219" xfId="56573"/>
    <cellStyle name="Normal 22" xfId="224"/>
    <cellStyle name="Normal 22 2" xfId="963"/>
    <cellStyle name="Normal 22 2 2" xfId="56574"/>
    <cellStyle name="Normal 22 2 2 2" xfId="56575"/>
    <cellStyle name="Normal 22 2 3" xfId="56576"/>
    <cellStyle name="Normal 22 3" xfId="56577"/>
    <cellStyle name="Normal 22 3 2" xfId="56578"/>
    <cellStyle name="Normal 22 4" xfId="56579"/>
    <cellStyle name="Normal 22 4 2" xfId="56580"/>
    <cellStyle name="Normal 22 5" xfId="56581"/>
    <cellStyle name="Normal 22 5 2" xfId="56582"/>
    <cellStyle name="Normal 22 6" xfId="56583"/>
    <cellStyle name="Normal 22 6 2" xfId="56584"/>
    <cellStyle name="Normal 22 7" xfId="56585"/>
    <cellStyle name="Normal 22 8" xfId="56586"/>
    <cellStyle name="Normal 220" xfId="56587"/>
    <cellStyle name="Normal 221" xfId="56588"/>
    <cellStyle name="Normal 222" xfId="56589"/>
    <cellStyle name="Normal 223" xfId="56590"/>
    <cellStyle name="Normal 224" xfId="56591"/>
    <cellStyle name="Normal 225" xfId="56592"/>
    <cellStyle name="Normal 226" xfId="56593"/>
    <cellStyle name="Normal 227" xfId="56594"/>
    <cellStyle name="Normal 228" xfId="56595"/>
    <cellStyle name="Normal 229" xfId="56596"/>
    <cellStyle name="Normal 23" xfId="225"/>
    <cellStyle name="Normal 23 2" xfId="226"/>
    <cellStyle name="Normal 23 2 2" xfId="227"/>
    <cellStyle name="Normal 23 2 2 2" xfId="56597"/>
    <cellStyle name="Normal 23 2 3" xfId="56598"/>
    <cellStyle name="Normal 23 3" xfId="964"/>
    <cellStyle name="Normal 23 3 2" xfId="56599"/>
    <cellStyle name="Normal 23 4" xfId="56600"/>
    <cellStyle name="Normal 23 4 2" xfId="56601"/>
    <cellStyle name="Normal 23 5" xfId="56602"/>
    <cellStyle name="Normal 23 5 2" xfId="56603"/>
    <cellStyle name="Normal 23 6" xfId="56604"/>
    <cellStyle name="Normal 23 6 2" xfId="56605"/>
    <cellStyle name="Normal 23 7" xfId="56606"/>
    <cellStyle name="Normal 23 8" xfId="56607"/>
    <cellStyle name="Normal 230" xfId="56608"/>
    <cellStyle name="Normal 231" xfId="56609"/>
    <cellStyle name="Normal 232" xfId="56610"/>
    <cellStyle name="Normal 233" xfId="56611"/>
    <cellStyle name="Normal 234" xfId="56612"/>
    <cellStyle name="Normal 235" xfId="56613"/>
    <cellStyle name="Normal 236" xfId="56614"/>
    <cellStyle name="Normal 237" xfId="56615"/>
    <cellStyle name="Normal 238" xfId="56616"/>
    <cellStyle name="Normal 239" xfId="56617"/>
    <cellStyle name="Normal 24" xfId="228"/>
    <cellStyle name="Normal 24 2" xfId="965"/>
    <cellStyle name="Normal 24 2 2" xfId="56618"/>
    <cellStyle name="Normal 24 2 2 2" xfId="56619"/>
    <cellStyle name="Normal 24 2 3" xfId="56620"/>
    <cellStyle name="Normal 24 3" xfId="56621"/>
    <cellStyle name="Normal 24 3 2" xfId="56622"/>
    <cellStyle name="Normal 24 4" xfId="56623"/>
    <cellStyle name="Normal 24 4 2" xfId="56624"/>
    <cellStyle name="Normal 24 5" xfId="56625"/>
    <cellStyle name="Normal 24 5 2" xfId="56626"/>
    <cellStyle name="Normal 24 6" xfId="56627"/>
    <cellStyle name="Normal 24 6 2" xfId="56628"/>
    <cellStyle name="Normal 24 7" xfId="56629"/>
    <cellStyle name="Normal 24 8" xfId="56630"/>
    <cellStyle name="Normal 240" xfId="56631"/>
    <cellStyle name="Normal 241" xfId="56632"/>
    <cellStyle name="Normal 242" xfId="56633"/>
    <cellStyle name="Normal 243" xfId="56634"/>
    <cellStyle name="Normal 244" xfId="56635"/>
    <cellStyle name="Normal 245" xfId="56636"/>
    <cellStyle name="Normal 246" xfId="56637"/>
    <cellStyle name="Normal 247" xfId="56638"/>
    <cellStyle name="Normal 248" xfId="56639"/>
    <cellStyle name="Normal 249" xfId="56640"/>
    <cellStyle name="Normal 25" xfId="229"/>
    <cellStyle name="Normal 25 2" xfId="966"/>
    <cellStyle name="Normal 25 3" xfId="56641"/>
    <cellStyle name="Normal 25 4" xfId="56642"/>
    <cellStyle name="Normal 25 5" xfId="56643"/>
    <cellStyle name="Normal 25 6" xfId="56644"/>
    <cellStyle name="Normal 25 7" xfId="56645"/>
    <cellStyle name="Normal 25 8" xfId="56646"/>
    <cellStyle name="Normal 250" xfId="56647"/>
    <cellStyle name="Normal 251" xfId="56648"/>
    <cellStyle name="Normal 252" xfId="56649"/>
    <cellStyle name="Normal 253" xfId="56650"/>
    <cellStyle name="Normal 254" xfId="56651"/>
    <cellStyle name="Normal 255" xfId="56652"/>
    <cellStyle name="Normal 256" xfId="56653"/>
    <cellStyle name="Normal 257" xfId="56654"/>
    <cellStyle name="Normal 258" xfId="56655"/>
    <cellStyle name="Normal 259" xfId="56656"/>
    <cellStyle name="Normal 26" xfId="230"/>
    <cellStyle name="Normal 26 2" xfId="967"/>
    <cellStyle name="Normal 26 3" xfId="56657"/>
    <cellStyle name="Normal 260" xfId="56658"/>
    <cellStyle name="Normal 261" xfId="56659"/>
    <cellStyle name="Normal 262" xfId="56660"/>
    <cellStyle name="Normal 263" xfId="56661"/>
    <cellStyle name="Normal 264" xfId="56662"/>
    <cellStyle name="Normal 265" xfId="56663"/>
    <cellStyle name="Normal 266" xfId="56664"/>
    <cellStyle name="Normal 267" xfId="56665"/>
    <cellStyle name="Normal 268" xfId="56666"/>
    <cellStyle name="Normal 269" xfId="56667"/>
    <cellStyle name="Normal 27" xfId="231"/>
    <cellStyle name="Normal 27 2" xfId="968"/>
    <cellStyle name="Normal 27 3" xfId="56668"/>
    <cellStyle name="Normal 27 4" xfId="56669"/>
    <cellStyle name="Normal 27 5" xfId="56670"/>
    <cellStyle name="Normal 28" xfId="232"/>
    <cellStyle name="Normal 28 2" xfId="969"/>
    <cellStyle name="Normal 28 3" xfId="56671"/>
    <cellStyle name="Normal 28 4" xfId="56672"/>
    <cellStyle name="Normal 28 5" xfId="56673"/>
    <cellStyle name="Normal 28 6" xfId="56674"/>
    <cellStyle name="Normal 28 7" xfId="56675"/>
    <cellStyle name="Normal 28 8" xfId="56676"/>
    <cellStyle name="Normal 29" xfId="233"/>
    <cellStyle name="Normal 29 2" xfId="970"/>
    <cellStyle name="Normal 29 2 2" xfId="56677"/>
    <cellStyle name="Normal 29 2 2 2" xfId="56678"/>
    <cellStyle name="Normal 29 2 3" xfId="56679"/>
    <cellStyle name="Normal 29 3" xfId="56680"/>
    <cellStyle name="Normal 29 3 2" xfId="56681"/>
    <cellStyle name="Normal 29 4" xfId="56682"/>
    <cellStyle name="Normal 29 4 2" xfId="56683"/>
    <cellStyle name="Normal 29 5" xfId="56684"/>
    <cellStyle name="Normal 29 5 2" xfId="56685"/>
    <cellStyle name="Normal 29 6" xfId="56686"/>
    <cellStyle name="Normal 29 6 2" xfId="56687"/>
    <cellStyle name="Normal 29 7" xfId="56688"/>
    <cellStyle name="Normal 29 8" xfId="56689"/>
    <cellStyle name="Normal 3" xfId="234"/>
    <cellStyle name="Normal 3 10" xfId="56690"/>
    <cellStyle name="Normal 3 100" xfId="56691"/>
    <cellStyle name="Normal 3 101" xfId="56692"/>
    <cellStyle name="Normal 3 102" xfId="56693"/>
    <cellStyle name="Normal 3 103" xfId="56694"/>
    <cellStyle name="Normal 3 104" xfId="56695"/>
    <cellStyle name="Normal 3 105" xfId="56696"/>
    <cellStyle name="Normal 3 106" xfId="56697"/>
    <cellStyle name="Normal 3 107" xfId="56698"/>
    <cellStyle name="Normal 3 108" xfId="56699"/>
    <cellStyle name="Normal 3 109" xfId="56700"/>
    <cellStyle name="Normal 3 11" xfId="56701"/>
    <cellStyle name="Normal 3 110" xfId="56702"/>
    <cellStyle name="Normal 3 111" xfId="56703"/>
    <cellStyle name="Normal 3 112" xfId="56704"/>
    <cellStyle name="Normal 3 113" xfId="56705"/>
    <cellStyle name="Normal 3 114" xfId="56706"/>
    <cellStyle name="Normal 3 115" xfId="56707"/>
    <cellStyle name="Normal 3 116" xfId="56708"/>
    <cellStyle name="Normal 3 117" xfId="56709"/>
    <cellStyle name="Normal 3 118" xfId="56710"/>
    <cellStyle name="Normal 3 119" xfId="56711"/>
    <cellStyle name="Normal 3 12" xfId="56712"/>
    <cellStyle name="Normal 3 120" xfId="56713"/>
    <cellStyle name="Normal 3 121" xfId="56714"/>
    <cellStyle name="Normal 3 122" xfId="56715"/>
    <cellStyle name="Normal 3 123" xfId="56716"/>
    <cellStyle name="Normal 3 124" xfId="56717"/>
    <cellStyle name="Normal 3 125" xfId="56718"/>
    <cellStyle name="Normal 3 126" xfId="56719"/>
    <cellStyle name="Normal 3 127" xfId="56720"/>
    <cellStyle name="Normal 3 128" xfId="56721"/>
    <cellStyle name="Normal 3 129" xfId="56722"/>
    <cellStyle name="Normal 3 13" xfId="56723"/>
    <cellStyle name="Normal 3 130" xfId="56724"/>
    <cellStyle name="Normal 3 131" xfId="56725"/>
    <cellStyle name="Normal 3 132" xfId="56726"/>
    <cellStyle name="Normal 3 133" xfId="56727"/>
    <cellStyle name="Normal 3 134" xfId="56728"/>
    <cellStyle name="Normal 3 135" xfId="56729"/>
    <cellStyle name="Normal 3 136" xfId="56730"/>
    <cellStyle name="Normal 3 137" xfId="56731"/>
    <cellStyle name="Normal 3 138" xfId="56732"/>
    <cellStyle name="Normal 3 139" xfId="56733"/>
    <cellStyle name="Normal 3 14" xfId="56734"/>
    <cellStyle name="Normal 3 140" xfId="56735"/>
    <cellStyle name="Normal 3 141" xfId="56736"/>
    <cellStyle name="Normal 3 15" xfId="56737"/>
    <cellStyle name="Normal 3 16" xfId="56738"/>
    <cellStyle name="Normal 3 17" xfId="56739"/>
    <cellStyle name="Normal 3 18" xfId="56740"/>
    <cellStyle name="Normal 3 19" xfId="56741"/>
    <cellStyle name="Normal 3 2" xfId="235"/>
    <cellStyle name="Normal 3 2 10" xfId="56742"/>
    <cellStyle name="Normal 3 2 11" xfId="56743"/>
    <cellStyle name="Normal 3 2 12" xfId="56744"/>
    <cellStyle name="Normal 3 2 13" xfId="56745"/>
    <cellStyle name="Normal 3 2 14" xfId="56746"/>
    <cellStyle name="Normal 3 2 15" xfId="56747"/>
    <cellStyle name="Normal 3 2 16" xfId="56748"/>
    <cellStyle name="Normal 3 2 17" xfId="56749"/>
    <cellStyle name="Normal 3 2 18" xfId="56750"/>
    <cellStyle name="Normal 3 2 19" xfId="56751"/>
    <cellStyle name="Normal 3 2 2" xfId="236"/>
    <cellStyle name="Normal 3 2 2 2" xfId="535"/>
    <cellStyle name="Normal 3 2 2 3" xfId="56752"/>
    <cellStyle name="Normal 3 2 20" xfId="56753"/>
    <cellStyle name="Normal 3 2 21" xfId="56754"/>
    <cellStyle name="Normal 3 2 3" xfId="237"/>
    <cellStyle name="Normal 3 2 3 2" xfId="56755"/>
    <cellStyle name="Normal 3 2 3 3" xfId="56756"/>
    <cellStyle name="Normal 3 2 3 4" xfId="56757"/>
    <cellStyle name="Normal 3 2 3 5" xfId="56758"/>
    <cellStyle name="Normal 3 2 3 6" xfId="56759"/>
    <cellStyle name="Normal 3 2 4" xfId="238"/>
    <cellStyle name="Normal 3 2 4 2" xfId="56760"/>
    <cellStyle name="Normal 3 2 4 3" xfId="56761"/>
    <cellStyle name="Normal 3 2 5" xfId="56762"/>
    <cellStyle name="Normal 3 2 5 2" xfId="56763"/>
    <cellStyle name="Normal 3 2 5 3" xfId="56764"/>
    <cellStyle name="Normal 3 2 6" xfId="56765"/>
    <cellStyle name="Normal 3 2 6 2" xfId="56766"/>
    <cellStyle name="Normal 3 2 7" xfId="56767"/>
    <cellStyle name="Normal 3 2 8" xfId="56768"/>
    <cellStyle name="Normal 3 2 9" xfId="56769"/>
    <cellStyle name="Normal 3 20" xfId="56770"/>
    <cellStyle name="Normal 3 21" xfId="56771"/>
    <cellStyle name="Normal 3 22" xfId="56772"/>
    <cellStyle name="Normal 3 23" xfId="56773"/>
    <cellStyle name="Normal 3 24" xfId="56774"/>
    <cellStyle name="Normal 3 25" xfId="56775"/>
    <cellStyle name="Normal 3 26" xfId="56776"/>
    <cellStyle name="Normal 3 27" xfId="56777"/>
    <cellStyle name="Normal 3 28" xfId="56778"/>
    <cellStyle name="Normal 3 29" xfId="56779"/>
    <cellStyle name="Normal 3 3" xfId="239"/>
    <cellStyle name="Normal 3 3 2" xfId="240"/>
    <cellStyle name="Normal 3 3 3" xfId="56780"/>
    <cellStyle name="Normal 3 3 4" xfId="56781"/>
    <cellStyle name="Normal 3 30" xfId="56782"/>
    <cellStyle name="Normal 3 31" xfId="56783"/>
    <cellStyle name="Normal 3 32" xfId="56784"/>
    <cellStyle name="Normal 3 33" xfId="56785"/>
    <cellStyle name="Normal 3 34" xfId="56786"/>
    <cellStyle name="Normal 3 35" xfId="56787"/>
    <cellStyle name="Normal 3 36" xfId="56788"/>
    <cellStyle name="Normal 3 37" xfId="56789"/>
    <cellStyle name="Normal 3 38" xfId="56790"/>
    <cellStyle name="Normal 3 38 2" xfId="56791"/>
    <cellStyle name="Normal 3 39" xfId="56792"/>
    <cellStyle name="Normal 3 39 2" xfId="56793"/>
    <cellStyle name="Normal 3 4" xfId="241"/>
    <cellStyle name="Normal 3 4 2" xfId="56794"/>
    <cellStyle name="Normal 3 4 3" xfId="56795"/>
    <cellStyle name="Normal 3 40" xfId="56796"/>
    <cellStyle name="Normal 3 40 2" xfId="56797"/>
    <cellStyle name="Normal 3 41" xfId="56798"/>
    <cellStyle name="Normal 3 41 2" xfId="56799"/>
    <cellStyle name="Normal 3 42" xfId="56800"/>
    <cellStyle name="Normal 3 43" xfId="56801"/>
    <cellStyle name="Normal 3 44" xfId="56802"/>
    <cellStyle name="Normal 3 45" xfId="56803"/>
    <cellStyle name="Normal 3 46" xfId="56804"/>
    <cellStyle name="Normal 3 47" xfId="56805"/>
    <cellStyle name="Normal 3 48" xfId="56806"/>
    <cellStyle name="Normal 3 49" xfId="56807"/>
    <cellStyle name="Normal 3 5" xfId="242"/>
    <cellStyle name="Normal 3 5 2" xfId="243"/>
    <cellStyle name="Normal 3 5 2 2" xfId="244"/>
    <cellStyle name="Normal 3 50" xfId="56808"/>
    <cellStyle name="Normal 3 51" xfId="56809"/>
    <cellStyle name="Normal 3 52" xfId="56810"/>
    <cellStyle name="Normal 3 53" xfId="56811"/>
    <cellStyle name="Normal 3 54" xfId="56812"/>
    <cellStyle name="Normal 3 55" xfId="56813"/>
    <cellStyle name="Normal 3 56" xfId="56814"/>
    <cellStyle name="Normal 3 57" xfId="56815"/>
    <cellStyle name="Normal 3 58" xfId="56816"/>
    <cellStyle name="Normal 3 59" xfId="56817"/>
    <cellStyle name="Normal 3 6" xfId="56818"/>
    <cellStyle name="Normal 3 6 2" xfId="56819"/>
    <cellStyle name="Normal 3 6 3" xfId="56820"/>
    <cellStyle name="Normal 3 60" xfId="56821"/>
    <cellStyle name="Normal 3 61" xfId="56822"/>
    <cellStyle name="Normal 3 62" xfId="56823"/>
    <cellStyle name="Normal 3 63" xfId="56824"/>
    <cellStyle name="Normal 3 64" xfId="56825"/>
    <cellStyle name="Normal 3 65" xfId="56826"/>
    <cellStyle name="Normal 3 66" xfId="56827"/>
    <cellStyle name="Normal 3 67" xfId="56828"/>
    <cellStyle name="Normal 3 68" xfId="56829"/>
    <cellStyle name="Normal 3 69" xfId="56830"/>
    <cellStyle name="Normal 3 7" xfId="56831"/>
    <cellStyle name="Normal 3 7 2" xfId="56832"/>
    <cellStyle name="Normal 3 7 3" xfId="56833"/>
    <cellStyle name="Normal 3 70" xfId="56834"/>
    <cellStyle name="Normal 3 71" xfId="56835"/>
    <cellStyle name="Normal 3 72" xfId="56836"/>
    <cellStyle name="Normal 3 73" xfId="56837"/>
    <cellStyle name="Normal 3 74" xfId="56838"/>
    <cellStyle name="Normal 3 75" xfId="56839"/>
    <cellStyle name="Normal 3 76" xfId="56840"/>
    <cellStyle name="Normal 3 77" xfId="56841"/>
    <cellStyle name="Normal 3 78" xfId="56842"/>
    <cellStyle name="Normal 3 79" xfId="56843"/>
    <cellStyle name="Normal 3 8" xfId="56844"/>
    <cellStyle name="Normal 3 8 2" xfId="56845"/>
    <cellStyle name="Normal 3 80" xfId="56846"/>
    <cellStyle name="Normal 3 81" xfId="56847"/>
    <cellStyle name="Normal 3 82" xfId="56848"/>
    <cellStyle name="Normal 3 83" xfId="56849"/>
    <cellStyle name="Normal 3 84" xfId="56850"/>
    <cellStyle name="Normal 3 85" xfId="56851"/>
    <cellStyle name="Normal 3 86" xfId="56852"/>
    <cellStyle name="Normal 3 87" xfId="56853"/>
    <cellStyle name="Normal 3 88" xfId="56854"/>
    <cellStyle name="Normal 3 89" xfId="56855"/>
    <cellStyle name="Normal 3 9" xfId="56856"/>
    <cellStyle name="Normal 3 90" xfId="56857"/>
    <cellStyle name="Normal 3 91" xfId="56858"/>
    <cellStyle name="Normal 3 92" xfId="56859"/>
    <cellStyle name="Normal 3 93" xfId="56860"/>
    <cellStyle name="Normal 3 94" xfId="56861"/>
    <cellStyle name="Normal 3 95" xfId="56862"/>
    <cellStyle name="Normal 3 96" xfId="56863"/>
    <cellStyle name="Normal 3 97" xfId="56864"/>
    <cellStyle name="Normal 3 98" xfId="56865"/>
    <cellStyle name="Normal 3 99" xfId="56866"/>
    <cellStyle name="Normal 3_Sheet1" xfId="245"/>
    <cellStyle name="Normal 30" xfId="246"/>
    <cellStyle name="Normal 30 2" xfId="971"/>
    <cellStyle name="Normal 30 3" xfId="56867"/>
    <cellStyle name="Normal 30 4" xfId="56868"/>
    <cellStyle name="Normal 30 5" xfId="56869"/>
    <cellStyle name="Normal 30 6" xfId="56870"/>
    <cellStyle name="Normal 30 7" xfId="56871"/>
    <cellStyle name="Normal 30 8" xfId="56872"/>
    <cellStyle name="Normal 31" xfId="247"/>
    <cellStyle name="Normal 31 2" xfId="972"/>
    <cellStyle name="Normal 31 3" xfId="56873"/>
    <cellStyle name="Normal 31 4" xfId="56874"/>
    <cellStyle name="Normal 31 5" xfId="56875"/>
    <cellStyle name="Normal 31 6" xfId="56876"/>
    <cellStyle name="Normal 31 7" xfId="56877"/>
    <cellStyle name="Normal 31 8" xfId="56878"/>
    <cellStyle name="Normal 32" xfId="248"/>
    <cellStyle name="Normal 32 2" xfId="973"/>
    <cellStyle name="Normal 32 3" xfId="56879"/>
    <cellStyle name="Normal 32 4" xfId="56880"/>
    <cellStyle name="Normal 32 5" xfId="56881"/>
    <cellStyle name="Normal 32 6" xfId="56882"/>
    <cellStyle name="Normal 32 7" xfId="56883"/>
    <cellStyle name="Normal 32 8" xfId="56884"/>
    <cellStyle name="Normal 33" xfId="249"/>
    <cellStyle name="Normal 33 2" xfId="974"/>
    <cellStyle name="Normal 33 3" xfId="56885"/>
    <cellStyle name="Normal 33 4" xfId="56886"/>
    <cellStyle name="Normal 33 5" xfId="56887"/>
    <cellStyle name="Normal 33 6" xfId="56888"/>
    <cellStyle name="Normal 33 7" xfId="56889"/>
    <cellStyle name="Normal 33 8" xfId="56890"/>
    <cellStyle name="Normal 34" xfId="250"/>
    <cellStyle name="Normal 34 10" xfId="56891"/>
    <cellStyle name="Normal 34 11" xfId="56892"/>
    <cellStyle name="Normal 34 12" xfId="56893"/>
    <cellStyle name="Normal 34 13" xfId="56894"/>
    <cellStyle name="Normal 34 14" xfId="56895"/>
    <cellStyle name="Normal 34 14 2" xfId="56896"/>
    <cellStyle name="Normal 34 15" xfId="56897"/>
    <cellStyle name="Normal 34 15 2" xfId="56898"/>
    <cellStyle name="Normal 34 16" xfId="56899"/>
    <cellStyle name="Normal 34 16 2" xfId="56900"/>
    <cellStyle name="Normal 34 17" xfId="56901"/>
    <cellStyle name="Normal 34 17 2" xfId="56902"/>
    <cellStyle name="Normal 34 18" xfId="56903"/>
    <cellStyle name="Normal 34 2" xfId="536"/>
    <cellStyle name="Normal 34 2 2" xfId="537"/>
    <cellStyle name="Normal 34 2 2 2" xfId="56904"/>
    <cellStyle name="Normal 34 2 3" xfId="56905"/>
    <cellStyle name="Normal 34 2 3 2" xfId="56906"/>
    <cellStyle name="Normal 34 2 4" xfId="56907"/>
    <cellStyle name="Normal 34 2 4 2" xfId="56908"/>
    <cellStyle name="Normal 34 2 5" xfId="56909"/>
    <cellStyle name="Normal 34 2 5 2" xfId="56910"/>
    <cellStyle name="Normal 34 3" xfId="538"/>
    <cellStyle name="Normal 34 3 2" xfId="539"/>
    <cellStyle name="Normal 34 3 2 2" xfId="56911"/>
    <cellStyle name="Normal 34 3 3" xfId="56912"/>
    <cellStyle name="Normal 34 3 3 2" xfId="56913"/>
    <cellStyle name="Normal 34 3 4" xfId="56914"/>
    <cellStyle name="Normal 34 3 4 2" xfId="56915"/>
    <cellStyle name="Normal 34 3 5" xfId="56916"/>
    <cellStyle name="Normal 34 3 5 2" xfId="56917"/>
    <cellStyle name="Normal 34 4" xfId="540"/>
    <cellStyle name="Normal 34 5" xfId="56918"/>
    <cellStyle name="Normal 34 6" xfId="56919"/>
    <cellStyle name="Normal 34 7" xfId="56920"/>
    <cellStyle name="Normal 34 8" xfId="56921"/>
    <cellStyle name="Normal 34 9" xfId="56922"/>
    <cellStyle name="Normal 35" xfId="251"/>
    <cellStyle name="Normal 35 2" xfId="541"/>
    <cellStyle name="Normal 35 2 2" xfId="542"/>
    <cellStyle name="Normal 35 3" xfId="543"/>
    <cellStyle name="Normal 35 3 2" xfId="544"/>
    <cellStyle name="Normal 35 4" xfId="545"/>
    <cellStyle name="Normal 36" xfId="252"/>
    <cellStyle name="Normal 36 2" xfId="546"/>
    <cellStyle name="Normal 36 2 2" xfId="547"/>
    <cellStyle name="Normal 36 3" xfId="548"/>
    <cellStyle name="Normal 36 3 2" xfId="549"/>
    <cellStyle name="Normal 36 4" xfId="550"/>
    <cellStyle name="Normal 37" xfId="253"/>
    <cellStyle name="Normal 37 10" xfId="56923"/>
    <cellStyle name="Normal 37 2" xfId="975"/>
    <cellStyle name="Normal 37 2 2" xfId="56924"/>
    <cellStyle name="Normal 37 2 2 2" xfId="56925"/>
    <cellStyle name="Normal 37 2 2 2 2" xfId="56926"/>
    <cellStyle name="Normal 37 2 2 2 3" xfId="56927"/>
    <cellStyle name="Normal 37 2 2 2 4" xfId="56928"/>
    <cellStyle name="Normal 37 2 2 3" xfId="56929"/>
    <cellStyle name="Normal 37 2 2 4" xfId="56930"/>
    <cellStyle name="Normal 37 2 2 5" xfId="56931"/>
    <cellStyle name="Normal 37 2 2 6" xfId="56932"/>
    <cellStyle name="Normal 37 2 2 7" xfId="56933"/>
    <cellStyle name="Normal 37 2 3" xfId="56934"/>
    <cellStyle name="Normal 37 2 3 2" xfId="56935"/>
    <cellStyle name="Normal 37 2 3 3" xfId="56936"/>
    <cellStyle name="Normal 37 2 3 4" xfId="56937"/>
    <cellStyle name="Normal 37 2 4" xfId="56938"/>
    <cellStyle name="Normal 37 2 5" xfId="56939"/>
    <cellStyle name="Normal 37 2 6" xfId="56940"/>
    <cellStyle name="Normal 37 2 7" xfId="56941"/>
    <cellStyle name="Normal 37 2 8" xfId="56942"/>
    <cellStyle name="Normal 37 2 9" xfId="56943"/>
    <cellStyle name="Normal 37 3" xfId="56944"/>
    <cellStyle name="Normal 37 3 2" xfId="56945"/>
    <cellStyle name="Normal 37 3 2 2" xfId="56946"/>
    <cellStyle name="Normal 37 3 2 3" xfId="56947"/>
    <cellStyle name="Normal 37 3 2 4" xfId="56948"/>
    <cellStyle name="Normal 37 3 3" xfId="56949"/>
    <cellStyle name="Normal 37 3 4" xfId="56950"/>
    <cellStyle name="Normal 37 3 5" xfId="56951"/>
    <cellStyle name="Normal 37 3 6" xfId="56952"/>
    <cellStyle name="Normal 37 3 7" xfId="56953"/>
    <cellStyle name="Normal 37 4" xfId="56954"/>
    <cellStyle name="Normal 37 4 2" xfId="56955"/>
    <cellStyle name="Normal 37 4 3" xfId="56956"/>
    <cellStyle name="Normal 37 4 4" xfId="56957"/>
    <cellStyle name="Normal 37 5" xfId="56958"/>
    <cellStyle name="Normal 37 6" xfId="56959"/>
    <cellStyle name="Normal 37 7" xfId="56960"/>
    <cellStyle name="Normal 37 8" xfId="56961"/>
    <cellStyle name="Normal 37 9" xfId="56962"/>
    <cellStyle name="Normal 38" xfId="254"/>
    <cellStyle name="Normal 38 10" xfId="56963"/>
    <cellStyle name="Normal 38 11" xfId="56964"/>
    <cellStyle name="Normal 38 2" xfId="976"/>
    <cellStyle name="Normal 38 2 2" xfId="56965"/>
    <cellStyle name="Normal 38 3" xfId="56966"/>
    <cellStyle name="Normal 38 3 2" xfId="56967"/>
    <cellStyle name="Normal 38 3 2 2" xfId="56968"/>
    <cellStyle name="Normal 38 3 2 2 2" xfId="56969"/>
    <cellStyle name="Normal 38 3 2 2 3" xfId="56970"/>
    <cellStyle name="Normal 38 3 2 2 4" xfId="56971"/>
    <cellStyle name="Normal 38 3 2 3" xfId="56972"/>
    <cellStyle name="Normal 38 3 2 4" xfId="56973"/>
    <cellStyle name="Normal 38 3 2 5" xfId="56974"/>
    <cellStyle name="Normal 38 3 2 6" xfId="56975"/>
    <cellStyle name="Normal 38 3 2 7" xfId="56976"/>
    <cellStyle name="Normal 38 3 3" xfId="56977"/>
    <cellStyle name="Normal 38 3 3 2" xfId="56978"/>
    <cellStyle name="Normal 38 3 3 3" xfId="56979"/>
    <cellStyle name="Normal 38 3 3 4" xfId="56980"/>
    <cellStyle name="Normal 38 3 4" xfId="56981"/>
    <cellStyle name="Normal 38 3 5" xfId="56982"/>
    <cellStyle name="Normal 38 3 6" xfId="56983"/>
    <cellStyle name="Normal 38 3 7" xfId="56984"/>
    <cellStyle name="Normal 38 3 8" xfId="56985"/>
    <cellStyle name="Normal 38 4" xfId="56986"/>
    <cellStyle name="Normal 38 4 2" xfId="56987"/>
    <cellStyle name="Normal 38 4 2 2" xfId="56988"/>
    <cellStyle name="Normal 38 4 2 3" xfId="56989"/>
    <cellStyle name="Normal 38 4 2 4" xfId="56990"/>
    <cellStyle name="Normal 38 4 3" xfId="56991"/>
    <cellStyle name="Normal 38 4 4" xfId="56992"/>
    <cellStyle name="Normal 38 4 5" xfId="56993"/>
    <cellStyle name="Normal 38 4 6" xfId="56994"/>
    <cellStyle name="Normal 38 4 7" xfId="56995"/>
    <cellStyle name="Normal 38 5" xfId="56996"/>
    <cellStyle name="Normal 38 5 2" xfId="56997"/>
    <cellStyle name="Normal 38 5 3" xfId="56998"/>
    <cellStyle name="Normal 38 5 4" xfId="56999"/>
    <cellStyle name="Normal 38 6" xfId="57000"/>
    <cellStyle name="Normal 38 7" xfId="57001"/>
    <cellStyle name="Normal 38 8" xfId="57002"/>
    <cellStyle name="Normal 38 9" xfId="57003"/>
    <cellStyle name="Normal 39" xfId="255"/>
    <cellStyle name="Normal 39 2" xfId="977"/>
    <cellStyle name="Normal 39 2 2" xfId="57004"/>
    <cellStyle name="Normal 39 3" xfId="57005"/>
    <cellStyle name="Normal 39 4" xfId="57006"/>
    <cellStyle name="Normal 4" xfId="256"/>
    <cellStyle name="Normal 4 10" xfId="551"/>
    <cellStyle name="Normal 4 10 10" xfId="57007"/>
    <cellStyle name="Normal 4 10 10 2" xfId="57008"/>
    <cellStyle name="Normal 4 10 11" xfId="57009"/>
    <cellStyle name="Normal 4 10 11 2" xfId="57010"/>
    <cellStyle name="Normal 4 10 12" xfId="57011"/>
    <cellStyle name="Normal 4 10 12 2" xfId="57012"/>
    <cellStyle name="Normal 4 10 13" xfId="57013"/>
    <cellStyle name="Normal 4 10 13 2" xfId="57014"/>
    <cellStyle name="Normal 4 10 14" xfId="57015"/>
    <cellStyle name="Normal 4 10 14 2" xfId="57016"/>
    <cellStyle name="Normal 4 10 15" xfId="57017"/>
    <cellStyle name="Normal 4 10 16" xfId="57018"/>
    <cellStyle name="Normal 4 10 17" xfId="57019"/>
    <cellStyle name="Normal 4 10 2" xfId="57020"/>
    <cellStyle name="Normal 4 10 2 10" xfId="57021"/>
    <cellStyle name="Normal 4 10 2 10 2" xfId="57022"/>
    <cellStyle name="Normal 4 10 2 11" xfId="57023"/>
    <cellStyle name="Normal 4 10 2 11 2" xfId="57024"/>
    <cellStyle name="Normal 4 10 2 12" xfId="57025"/>
    <cellStyle name="Normal 4 10 2 12 2" xfId="57026"/>
    <cellStyle name="Normal 4 10 2 13" xfId="57027"/>
    <cellStyle name="Normal 4 10 2 14" xfId="57028"/>
    <cellStyle name="Normal 4 10 2 2" xfId="57029"/>
    <cellStyle name="Normal 4 10 2 2 2" xfId="57030"/>
    <cellStyle name="Normal 4 10 2 3" xfId="57031"/>
    <cellStyle name="Normal 4 10 2 3 2" xfId="57032"/>
    <cellStyle name="Normal 4 10 2 4" xfId="57033"/>
    <cellStyle name="Normal 4 10 2 4 2" xfId="57034"/>
    <cellStyle name="Normal 4 10 2 5" xfId="57035"/>
    <cellStyle name="Normal 4 10 2 5 2" xfId="57036"/>
    <cellStyle name="Normal 4 10 2 6" xfId="57037"/>
    <cellStyle name="Normal 4 10 2 6 2" xfId="57038"/>
    <cellStyle name="Normal 4 10 2 7" xfId="57039"/>
    <cellStyle name="Normal 4 10 2 7 2" xfId="57040"/>
    <cellStyle name="Normal 4 10 2 8" xfId="57041"/>
    <cellStyle name="Normal 4 10 2 8 2" xfId="57042"/>
    <cellStyle name="Normal 4 10 2 9" xfId="57043"/>
    <cellStyle name="Normal 4 10 2 9 2" xfId="57044"/>
    <cellStyle name="Normal 4 10 3" xfId="57045"/>
    <cellStyle name="Normal 4 10 3 10" xfId="57046"/>
    <cellStyle name="Normal 4 10 3 10 2" xfId="57047"/>
    <cellStyle name="Normal 4 10 3 11" xfId="57048"/>
    <cellStyle name="Normal 4 10 3 11 2" xfId="57049"/>
    <cellStyle name="Normal 4 10 3 12" xfId="57050"/>
    <cellStyle name="Normal 4 10 3 12 2" xfId="57051"/>
    <cellStyle name="Normal 4 10 3 13" xfId="57052"/>
    <cellStyle name="Normal 4 10 3 14" xfId="57053"/>
    <cellStyle name="Normal 4 10 3 2" xfId="57054"/>
    <cellStyle name="Normal 4 10 3 2 2" xfId="57055"/>
    <cellStyle name="Normal 4 10 3 3" xfId="57056"/>
    <cellStyle name="Normal 4 10 3 3 2" xfId="57057"/>
    <cellStyle name="Normal 4 10 3 4" xfId="57058"/>
    <cellStyle name="Normal 4 10 3 4 2" xfId="57059"/>
    <cellStyle name="Normal 4 10 3 5" xfId="57060"/>
    <cellStyle name="Normal 4 10 3 5 2" xfId="57061"/>
    <cellStyle name="Normal 4 10 3 6" xfId="57062"/>
    <cellStyle name="Normal 4 10 3 6 2" xfId="57063"/>
    <cellStyle name="Normal 4 10 3 7" xfId="57064"/>
    <cellStyle name="Normal 4 10 3 7 2" xfId="57065"/>
    <cellStyle name="Normal 4 10 3 8" xfId="57066"/>
    <cellStyle name="Normal 4 10 3 8 2" xfId="57067"/>
    <cellStyle name="Normal 4 10 3 9" xfId="57068"/>
    <cellStyle name="Normal 4 10 3 9 2" xfId="57069"/>
    <cellStyle name="Normal 4 10 4" xfId="57070"/>
    <cellStyle name="Normal 4 10 4 2" xfId="57071"/>
    <cellStyle name="Normal 4 10 5" xfId="57072"/>
    <cellStyle name="Normal 4 10 5 2" xfId="57073"/>
    <cellStyle name="Normal 4 10 6" xfId="57074"/>
    <cellStyle name="Normal 4 10 6 2" xfId="57075"/>
    <cellStyle name="Normal 4 10 7" xfId="57076"/>
    <cellStyle name="Normal 4 10 7 2" xfId="57077"/>
    <cellStyle name="Normal 4 10 8" xfId="57078"/>
    <cellStyle name="Normal 4 10 8 2" xfId="57079"/>
    <cellStyle name="Normal 4 10 9" xfId="57080"/>
    <cellStyle name="Normal 4 10 9 2" xfId="57081"/>
    <cellStyle name="Normal 4 10_New_Duke_Form_Percent_Complete" xfId="57082"/>
    <cellStyle name="Normal 4 100" xfId="57083"/>
    <cellStyle name="Normal 4 101" xfId="57084"/>
    <cellStyle name="Normal 4 102" xfId="57085"/>
    <cellStyle name="Normal 4 103" xfId="57086"/>
    <cellStyle name="Normal 4 104" xfId="57087"/>
    <cellStyle name="Normal 4 105" xfId="57088"/>
    <cellStyle name="Normal 4 106" xfId="57089"/>
    <cellStyle name="Normal 4 107" xfId="57090"/>
    <cellStyle name="Normal 4 108" xfId="57091"/>
    <cellStyle name="Normal 4 109" xfId="57092"/>
    <cellStyle name="Normal 4 11" xfId="57093"/>
    <cellStyle name="Normal 4 11 10" xfId="57094"/>
    <cellStyle name="Normal 4 11 10 2" xfId="57095"/>
    <cellStyle name="Normal 4 11 11" xfId="57096"/>
    <cellStyle name="Normal 4 11 11 2" xfId="57097"/>
    <cellStyle name="Normal 4 11 12" xfId="57098"/>
    <cellStyle name="Normal 4 11 12 2" xfId="57099"/>
    <cellStyle name="Normal 4 11 13" xfId="57100"/>
    <cellStyle name="Normal 4 11 13 2" xfId="57101"/>
    <cellStyle name="Normal 4 11 14" xfId="57102"/>
    <cellStyle name="Normal 4 11 14 2" xfId="57103"/>
    <cellStyle name="Normal 4 11 15" xfId="57104"/>
    <cellStyle name="Normal 4 11 16" xfId="57105"/>
    <cellStyle name="Normal 4 11 17" xfId="57106"/>
    <cellStyle name="Normal 4 11 2" xfId="57107"/>
    <cellStyle name="Normal 4 11 2 10" xfId="57108"/>
    <cellStyle name="Normal 4 11 2 10 2" xfId="57109"/>
    <cellStyle name="Normal 4 11 2 11" xfId="57110"/>
    <cellStyle name="Normal 4 11 2 11 2" xfId="57111"/>
    <cellStyle name="Normal 4 11 2 12" xfId="57112"/>
    <cellStyle name="Normal 4 11 2 12 2" xfId="57113"/>
    <cellStyle name="Normal 4 11 2 13" xfId="57114"/>
    <cellStyle name="Normal 4 11 2 14" xfId="57115"/>
    <cellStyle name="Normal 4 11 2 2" xfId="57116"/>
    <cellStyle name="Normal 4 11 2 2 2" xfId="57117"/>
    <cellStyle name="Normal 4 11 2 3" xfId="57118"/>
    <cellStyle name="Normal 4 11 2 3 2" xfId="57119"/>
    <cellStyle name="Normal 4 11 2 4" xfId="57120"/>
    <cellStyle name="Normal 4 11 2 4 2" xfId="57121"/>
    <cellStyle name="Normal 4 11 2 5" xfId="57122"/>
    <cellStyle name="Normal 4 11 2 5 2" xfId="57123"/>
    <cellStyle name="Normal 4 11 2 6" xfId="57124"/>
    <cellStyle name="Normal 4 11 2 6 2" xfId="57125"/>
    <cellStyle name="Normal 4 11 2 7" xfId="57126"/>
    <cellStyle name="Normal 4 11 2 7 2" xfId="57127"/>
    <cellStyle name="Normal 4 11 2 8" xfId="57128"/>
    <cellStyle name="Normal 4 11 2 8 2" xfId="57129"/>
    <cellStyle name="Normal 4 11 2 9" xfId="57130"/>
    <cellStyle name="Normal 4 11 2 9 2" xfId="57131"/>
    <cellStyle name="Normal 4 11 3" xfId="57132"/>
    <cellStyle name="Normal 4 11 3 10" xfId="57133"/>
    <cellStyle name="Normal 4 11 3 10 2" xfId="57134"/>
    <cellStyle name="Normal 4 11 3 11" xfId="57135"/>
    <cellStyle name="Normal 4 11 3 11 2" xfId="57136"/>
    <cellStyle name="Normal 4 11 3 12" xfId="57137"/>
    <cellStyle name="Normal 4 11 3 12 2" xfId="57138"/>
    <cellStyle name="Normal 4 11 3 13" xfId="57139"/>
    <cellStyle name="Normal 4 11 3 14" xfId="57140"/>
    <cellStyle name="Normal 4 11 3 2" xfId="57141"/>
    <cellStyle name="Normal 4 11 3 2 2" xfId="57142"/>
    <cellStyle name="Normal 4 11 3 3" xfId="57143"/>
    <cellStyle name="Normal 4 11 3 3 2" xfId="57144"/>
    <cellStyle name="Normal 4 11 3 4" xfId="57145"/>
    <cellStyle name="Normal 4 11 3 4 2" xfId="57146"/>
    <cellStyle name="Normal 4 11 3 5" xfId="57147"/>
    <cellStyle name="Normal 4 11 3 5 2" xfId="57148"/>
    <cellStyle name="Normal 4 11 3 6" xfId="57149"/>
    <cellStyle name="Normal 4 11 3 6 2" xfId="57150"/>
    <cellStyle name="Normal 4 11 3 7" xfId="57151"/>
    <cellStyle name="Normal 4 11 3 7 2" xfId="57152"/>
    <cellStyle name="Normal 4 11 3 8" xfId="57153"/>
    <cellStyle name="Normal 4 11 3 8 2" xfId="57154"/>
    <cellStyle name="Normal 4 11 3 9" xfId="57155"/>
    <cellStyle name="Normal 4 11 3 9 2" xfId="57156"/>
    <cellStyle name="Normal 4 11 4" xfId="57157"/>
    <cellStyle name="Normal 4 11 4 2" xfId="57158"/>
    <cellStyle name="Normal 4 11 5" xfId="57159"/>
    <cellStyle name="Normal 4 11 5 2" xfId="57160"/>
    <cellStyle name="Normal 4 11 6" xfId="57161"/>
    <cellStyle name="Normal 4 11 6 2" xfId="57162"/>
    <cellStyle name="Normal 4 11 7" xfId="57163"/>
    <cellStyle name="Normal 4 11 7 2" xfId="57164"/>
    <cellStyle name="Normal 4 11 8" xfId="57165"/>
    <cellStyle name="Normal 4 11 8 2" xfId="57166"/>
    <cellStyle name="Normal 4 11 9" xfId="57167"/>
    <cellStyle name="Normal 4 11 9 2" xfId="57168"/>
    <cellStyle name="Normal 4 11_New_Duke_Form_Percent_Complete" xfId="57169"/>
    <cellStyle name="Normal 4 110" xfId="57170"/>
    <cellStyle name="Normal 4 111" xfId="57171"/>
    <cellStyle name="Normal 4 112" xfId="57172"/>
    <cellStyle name="Normal 4 113" xfId="57173"/>
    <cellStyle name="Normal 4 114" xfId="57174"/>
    <cellStyle name="Normal 4 115" xfId="57175"/>
    <cellStyle name="Normal 4 116" xfId="57176"/>
    <cellStyle name="Normal 4 117" xfId="57177"/>
    <cellStyle name="Normal 4 118" xfId="57178"/>
    <cellStyle name="Normal 4 119" xfId="57179"/>
    <cellStyle name="Normal 4 12" xfId="57180"/>
    <cellStyle name="Normal 4 12 10" xfId="57181"/>
    <cellStyle name="Normal 4 12 10 2" xfId="57182"/>
    <cellStyle name="Normal 4 12 11" xfId="57183"/>
    <cellStyle name="Normal 4 12 11 2" xfId="57184"/>
    <cellStyle name="Normal 4 12 12" xfId="57185"/>
    <cellStyle name="Normal 4 12 12 2" xfId="57186"/>
    <cellStyle name="Normal 4 12 13" xfId="57187"/>
    <cellStyle name="Normal 4 12 13 2" xfId="57188"/>
    <cellStyle name="Normal 4 12 14" xfId="57189"/>
    <cellStyle name="Normal 4 12 14 2" xfId="57190"/>
    <cellStyle name="Normal 4 12 15" xfId="57191"/>
    <cellStyle name="Normal 4 12 16" xfId="57192"/>
    <cellStyle name="Normal 4 12 2" xfId="57193"/>
    <cellStyle name="Normal 4 12 2 10" xfId="57194"/>
    <cellStyle name="Normal 4 12 2 10 2" xfId="57195"/>
    <cellStyle name="Normal 4 12 2 11" xfId="57196"/>
    <cellStyle name="Normal 4 12 2 11 2" xfId="57197"/>
    <cellStyle name="Normal 4 12 2 12" xfId="57198"/>
    <cellStyle name="Normal 4 12 2 12 2" xfId="57199"/>
    <cellStyle name="Normal 4 12 2 13" xfId="57200"/>
    <cellStyle name="Normal 4 12 2 14" xfId="57201"/>
    <cellStyle name="Normal 4 12 2 2" xfId="57202"/>
    <cellStyle name="Normal 4 12 2 2 2" xfId="57203"/>
    <cellStyle name="Normal 4 12 2 3" xfId="57204"/>
    <cellStyle name="Normal 4 12 2 3 2" xfId="57205"/>
    <cellStyle name="Normal 4 12 2 4" xfId="57206"/>
    <cellStyle name="Normal 4 12 2 4 2" xfId="57207"/>
    <cellStyle name="Normal 4 12 2 5" xfId="57208"/>
    <cellStyle name="Normal 4 12 2 5 2" xfId="57209"/>
    <cellStyle name="Normal 4 12 2 6" xfId="57210"/>
    <cellStyle name="Normal 4 12 2 6 2" xfId="57211"/>
    <cellStyle name="Normal 4 12 2 7" xfId="57212"/>
    <cellStyle name="Normal 4 12 2 7 2" xfId="57213"/>
    <cellStyle name="Normal 4 12 2 8" xfId="57214"/>
    <cellStyle name="Normal 4 12 2 8 2" xfId="57215"/>
    <cellStyle name="Normal 4 12 2 9" xfId="57216"/>
    <cellStyle name="Normal 4 12 2 9 2" xfId="57217"/>
    <cellStyle name="Normal 4 12 3" xfId="57218"/>
    <cellStyle name="Normal 4 12 3 10" xfId="57219"/>
    <cellStyle name="Normal 4 12 3 10 2" xfId="57220"/>
    <cellStyle name="Normal 4 12 3 11" xfId="57221"/>
    <cellStyle name="Normal 4 12 3 11 2" xfId="57222"/>
    <cellStyle name="Normal 4 12 3 12" xfId="57223"/>
    <cellStyle name="Normal 4 12 3 12 2" xfId="57224"/>
    <cellStyle name="Normal 4 12 3 13" xfId="57225"/>
    <cellStyle name="Normal 4 12 3 14" xfId="57226"/>
    <cellStyle name="Normal 4 12 3 2" xfId="57227"/>
    <cellStyle name="Normal 4 12 3 2 2" xfId="57228"/>
    <cellStyle name="Normal 4 12 3 3" xfId="57229"/>
    <cellStyle name="Normal 4 12 3 3 2" xfId="57230"/>
    <cellStyle name="Normal 4 12 3 4" xfId="57231"/>
    <cellStyle name="Normal 4 12 3 4 2" xfId="57232"/>
    <cellStyle name="Normal 4 12 3 5" xfId="57233"/>
    <cellStyle name="Normal 4 12 3 5 2" xfId="57234"/>
    <cellStyle name="Normal 4 12 3 6" xfId="57235"/>
    <cellStyle name="Normal 4 12 3 6 2" xfId="57236"/>
    <cellStyle name="Normal 4 12 3 7" xfId="57237"/>
    <cellStyle name="Normal 4 12 3 7 2" xfId="57238"/>
    <cellStyle name="Normal 4 12 3 8" xfId="57239"/>
    <cellStyle name="Normal 4 12 3 8 2" xfId="57240"/>
    <cellStyle name="Normal 4 12 3 9" xfId="57241"/>
    <cellStyle name="Normal 4 12 3 9 2" xfId="57242"/>
    <cellStyle name="Normal 4 12 4" xfId="57243"/>
    <cellStyle name="Normal 4 12 4 2" xfId="57244"/>
    <cellStyle name="Normal 4 12 5" xfId="57245"/>
    <cellStyle name="Normal 4 12 5 2" xfId="57246"/>
    <cellStyle name="Normal 4 12 6" xfId="57247"/>
    <cellStyle name="Normal 4 12 6 2" xfId="57248"/>
    <cellStyle name="Normal 4 12 7" xfId="57249"/>
    <cellStyle name="Normal 4 12 7 2" xfId="57250"/>
    <cellStyle name="Normal 4 12 8" xfId="57251"/>
    <cellStyle name="Normal 4 12 8 2" xfId="57252"/>
    <cellStyle name="Normal 4 12 9" xfId="57253"/>
    <cellStyle name="Normal 4 12 9 2" xfId="57254"/>
    <cellStyle name="Normal 4 12_New_Duke_Form_Percent_Complete" xfId="57255"/>
    <cellStyle name="Normal 4 120" xfId="57256"/>
    <cellStyle name="Normal 4 121" xfId="57257"/>
    <cellStyle name="Normal 4 122" xfId="57258"/>
    <cellStyle name="Normal 4 123" xfId="57259"/>
    <cellStyle name="Normal 4 124" xfId="57260"/>
    <cellStyle name="Normal 4 125" xfId="57261"/>
    <cellStyle name="Normal 4 126" xfId="57262"/>
    <cellStyle name="Normal 4 127" xfId="57263"/>
    <cellStyle name="Normal 4 128" xfId="57264"/>
    <cellStyle name="Normal 4 129" xfId="57265"/>
    <cellStyle name="Normal 4 13" xfId="57266"/>
    <cellStyle name="Normal 4 13 10" xfId="57267"/>
    <cellStyle name="Normal 4 13 10 2" xfId="57268"/>
    <cellStyle name="Normal 4 13 11" xfId="57269"/>
    <cellStyle name="Normal 4 13 11 2" xfId="57270"/>
    <cellStyle name="Normal 4 13 12" xfId="57271"/>
    <cellStyle name="Normal 4 13 12 2" xfId="57272"/>
    <cellStyle name="Normal 4 13 13" xfId="57273"/>
    <cellStyle name="Normal 4 13 13 2" xfId="57274"/>
    <cellStyle name="Normal 4 13 14" xfId="57275"/>
    <cellStyle name="Normal 4 13 14 2" xfId="57276"/>
    <cellStyle name="Normal 4 13 15" xfId="57277"/>
    <cellStyle name="Normal 4 13 16" xfId="57278"/>
    <cellStyle name="Normal 4 13 2" xfId="57279"/>
    <cellStyle name="Normal 4 13 2 10" xfId="57280"/>
    <cellStyle name="Normal 4 13 2 10 2" xfId="57281"/>
    <cellStyle name="Normal 4 13 2 11" xfId="57282"/>
    <cellStyle name="Normal 4 13 2 11 2" xfId="57283"/>
    <cellStyle name="Normal 4 13 2 12" xfId="57284"/>
    <cellStyle name="Normal 4 13 2 12 2" xfId="57285"/>
    <cellStyle name="Normal 4 13 2 13" xfId="57286"/>
    <cellStyle name="Normal 4 13 2 14" xfId="57287"/>
    <cellStyle name="Normal 4 13 2 2" xfId="57288"/>
    <cellStyle name="Normal 4 13 2 2 2" xfId="57289"/>
    <cellStyle name="Normal 4 13 2 3" xfId="57290"/>
    <cellStyle name="Normal 4 13 2 3 2" xfId="57291"/>
    <cellStyle name="Normal 4 13 2 4" xfId="57292"/>
    <cellStyle name="Normal 4 13 2 4 2" xfId="57293"/>
    <cellStyle name="Normal 4 13 2 5" xfId="57294"/>
    <cellStyle name="Normal 4 13 2 5 2" xfId="57295"/>
    <cellStyle name="Normal 4 13 2 6" xfId="57296"/>
    <cellStyle name="Normal 4 13 2 6 2" xfId="57297"/>
    <cellStyle name="Normal 4 13 2 7" xfId="57298"/>
    <cellStyle name="Normal 4 13 2 7 2" xfId="57299"/>
    <cellStyle name="Normal 4 13 2 8" xfId="57300"/>
    <cellStyle name="Normal 4 13 2 8 2" xfId="57301"/>
    <cellStyle name="Normal 4 13 2 9" xfId="57302"/>
    <cellStyle name="Normal 4 13 2 9 2" xfId="57303"/>
    <cellStyle name="Normal 4 13 3" xfId="57304"/>
    <cellStyle name="Normal 4 13 3 10" xfId="57305"/>
    <cellStyle name="Normal 4 13 3 10 2" xfId="57306"/>
    <cellStyle name="Normal 4 13 3 11" xfId="57307"/>
    <cellStyle name="Normal 4 13 3 11 2" xfId="57308"/>
    <cellStyle name="Normal 4 13 3 12" xfId="57309"/>
    <cellStyle name="Normal 4 13 3 12 2" xfId="57310"/>
    <cellStyle name="Normal 4 13 3 13" xfId="57311"/>
    <cellStyle name="Normal 4 13 3 14" xfId="57312"/>
    <cellStyle name="Normal 4 13 3 2" xfId="57313"/>
    <cellStyle name="Normal 4 13 3 2 2" xfId="57314"/>
    <cellStyle name="Normal 4 13 3 3" xfId="57315"/>
    <cellStyle name="Normal 4 13 3 3 2" xfId="57316"/>
    <cellStyle name="Normal 4 13 3 4" xfId="57317"/>
    <cellStyle name="Normal 4 13 3 4 2" xfId="57318"/>
    <cellStyle name="Normal 4 13 3 5" xfId="57319"/>
    <cellStyle name="Normal 4 13 3 5 2" xfId="57320"/>
    <cellStyle name="Normal 4 13 3 6" xfId="57321"/>
    <cellStyle name="Normal 4 13 3 6 2" xfId="57322"/>
    <cellStyle name="Normal 4 13 3 7" xfId="57323"/>
    <cellStyle name="Normal 4 13 3 7 2" xfId="57324"/>
    <cellStyle name="Normal 4 13 3 8" xfId="57325"/>
    <cellStyle name="Normal 4 13 3 8 2" xfId="57326"/>
    <cellStyle name="Normal 4 13 3 9" xfId="57327"/>
    <cellStyle name="Normal 4 13 3 9 2" xfId="57328"/>
    <cellStyle name="Normal 4 13 4" xfId="57329"/>
    <cellStyle name="Normal 4 13 4 2" xfId="57330"/>
    <cellStyle name="Normal 4 13 5" xfId="57331"/>
    <cellStyle name="Normal 4 13 5 2" xfId="57332"/>
    <cellStyle name="Normal 4 13 6" xfId="57333"/>
    <cellStyle name="Normal 4 13 6 2" xfId="57334"/>
    <cellStyle name="Normal 4 13 7" xfId="57335"/>
    <cellStyle name="Normal 4 13 7 2" xfId="57336"/>
    <cellStyle name="Normal 4 13 8" xfId="57337"/>
    <cellStyle name="Normal 4 13 8 2" xfId="57338"/>
    <cellStyle name="Normal 4 13 9" xfId="57339"/>
    <cellStyle name="Normal 4 13 9 2" xfId="57340"/>
    <cellStyle name="Normal 4 13_New_Duke_Form_Percent_Complete" xfId="57341"/>
    <cellStyle name="Normal 4 130" xfId="57342"/>
    <cellStyle name="Normal 4 131" xfId="57343"/>
    <cellStyle name="Normal 4 132" xfId="57344"/>
    <cellStyle name="Normal 4 133" xfId="57345"/>
    <cellStyle name="Normal 4 134" xfId="57346"/>
    <cellStyle name="Normal 4 135" xfId="57347"/>
    <cellStyle name="Normal 4 136" xfId="57348"/>
    <cellStyle name="Normal 4 137" xfId="57349"/>
    <cellStyle name="Normal 4 138" xfId="57350"/>
    <cellStyle name="Normal 4 139" xfId="57351"/>
    <cellStyle name="Normal 4 14" xfId="57352"/>
    <cellStyle name="Normal 4 14 10" xfId="57353"/>
    <cellStyle name="Normal 4 14 10 2" xfId="57354"/>
    <cellStyle name="Normal 4 14 11" xfId="57355"/>
    <cellStyle name="Normal 4 14 11 2" xfId="57356"/>
    <cellStyle name="Normal 4 14 12" xfId="57357"/>
    <cellStyle name="Normal 4 14 12 2" xfId="57358"/>
    <cellStyle name="Normal 4 14 13" xfId="57359"/>
    <cellStyle name="Normal 4 14 13 2" xfId="57360"/>
    <cellStyle name="Normal 4 14 14" xfId="57361"/>
    <cellStyle name="Normal 4 14 14 2" xfId="57362"/>
    <cellStyle name="Normal 4 14 15" xfId="57363"/>
    <cellStyle name="Normal 4 14 16" xfId="57364"/>
    <cellStyle name="Normal 4 14 2" xfId="57365"/>
    <cellStyle name="Normal 4 14 2 10" xfId="57366"/>
    <cellStyle name="Normal 4 14 2 10 2" xfId="57367"/>
    <cellStyle name="Normal 4 14 2 11" xfId="57368"/>
    <cellStyle name="Normal 4 14 2 11 2" xfId="57369"/>
    <cellStyle name="Normal 4 14 2 12" xfId="57370"/>
    <cellStyle name="Normal 4 14 2 12 2" xfId="57371"/>
    <cellStyle name="Normal 4 14 2 13" xfId="57372"/>
    <cellStyle name="Normal 4 14 2 14" xfId="57373"/>
    <cellStyle name="Normal 4 14 2 2" xfId="57374"/>
    <cellStyle name="Normal 4 14 2 2 2" xfId="57375"/>
    <cellStyle name="Normal 4 14 2 3" xfId="57376"/>
    <cellStyle name="Normal 4 14 2 3 2" xfId="57377"/>
    <cellStyle name="Normal 4 14 2 4" xfId="57378"/>
    <cellStyle name="Normal 4 14 2 4 2" xfId="57379"/>
    <cellStyle name="Normal 4 14 2 5" xfId="57380"/>
    <cellStyle name="Normal 4 14 2 5 2" xfId="57381"/>
    <cellStyle name="Normal 4 14 2 6" xfId="57382"/>
    <cellStyle name="Normal 4 14 2 6 2" xfId="57383"/>
    <cellStyle name="Normal 4 14 2 7" xfId="57384"/>
    <cellStyle name="Normal 4 14 2 7 2" xfId="57385"/>
    <cellStyle name="Normal 4 14 2 8" xfId="57386"/>
    <cellStyle name="Normal 4 14 2 8 2" xfId="57387"/>
    <cellStyle name="Normal 4 14 2 9" xfId="57388"/>
    <cellStyle name="Normal 4 14 2 9 2" xfId="57389"/>
    <cellStyle name="Normal 4 14 3" xfId="57390"/>
    <cellStyle name="Normal 4 14 3 10" xfId="57391"/>
    <cellStyle name="Normal 4 14 3 10 2" xfId="57392"/>
    <cellStyle name="Normal 4 14 3 11" xfId="57393"/>
    <cellStyle name="Normal 4 14 3 11 2" xfId="57394"/>
    <cellStyle name="Normal 4 14 3 12" xfId="57395"/>
    <cellStyle name="Normal 4 14 3 12 2" xfId="57396"/>
    <cellStyle name="Normal 4 14 3 13" xfId="57397"/>
    <cellStyle name="Normal 4 14 3 14" xfId="57398"/>
    <cellStyle name="Normal 4 14 3 2" xfId="57399"/>
    <cellStyle name="Normal 4 14 3 2 2" xfId="57400"/>
    <cellStyle name="Normal 4 14 3 3" xfId="57401"/>
    <cellStyle name="Normal 4 14 3 3 2" xfId="57402"/>
    <cellStyle name="Normal 4 14 3 4" xfId="57403"/>
    <cellStyle name="Normal 4 14 3 4 2" xfId="57404"/>
    <cellStyle name="Normal 4 14 3 5" xfId="57405"/>
    <cellStyle name="Normal 4 14 3 5 2" xfId="57406"/>
    <cellStyle name="Normal 4 14 3 6" xfId="57407"/>
    <cellStyle name="Normal 4 14 3 6 2" xfId="57408"/>
    <cellStyle name="Normal 4 14 3 7" xfId="57409"/>
    <cellStyle name="Normal 4 14 3 7 2" xfId="57410"/>
    <cellStyle name="Normal 4 14 3 8" xfId="57411"/>
    <cellStyle name="Normal 4 14 3 8 2" xfId="57412"/>
    <cellStyle name="Normal 4 14 3 9" xfId="57413"/>
    <cellStyle name="Normal 4 14 3 9 2" xfId="57414"/>
    <cellStyle name="Normal 4 14 4" xfId="57415"/>
    <cellStyle name="Normal 4 14 4 2" xfId="57416"/>
    <cellStyle name="Normal 4 14 5" xfId="57417"/>
    <cellStyle name="Normal 4 14 5 2" xfId="57418"/>
    <cellStyle name="Normal 4 14 6" xfId="57419"/>
    <cellStyle name="Normal 4 14 6 2" xfId="57420"/>
    <cellStyle name="Normal 4 14 7" xfId="57421"/>
    <cellStyle name="Normal 4 14 7 2" xfId="57422"/>
    <cellStyle name="Normal 4 14 8" xfId="57423"/>
    <cellStyle name="Normal 4 14 8 2" xfId="57424"/>
    <cellStyle name="Normal 4 14 9" xfId="57425"/>
    <cellStyle name="Normal 4 14 9 2" xfId="57426"/>
    <cellStyle name="Normal 4 14_New_Duke_Form_Percent_Complete" xfId="57427"/>
    <cellStyle name="Normal 4 140" xfId="57428"/>
    <cellStyle name="Normal 4 141" xfId="57429"/>
    <cellStyle name="Normal 4 142" xfId="57430"/>
    <cellStyle name="Normal 4 143" xfId="57431"/>
    <cellStyle name="Normal 4 144" xfId="57432"/>
    <cellStyle name="Normal 4 145" xfId="57433"/>
    <cellStyle name="Normal 4 146" xfId="57434"/>
    <cellStyle name="Normal 4 147" xfId="57435"/>
    <cellStyle name="Normal 4 15" xfId="57436"/>
    <cellStyle name="Normal 4 15 10" xfId="57437"/>
    <cellStyle name="Normal 4 15 10 2" xfId="57438"/>
    <cellStyle name="Normal 4 15 11" xfId="57439"/>
    <cellStyle name="Normal 4 15 11 2" xfId="57440"/>
    <cellStyle name="Normal 4 15 12" xfId="57441"/>
    <cellStyle name="Normal 4 15 12 2" xfId="57442"/>
    <cellStyle name="Normal 4 15 13" xfId="57443"/>
    <cellStyle name="Normal 4 15 13 2" xfId="57444"/>
    <cellStyle name="Normal 4 15 14" xfId="57445"/>
    <cellStyle name="Normal 4 15 14 2" xfId="57446"/>
    <cellStyle name="Normal 4 15 15" xfId="57447"/>
    <cellStyle name="Normal 4 15 16" xfId="57448"/>
    <cellStyle name="Normal 4 15 2" xfId="57449"/>
    <cellStyle name="Normal 4 15 2 10" xfId="57450"/>
    <cellStyle name="Normal 4 15 2 10 2" xfId="57451"/>
    <cellStyle name="Normal 4 15 2 11" xfId="57452"/>
    <cellStyle name="Normal 4 15 2 11 2" xfId="57453"/>
    <cellStyle name="Normal 4 15 2 12" xfId="57454"/>
    <cellStyle name="Normal 4 15 2 12 2" xfId="57455"/>
    <cellStyle name="Normal 4 15 2 13" xfId="57456"/>
    <cellStyle name="Normal 4 15 2 14" xfId="57457"/>
    <cellStyle name="Normal 4 15 2 2" xfId="57458"/>
    <cellStyle name="Normal 4 15 2 2 2" xfId="57459"/>
    <cellStyle name="Normal 4 15 2 3" xfId="57460"/>
    <cellStyle name="Normal 4 15 2 3 2" xfId="57461"/>
    <cellStyle name="Normal 4 15 2 4" xfId="57462"/>
    <cellStyle name="Normal 4 15 2 4 2" xfId="57463"/>
    <cellStyle name="Normal 4 15 2 5" xfId="57464"/>
    <cellStyle name="Normal 4 15 2 5 2" xfId="57465"/>
    <cellStyle name="Normal 4 15 2 6" xfId="57466"/>
    <cellStyle name="Normal 4 15 2 6 2" xfId="57467"/>
    <cellStyle name="Normal 4 15 2 7" xfId="57468"/>
    <cellStyle name="Normal 4 15 2 7 2" xfId="57469"/>
    <cellStyle name="Normal 4 15 2 8" xfId="57470"/>
    <cellStyle name="Normal 4 15 2 8 2" xfId="57471"/>
    <cellStyle name="Normal 4 15 2 9" xfId="57472"/>
    <cellStyle name="Normal 4 15 2 9 2" xfId="57473"/>
    <cellStyle name="Normal 4 15 3" xfId="57474"/>
    <cellStyle name="Normal 4 15 3 10" xfId="57475"/>
    <cellStyle name="Normal 4 15 3 10 2" xfId="57476"/>
    <cellStyle name="Normal 4 15 3 11" xfId="57477"/>
    <cellStyle name="Normal 4 15 3 11 2" xfId="57478"/>
    <cellStyle name="Normal 4 15 3 12" xfId="57479"/>
    <cellStyle name="Normal 4 15 3 12 2" xfId="57480"/>
    <cellStyle name="Normal 4 15 3 13" xfId="57481"/>
    <cellStyle name="Normal 4 15 3 14" xfId="57482"/>
    <cellStyle name="Normal 4 15 3 2" xfId="57483"/>
    <cellStyle name="Normal 4 15 3 2 2" xfId="57484"/>
    <cellStyle name="Normal 4 15 3 3" xfId="57485"/>
    <cellStyle name="Normal 4 15 3 3 2" xfId="57486"/>
    <cellStyle name="Normal 4 15 3 4" xfId="57487"/>
    <cellStyle name="Normal 4 15 3 4 2" xfId="57488"/>
    <cellStyle name="Normal 4 15 3 5" xfId="57489"/>
    <cellStyle name="Normal 4 15 3 5 2" xfId="57490"/>
    <cellStyle name="Normal 4 15 3 6" xfId="57491"/>
    <cellStyle name="Normal 4 15 3 6 2" xfId="57492"/>
    <cellStyle name="Normal 4 15 3 7" xfId="57493"/>
    <cellStyle name="Normal 4 15 3 7 2" xfId="57494"/>
    <cellStyle name="Normal 4 15 3 8" xfId="57495"/>
    <cellStyle name="Normal 4 15 3 8 2" xfId="57496"/>
    <cellStyle name="Normal 4 15 3 9" xfId="57497"/>
    <cellStyle name="Normal 4 15 3 9 2" xfId="57498"/>
    <cellStyle name="Normal 4 15 4" xfId="57499"/>
    <cellStyle name="Normal 4 15 4 2" xfId="57500"/>
    <cellStyle name="Normal 4 15 5" xfId="57501"/>
    <cellStyle name="Normal 4 15 5 2" xfId="57502"/>
    <cellStyle name="Normal 4 15 6" xfId="57503"/>
    <cellStyle name="Normal 4 15 6 2" xfId="57504"/>
    <cellStyle name="Normal 4 15 7" xfId="57505"/>
    <cellStyle name="Normal 4 15 7 2" xfId="57506"/>
    <cellStyle name="Normal 4 15 8" xfId="57507"/>
    <cellStyle name="Normal 4 15 8 2" xfId="57508"/>
    <cellStyle name="Normal 4 15 9" xfId="57509"/>
    <cellStyle name="Normal 4 15 9 2" xfId="57510"/>
    <cellStyle name="Normal 4 15_New_Duke_Form_Percent_Complete" xfId="57511"/>
    <cellStyle name="Normal 4 16" xfId="57512"/>
    <cellStyle name="Normal 4 16 10" xfId="57513"/>
    <cellStyle name="Normal 4 16 10 2" xfId="57514"/>
    <cellStyle name="Normal 4 16 11" xfId="57515"/>
    <cellStyle name="Normal 4 16 11 2" xfId="57516"/>
    <cellStyle name="Normal 4 16 12" xfId="57517"/>
    <cellStyle name="Normal 4 16 12 2" xfId="57518"/>
    <cellStyle name="Normal 4 16 13" xfId="57519"/>
    <cellStyle name="Normal 4 16 13 2" xfId="57520"/>
    <cellStyle name="Normal 4 16 14" xfId="57521"/>
    <cellStyle name="Normal 4 16 14 2" xfId="57522"/>
    <cellStyle name="Normal 4 16 15" xfId="57523"/>
    <cellStyle name="Normal 4 16 16" xfId="57524"/>
    <cellStyle name="Normal 4 16 2" xfId="57525"/>
    <cellStyle name="Normal 4 16 2 10" xfId="57526"/>
    <cellStyle name="Normal 4 16 2 10 2" xfId="57527"/>
    <cellStyle name="Normal 4 16 2 11" xfId="57528"/>
    <cellStyle name="Normal 4 16 2 11 2" xfId="57529"/>
    <cellStyle name="Normal 4 16 2 12" xfId="57530"/>
    <cellStyle name="Normal 4 16 2 12 2" xfId="57531"/>
    <cellStyle name="Normal 4 16 2 13" xfId="57532"/>
    <cellStyle name="Normal 4 16 2 14" xfId="57533"/>
    <cellStyle name="Normal 4 16 2 2" xfId="57534"/>
    <cellStyle name="Normal 4 16 2 2 2" xfId="57535"/>
    <cellStyle name="Normal 4 16 2 3" xfId="57536"/>
    <cellStyle name="Normal 4 16 2 3 2" xfId="57537"/>
    <cellStyle name="Normal 4 16 2 4" xfId="57538"/>
    <cellStyle name="Normal 4 16 2 4 2" xfId="57539"/>
    <cellStyle name="Normal 4 16 2 5" xfId="57540"/>
    <cellStyle name="Normal 4 16 2 5 2" xfId="57541"/>
    <cellStyle name="Normal 4 16 2 6" xfId="57542"/>
    <cellStyle name="Normal 4 16 2 6 2" xfId="57543"/>
    <cellStyle name="Normal 4 16 2 7" xfId="57544"/>
    <cellStyle name="Normal 4 16 2 7 2" xfId="57545"/>
    <cellStyle name="Normal 4 16 2 8" xfId="57546"/>
    <cellStyle name="Normal 4 16 2 8 2" xfId="57547"/>
    <cellStyle name="Normal 4 16 2 9" xfId="57548"/>
    <cellStyle name="Normal 4 16 2 9 2" xfId="57549"/>
    <cellStyle name="Normal 4 16 3" xfId="57550"/>
    <cellStyle name="Normal 4 16 3 10" xfId="57551"/>
    <cellStyle name="Normal 4 16 3 10 2" xfId="57552"/>
    <cellStyle name="Normal 4 16 3 11" xfId="57553"/>
    <cellStyle name="Normal 4 16 3 11 2" xfId="57554"/>
    <cellStyle name="Normal 4 16 3 12" xfId="57555"/>
    <cellStyle name="Normal 4 16 3 12 2" xfId="57556"/>
    <cellStyle name="Normal 4 16 3 13" xfId="57557"/>
    <cellStyle name="Normal 4 16 3 14" xfId="57558"/>
    <cellStyle name="Normal 4 16 3 2" xfId="57559"/>
    <cellStyle name="Normal 4 16 3 2 2" xfId="57560"/>
    <cellStyle name="Normal 4 16 3 3" xfId="57561"/>
    <cellStyle name="Normal 4 16 3 3 2" xfId="57562"/>
    <cellStyle name="Normal 4 16 3 4" xfId="57563"/>
    <cellStyle name="Normal 4 16 3 4 2" xfId="57564"/>
    <cellStyle name="Normal 4 16 3 5" xfId="57565"/>
    <cellStyle name="Normal 4 16 3 5 2" xfId="57566"/>
    <cellStyle name="Normal 4 16 3 6" xfId="57567"/>
    <cellStyle name="Normal 4 16 3 6 2" xfId="57568"/>
    <cellStyle name="Normal 4 16 3 7" xfId="57569"/>
    <cellStyle name="Normal 4 16 3 7 2" xfId="57570"/>
    <cellStyle name="Normal 4 16 3 8" xfId="57571"/>
    <cellStyle name="Normal 4 16 3 8 2" xfId="57572"/>
    <cellStyle name="Normal 4 16 3 9" xfId="57573"/>
    <cellStyle name="Normal 4 16 3 9 2" xfId="57574"/>
    <cellStyle name="Normal 4 16 4" xfId="57575"/>
    <cellStyle name="Normal 4 16 4 2" xfId="57576"/>
    <cellStyle name="Normal 4 16 5" xfId="57577"/>
    <cellStyle name="Normal 4 16 5 2" xfId="57578"/>
    <cellStyle name="Normal 4 16 6" xfId="57579"/>
    <cellStyle name="Normal 4 16 6 2" xfId="57580"/>
    <cellStyle name="Normal 4 16 7" xfId="57581"/>
    <cellStyle name="Normal 4 16 7 2" xfId="57582"/>
    <cellStyle name="Normal 4 16 8" xfId="57583"/>
    <cellStyle name="Normal 4 16 8 2" xfId="57584"/>
    <cellStyle name="Normal 4 16 9" xfId="57585"/>
    <cellStyle name="Normal 4 16 9 2" xfId="57586"/>
    <cellStyle name="Normal 4 16_New_Duke_Form_Percent_Complete" xfId="57587"/>
    <cellStyle name="Normal 4 17" xfId="57588"/>
    <cellStyle name="Normal 4 17 10" xfId="57589"/>
    <cellStyle name="Normal 4 17 10 2" xfId="57590"/>
    <cellStyle name="Normal 4 17 11" xfId="57591"/>
    <cellStyle name="Normal 4 17 11 2" xfId="57592"/>
    <cellStyle name="Normal 4 17 12" xfId="57593"/>
    <cellStyle name="Normal 4 17 12 2" xfId="57594"/>
    <cellStyle name="Normal 4 17 13" xfId="57595"/>
    <cellStyle name="Normal 4 17 13 2" xfId="57596"/>
    <cellStyle name="Normal 4 17 14" xfId="57597"/>
    <cellStyle name="Normal 4 17 14 2" xfId="57598"/>
    <cellStyle name="Normal 4 17 15" xfId="57599"/>
    <cellStyle name="Normal 4 17 16" xfId="57600"/>
    <cellStyle name="Normal 4 17 2" xfId="57601"/>
    <cellStyle name="Normal 4 17 2 10" xfId="57602"/>
    <cellStyle name="Normal 4 17 2 10 2" xfId="57603"/>
    <cellStyle name="Normal 4 17 2 11" xfId="57604"/>
    <cellStyle name="Normal 4 17 2 11 2" xfId="57605"/>
    <cellStyle name="Normal 4 17 2 12" xfId="57606"/>
    <cellStyle name="Normal 4 17 2 12 2" xfId="57607"/>
    <cellStyle name="Normal 4 17 2 13" xfId="57608"/>
    <cellStyle name="Normal 4 17 2 14" xfId="57609"/>
    <cellStyle name="Normal 4 17 2 2" xfId="57610"/>
    <cellStyle name="Normal 4 17 2 2 2" xfId="57611"/>
    <cellStyle name="Normal 4 17 2 3" xfId="57612"/>
    <cellStyle name="Normal 4 17 2 3 2" xfId="57613"/>
    <cellStyle name="Normal 4 17 2 4" xfId="57614"/>
    <cellStyle name="Normal 4 17 2 4 2" xfId="57615"/>
    <cellStyle name="Normal 4 17 2 5" xfId="57616"/>
    <cellStyle name="Normal 4 17 2 5 2" xfId="57617"/>
    <cellStyle name="Normal 4 17 2 6" xfId="57618"/>
    <cellStyle name="Normal 4 17 2 6 2" xfId="57619"/>
    <cellStyle name="Normal 4 17 2 7" xfId="57620"/>
    <cellStyle name="Normal 4 17 2 7 2" xfId="57621"/>
    <cellStyle name="Normal 4 17 2 8" xfId="57622"/>
    <cellStyle name="Normal 4 17 2 8 2" xfId="57623"/>
    <cellStyle name="Normal 4 17 2 9" xfId="57624"/>
    <cellStyle name="Normal 4 17 2 9 2" xfId="57625"/>
    <cellStyle name="Normal 4 17 3" xfId="57626"/>
    <cellStyle name="Normal 4 17 3 10" xfId="57627"/>
    <cellStyle name="Normal 4 17 3 10 2" xfId="57628"/>
    <cellStyle name="Normal 4 17 3 11" xfId="57629"/>
    <cellStyle name="Normal 4 17 3 11 2" xfId="57630"/>
    <cellStyle name="Normal 4 17 3 12" xfId="57631"/>
    <cellStyle name="Normal 4 17 3 12 2" xfId="57632"/>
    <cellStyle name="Normal 4 17 3 13" xfId="57633"/>
    <cellStyle name="Normal 4 17 3 14" xfId="57634"/>
    <cellStyle name="Normal 4 17 3 2" xfId="57635"/>
    <cellStyle name="Normal 4 17 3 2 2" xfId="57636"/>
    <cellStyle name="Normal 4 17 3 3" xfId="57637"/>
    <cellStyle name="Normal 4 17 3 3 2" xfId="57638"/>
    <cellStyle name="Normal 4 17 3 4" xfId="57639"/>
    <cellStyle name="Normal 4 17 3 4 2" xfId="57640"/>
    <cellStyle name="Normal 4 17 3 5" xfId="57641"/>
    <cellStyle name="Normal 4 17 3 5 2" xfId="57642"/>
    <cellStyle name="Normal 4 17 3 6" xfId="57643"/>
    <cellStyle name="Normal 4 17 3 6 2" xfId="57644"/>
    <cellStyle name="Normal 4 17 3 7" xfId="57645"/>
    <cellStyle name="Normal 4 17 3 7 2" xfId="57646"/>
    <cellStyle name="Normal 4 17 3 8" xfId="57647"/>
    <cellStyle name="Normal 4 17 3 8 2" xfId="57648"/>
    <cellStyle name="Normal 4 17 3 9" xfId="57649"/>
    <cellStyle name="Normal 4 17 3 9 2" xfId="57650"/>
    <cellStyle name="Normal 4 17 4" xfId="57651"/>
    <cellStyle name="Normal 4 17 4 2" xfId="57652"/>
    <cellStyle name="Normal 4 17 5" xfId="57653"/>
    <cellStyle name="Normal 4 17 5 2" xfId="57654"/>
    <cellStyle name="Normal 4 17 6" xfId="57655"/>
    <cellStyle name="Normal 4 17 6 2" xfId="57656"/>
    <cellStyle name="Normal 4 17 7" xfId="57657"/>
    <cellStyle name="Normal 4 17 7 2" xfId="57658"/>
    <cellStyle name="Normal 4 17 8" xfId="57659"/>
    <cellStyle name="Normal 4 17 8 2" xfId="57660"/>
    <cellStyle name="Normal 4 17 9" xfId="57661"/>
    <cellStyle name="Normal 4 17 9 2" xfId="57662"/>
    <cellStyle name="Normal 4 17_New_Duke_Form_Percent_Complete" xfId="57663"/>
    <cellStyle name="Normal 4 18" xfId="57664"/>
    <cellStyle name="Normal 4 18 10" xfId="57665"/>
    <cellStyle name="Normal 4 18 10 2" xfId="57666"/>
    <cellStyle name="Normal 4 18 11" xfId="57667"/>
    <cellStyle name="Normal 4 18 11 2" xfId="57668"/>
    <cellStyle name="Normal 4 18 12" xfId="57669"/>
    <cellStyle name="Normal 4 18 12 2" xfId="57670"/>
    <cellStyle name="Normal 4 18 13" xfId="57671"/>
    <cellStyle name="Normal 4 18 13 2" xfId="57672"/>
    <cellStyle name="Normal 4 18 14" xfId="57673"/>
    <cellStyle name="Normal 4 18 14 2" xfId="57674"/>
    <cellStyle name="Normal 4 18 15" xfId="57675"/>
    <cellStyle name="Normal 4 18 16" xfId="57676"/>
    <cellStyle name="Normal 4 18 2" xfId="57677"/>
    <cellStyle name="Normal 4 18 2 10" xfId="57678"/>
    <cellStyle name="Normal 4 18 2 10 2" xfId="57679"/>
    <cellStyle name="Normal 4 18 2 11" xfId="57680"/>
    <cellStyle name="Normal 4 18 2 11 2" xfId="57681"/>
    <cellStyle name="Normal 4 18 2 12" xfId="57682"/>
    <cellStyle name="Normal 4 18 2 12 2" xfId="57683"/>
    <cellStyle name="Normal 4 18 2 13" xfId="57684"/>
    <cellStyle name="Normal 4 18 2 14" xfId="57685"/>
    <cellStyle name="Normal 4 18 2 2" xfId="57686"/>
    <cellStyle name="Normal 4 18 2 2 2" xfId="57687"/>
    <cellStyle name="Normal 4 18 2 3" xfId="57688"/>
    <cellStyle name="Normal 4 18 2 3 2" xfId="57689"/>
    <cellStyle name="Normal 4 18 2 4" xfId="57690"/>
    <cellStyle name="Normal 4 18 2 4 2" xfId="57691"/>
    <cellStyle name="Normal 4 18 2 5" xfId="57692"/>
    <cellStyle name="Normal 4 18 2 5 2" xfId="57693"/>
    <cellStyle name="Normal 4 18 2 6" xfId="57694"/>
    <cellStyle name="Normal 4 18 2 6 2" xfId="57695"/>
    <cellStyle name="Normal 4 18 2 7" xfId="57696"/>
    <cellStyle name="Normal 4 18 2 7 2" xfId="57697"/>
    <cellStyle name="Normal 4 18 2 8" xfId="57698"/>
    <cellStyle name="Normal 4 18 2 8 2" xfId="57699"/>
    <cellStyle name="Normal 4 18 2 9" xfId="57700"/>
    <cellStyle name="Normal 4 18 2 9 2" xfId="57701"/>
    <cellStyle name="Normal 4 18 3" xfId="57702"/>
    <cellStyle name="Normal 4 18 3 10" xfId="57703"/>
    <cellStyle name="Normal 4 18 3 10 2" xfId="57704"/>
    <cellStyle name="Normal 4 18 3 11" xfId="57705"/>
    <cellStyle name="Normal 4 18 3 11 2" xfId="57706"/>
    <cellStyle name="Normal 4 18 3 12" xfId="57707"/>
    <cellStyle name="Normal 4 18 3 12 2" xfId="57708"/>
    <cellStyle name="Normal 4 18 3 13" xfId="57709"/>
    <cellStyle name="Normal 4 18 3 14" xfId="57710"/>
    <cellStyle name="Normal 4 18 3 2" xfId="57711"/>
    <cellStyle name="Normal 4 18 3 2 2" xfId="57712"/>
    <cellStyle name="Normal 4 18 3 3" xfId="57713"/>
    <cellStyle name="Normal 4 18 3 3 2" xfId="57714"/>
    <cellStyle name="Normal 4 18 3 4" xfId="57715"/>
    <cellStyle name="Normal 4 18 3 4 2" xfId="57716"/>
    <cellStyle name="Normal 4 18 3 5" xfId="57717"/>
    <cellStyle name="Normal 4 18 3 5 2" xfId="57718"/>
    <cellStyle name="Normal 4 18 3 6" xfId="57719"/>
    <cellStyle name="Normal 4 18 3 6 2" xfId="57720"/>
    <cellStyle name="Normal 4 18 3 7" xfId="57721"/>
    <cellStyle name="Normal 4 18 3 7 2" xfId="57722"/>
    <cellStyle name="Normal 4 18 3 8" xfId="57723"/>
    <cellStyle name="Normal 4 18 3 8 2" xfId="57724"/>
    <cellStyle name="Normal 4 18 3 9" xfId="57725"/>
    <cellStyle name="Normal 4 18 3 9 2" xfId="57726"/>
    <cellStyle name="Normal 4 18 4" xfId="57727"/>
    <cellStyle name="Normal 4 18 4 2" xfId="57728"/>
    <cellStyle name="Normal 4 18 5" xfId="57729"/>
    <cellStyle name="Normal 4 18 5 2" xfId="57730"/>
    <cellStyle name="Normal 4 18 6" xfId="57731"/>
    <cellStyle name="Normal 4 18 6 2" xfId="57732"/>
    <cellStyle name="Normal 4 18 7" xfId="57733"/>
    <cellStyle name="Normal 4 18 7 2" xfId="57734"/>
    <cellStyle name="Normal 4 18 8" xfId="57735"/>
    <cellStyle name="Normal 4 18 8 2" xfId="57736"/>
    <cellStyle name="Normal 4 18 9" xfId="57737"/>
    <cellStyle name="Normal 4 18 9 2" xfId="57738"/>
    <cellStyle name="Normal 4 18_New_Duke_Form_Percent_Complete" xfId="57739"/>
    <cellStyle name="Normal 4 19" xfId="57740"/>
    <cellStyle name="Normal 4 19 10" xfId="57741"/>
    <cellStyle name="Normal 4 19 10 2" xfId="57742"/>
    <cellStyle name="Normal 4 19 11" xfId="57743"/>
    <cellStyle name="Normal 4 19 11 2" xfId="57744"/>
    <cellStyle name="Normal 4 19 12" xfId="57745"/>
    <cellStyle name="Normal 4 19 12 2" xfId="57746"/>
    <cellStyle name="Normal 4 19 13" xfId="57747"/>
    <cellStyle name="Normal 4 19 13 2" xfId="57748"/>
    <cellStyle name="Normal 4 19 14" xfId="57749"/>
    <cellStyle name="Normal 4 19 14 2" xfId="57750"/>
    <cellStyle name="Normal 4 19 15" xfId="57751"/>
    <cellStyle name="Normal 4 19 16" xfId="57752"/>
    <cellStyle name="Normal 4 19 2" xfId="57753"/>
    <cellStyle name="Normal 4 19 2 10" xfId="57754"/>
    <cellStyle name="Normal 4 19 2 10 2" xfId="57755"/>
    <cellStyle name="Normal 4 19 2 11" xfId="57756"/>
    <cellStyle name="Normal 4 19 2 11 2" xfId="57757"/>
    <cellStyle name="Normal 4 19 2 12" xfId="57758"/>
    <cellStyle name="Normal 4 19 2 12 2" xfId="57759"/>
    <cellStyle name="Normal 4 19 2 13" xfId="57760"/>
    <cellStyle name="Normal 4 19 2 14" xfId="57761"/>
    <cellStyle name="Normal 4 19 2 2" xfId="57762"/>
    <cellStyle name="Normal 4 19 2 2 2" xfId="57763"/>
    <cellStyle name="Normal 4 19 2 3" xfId="57764"/>
    <cellStyle name="Normal 4 19 2 3 2" xfId="57765"/>
    <cellStyle name="Normal 4 19 2 4" xfId="57766"/>
    <cellStyle name="Normal 4 19 2 4 2" xfId="57767"/>
    <cellStyle name="Normal 4 19 2 5" xfId="57768"/>
    <cellStyle name="Normal 4 19 2 5 2" xfId="57769"/>
    <cellStyle name="Normal 4 19 2 6" xfId="57770"/>
    <cellStyle name="Normal 4 19 2 6 2" xfId="57771"/>
    <cellStyle name="Normal 4 19 2 7" xfId="57772"/>
    <cellStyle name="Normal 4 19 2 7 2" xfId="57773"/>
    <cellStyle name="Normal 4 19 2 8" xfId="57774"/>
    <cellStyle name="Normal 4 19 2 8 2" xfId="57775"/>
    <cellStyle name="Normal 4 19 2 9" xfId="57776"/>
    <cellStyle name="Normal 4 19 2 9 2" xfId="57777"/>
    <cellStyle name="Normal 4 19 3" xfId="57778"/>
    <cellStyle name="Normal 4 19 3 10" xfId="57779"/>
    <cellStyle name="Normal 4 19 3 10 2" xfId="57780"/>
    <cellStyle name="Normal 4 19 3 11" xfId="57781"/>
    <cellStyle name="Normal 4 19 3 11 2" xfId="57782"/>
    <cellStyle name="Normal 4 19 3 12" xfId="57783"/>
    <cellStyle name="Normal 4 19 3 12 2" xfId="57784"/>
    <cellStyle name="Normal 4 19 3 13" xfId="57785"/>
    <cellStyle name="Normal 4 19 3 14" xfId="57786"/>
    <cellStyle name="Normal 4 19 3 2" xfId="57787"/>
    <cellStyle name="Normal 4 19 3 2 2" xfId="57788"/>
    <cellStyle name="Normal 4 19 3 3" xfId="57789"/>
    <cellStyle name="Normal 4 19 3 3 2" xfId="57790"/>
    <cellStyle name="Normal 4 19 3 4" xfId="57791"/>
    <cellStyle name="Normal 4 19 3 4 2" xfId="57792"/>
    <cellStyle name="Normal 4 19 3 5" xfId="57793"/>
    <cellStyle name="Normal 4 19 3 5 2" xfId="57794"/>
    <cellStyle name="Normal 4 19 3 6" xfId="57795"/>
    <cellStyle name="Normal 4 19 3 6 2" xfId="57796"/>
    <cellStyle name="Normal 4 19 3 7" xfId="57797"/>
    <cellStyle name="Normal 4 19 3 7 2" xfId="57798"/>
    <cellStyle name="Normal 4 19 3 8" xfId="57799"/>
    <cellStyle name="Normal 4 19 3 8 2" xfId="57800"/>
    <cellStyle name="Normal 4 19 3 9" xfId="57801"/>
    <cellStyle name="Normal 4 19 3 9 2" xfId="57802"/>
    <cellStyle name="Normal 4 19 4" xfId="57803"/>
    <cellStyle name="Normal 4 19 4 2" xfId="57804"/>
    <cellStyle name="Normal 4 19 5" xfId="57805"/>
    <cellStyle name="Normal 4 19 5 2" xfId="57806"/>
    <cellStyle name="Normal 4 19 6" xfId="57807"/>
    <cellStyle name="Normal 4 19 6 2" xfId="57808"/>
    <cellStyle name="Normal 4 19 7" xfId="57809"/>
    <cellStyle name="Normal 4 19 7 2" xfId="57810"/>
    <cellStyle name="Normal 4 19 8" xfId="57811"/>
    <cellStyle name="Normal 4 19 8 2" xfId="57812"/>
    <cellStyle name="Normal 4 19 9" xfId="57813"/>
    <cellStyle name="Normal 4 19 9 2" xfId="57814"/>
    <cellStyle name="Normal 4 19_New_Duke_Form_Percent_Complete" xfId="57815"/>
    <cellStyle name="Normal 4 2" xfId="257"/>
    <cellStyle name="Normal 4 2 10" xfId="57816"/>
    <cellStyle name="Normal 4 2 10 10" xfId="57817"/>
    <cellStyle name="Normal 4 2 10 10 2" xfId="57818"/>
    <cellStyle name="Normal 4 2 10 11" xfId="57819"/>
    <cellStyle name="Normal 4 2 10 11 2" xfId="57820"/>
    <cellStyle name="Normal 4 2 10 12" xfId="57821"/>
    <cellStyle name="Normal 4 2 10 12 2" xfId="57822"/>
    <cellStyle name="Normal 4 2 10 13" xfId="57823"/>
    <cellStyle name="Normal 4 2 10 13 2" xfId="57824"/>
    <cellStyle name="Normal 4 2 10 14" xfId="57825"/>
    <cellStyle name="Normal 4 2 10 14 2" xfId="57826"/>
    <cellStyle name="Normal 4 2 10 15" xfId="57827"/>
    <cellStyle name="Normal 4 2 10 16" xfId="57828"/>
    <cellStyle name="Normal 4 2 10 2" xfId="57829"/>
    <cellStyle name="Normal 4 2 10 2 10" xfId="57830"/>
    <cellStyle name="Normal 4 2 10 2 10 2" xfId="57831"/>
    <cellStyle name="Normal 4 2 10 2 11" xfId="57832"/>
    <cellStyle name="Normal 4 2 10 2 11 2" xfId="57833"/>
    <cellStyle name="Normal 4 2 10 2 12" xfId="57834"/>
    <cellStyle name="Normal 4 2 10 2 12 2" xfId="57835"/>
    <cellStyle name="Normal 4 2 10 2 13" xfId="57836"/>
    <cellStyle name="Normal 4 2 10 2 14" xfId="57837"/>
    <cellStyle name="Normal 4 2 10 2 2" xfId="57838"/>
    <cellStyle name="Normal 4 2 10 2 2 2" xfId="57839"/>
    <cellStyle name="Normal 4 2 10 2 3" xfId="57840"/>
    <cellStyle name="Normal 4 2 10 2 3 2" xfId="57841"/>
    <cellStyle name="Normal 4 2 10 2 4" xfId="57842"/>
    <cellStyle name="Normal 4 2 10 2 4 2" xfId="57843"/>
    <cellStyle name="Normal 4 2 10 2 5" xfId="57844"/>
    <cellStyle name="Normal 4 2 10 2 5 2" xfId="57845"/>
    <cellStyle name="Normal 4 2 10 2 6" xfId="57846"/>
    <cellStyle name="Normal 4 2 10 2 6 2" xfId="57847"/>
    <cellStyle name="Normal 4 2 10 2 7" xfId="57848"/>
    <cellStyle name="Normal 4 2 10 2 7 2" xfId="57849"/>
    <cellStyle name="Normal 4 2 10 2 8" xfId="57850"/>
    <cellStyle name="Normal 4 2 10 2 8 2" xfId="57851"/>
    <cellStyle name="Normal 4 2 10 2 9" xfId="57852"/>
    <cellStyle name="Normal 4 2 10 2 9 2" xfId="57853"/>
    <cellStyle name="Normal 4 2 10 3" xfId="57854"/>
    <cellStyle name="Normal 4 2 10 3 10" xfId="57855"/>
    <cellStyle name="Normal 4 2 10 3 10 2" xfId="57856"/>
    <cellStyle name="Normal 4 2 10 3 11" xfId="57857"/>
    <cellStyle name="Normal 4 2 10 3 11 2" xfId="57858"/>
    <cellStyle name="Normal 4 2 10 3 12" xfId="57859"/>
    <cellStyle name="Normal 4 2 10 3 12 2" xfId="57860"/>
    <cellStyle name="Normal 4 2 10 3 13" xfId="57861"/>
    <cellStyle name="Normal 4 2 10 3 14" xfId="57862"/>
    <cellStyle name="Normal 4 2 10 3 2" xfId="57863"/>
    <cellStyle name="Normal 4 2 10 3 2 2" xfId="57864"/>
    <cellStyle name="Normal 4 2 10 3 3" xfId="57865"/>
    <cellStyle name="Normal 4 2 10 3 3 2" xfId="57866"/>
    <cellStyle name="Normal 4 2 10 3 4" xfId="57867"/>
    <cellStyle name="Normal 4 2 10 3 4 2" xfId="57868"/>
    <cellStyle name="Normal 4 2 10 3 5" xfId="57869"/>
    <cellStyle name="Normal 4 2 10 3 5 2" xfId="57870"/>
    <cellStyle name="Normal 4 2 10 3 6" xfId="57871"/>
    <cellStyle name="Normal 4 2 10 3 6 2" xfId="57872"/>
    <cellStyle name="Normal 4 2 10 3 7" xfId="57873"/>
    <cellStyle name="Normal 4 2 10 3 7 2" xfId="57874"/>
    <cellStyle name="Normal 4 2 10 3 8" xfId="57875"/>
    <cellStyle name="Normal 4 2 10 3 8 2" xfId="57876"/>
    <cellStyle name="Normal 4 2 10 3 9" xfId="57877"/>
    <cellStyle name="Normal 4 2 10 3 9 2" xfId="57878"/>
    <cellStyle name="Normal 4 2 10 4" xfId="57879"/>
    <cellStyle name="Normal 4 2 10 4 2" xfId="57880"/>
    <cellStyle name="Normal 4 2 10 5" xfId="57881"/>
    <cellStyle name="Normal 4 2 10 5 2" xfId="57882"/>
    <cellStyle name="Normal 4 2 10 6" xfId="57883"/>
    <cellStyle name="Normal 4 2 10 6 2" xfId="57884"/>
    <cellStyle name="Normal 4 2 10 7" xfId="57885"/>
    <cellStyle name="Normal 4 2 10 7 2" xfId="57886"/>
    <cellStyle name="Normal 4 2 10 8" xfId="57887"/>
    <cellStyle name="Normal 4 2 10 8 2" xfId="57888"/>
    <cellStyle name="Normal 4 2 10 9" xfId="57889"/>
    <cellStyle name="Normal 4 2 10 9 2" xfId="57890"/>
    <cellStyle name="Normal 4 2 10_New_Duke_Form_Percent_Complete" xfId="57891"/>
    <cellStyle name="Normal 4 2 11" xfId="57892"/>
    <cellStyle name="Normal 4 2 11 10" xfId="57893"/>
    <cellStyle name="Normal 4 2 11 10 2" xfId="57894"/>
    <cellStyle name="Normal 4 2 11 11" xfId="57895"/>
    <cellStyle name="Normal 4 2 11 11 2" xfId="57896"/>
    <cellStyle name="Normal 4 2 11 12" xfId="57897"/>
    <cellStyle name="Normal 4 2 11 12 2" xfId="57898"/>
    <cellStyle name="Normal 4 2 11 13" xfId="57899"/>
    <cellStyle name="Normal 4 2 11 13 2" xfId="57900"/>
    <cellStyle name="Normal 4 2 11 14" xfId="57901"/>
    <cellStyle name="Normal 4 2 11 14 2" xfId="57902"/>
    <cellStyle name="Normal 4 2 11 15" xfId="57903"/>
    <cellStyle name="Normal 4 2 11 16" xfId="57904"/>
    <cellStyle name="Normal 4 2 11 2" xfId="57905"/>
    <cellStyle name="Normal 4 2 11 2 10" xfId="57906"/>
    <cellStyle name="Normal 4 2 11 2 10 2" xfId="57907"/>
    <cellStyle name="Normal 4 2 11 2 11" xfId="57908"/>
    <cellStyle name="Normal 4 2 11 2 11 2" xfId="57909"/>
    <cellStyle name="Normal 4 2 11 2 12" xfId="57910"/>
    <cellStyle name="Normal 4 2 11 2 12 2" xfId="57911"/>
    <cellStyle name="Normal 4 2 11 2 13" xfId="57912"/>
    <cellStyle name="Normal 4 2 11 2 14" xfId="57913"/>
    <cellStyle name="Normal 4 2 11 2 2" xfId="57914"/>
    <cellStyle name="Normal 4 2 11 2 2 2" xfId="57915"/>
    <cellStyle name="Normal 4 2 11 2 3" xfId="57916"/>
    <cellStyle name="Normal 4 2 11 2 3 2" xfId="57917"/>
    <cellStyle name="Normal 4 2 11 2 4" xfId="57918"/>
    <cellStyle name="Normal 4 2 11 2 4 2" xfId="57919"/>
    <cellStyle name="Normal 4 2 11 2 5" xfId="57920"/>
    <cellStyle name="Normal 4 2 11 2 5 2" xfId="57921"/>
    <cellStyle name="Normal 4 2 11 2 6" xfId="57922"/>
    <cellStyle name="Normal 4 2 11 2 6 2" xfId="57923"/>
    <cellStyle name="Normal 4 2 11 2 7" xfId="57924"/>
    <cellStyle name="Normal 4 2 11 2 7 2" xfId="57925"/>
    <cellStyle name="Normal 4 2 11 2 8" xfId="57926"/>
    <cellStyle name="Normal 4 2 11 2 8 2" xfId="57927"/>
    <cellStyle name="Normal 4 2 11 2 9" xfId="57928"/>
    <cellStyle name="Normal 4 2 11 2 9 2" xfId="57929"/>
    <cellStyle name="Normal 4 2 11 3" xfId="57930"/>
    <cellStyle name="Normal 4 2 11 3 10" xfId="57931"/>
    <cellStyle name="Normal 4 2 11 3 10 2" xfId="57932"/>
    <cellStyle name="Normal 4 2 11 3 11" xfId="57933"/>
    <cellStyle name="Normal 4 2 11 3 11 2" xfId="57934"/>
    <cellStyle name="Normal 4 2 11 3 12" xfId="57935"/>
    <cellStyle name="Normal 4 2 11 3 12 2" xfId="57936"/>
    <cellStyle name="Normal 4 2 11 3 13" xfId="57937"/>
    <cellStyle name="Normal 4 2 11 3 14" xfId="57938"/>
    <cellStyle name="Normal 4 2 11 3 2" xfId="57939"/>
    <cellStyle name="Normal 4 2 11 3 2 2" xfId="57940"/>
    <cellStyle name="Normal 4 2 11 3 3" xfId="57941"/>
    <cellStyle name="Normal 4 2 11 3 3 2" xfId="57942"/>
    <cellStyle name="Normal 4 2 11 3 4" xfId="57943"/>
    <cellStyle name="Normal 4 2 11 3 4 2" xfId="57944"/>
    <cellStyle name="Normal 4 2 11 3 5" xfId="57945"/>
    <cellStyle name="Normal 4 2 11 3 5 2" xfId="57946"/>
    <cellStyle name="Normal 4 2 11 3 6" xfId="57947"/>
    <cellStyle name="Normal 4 2 11 3 6 2" xfId="57948"/>
    <cellStyle name="Normal 4 2 11 3 7" xfId="57949"/>
    <cellStyle name="Normal 4 2 11 3 7 2" xfId="57950"/>
    <cellStyle name="Normal 4 2 11 3 8" xfId="57951"/>
    <cellStyle name="Normal 4 2 11 3 8 2" xfId="57952"/>
    <cellStyle name="Normal 4 2 11 3 9" xfId="57953"/>
    <cellStyle name="Normal 4 2 11 3 9 2" xfId="57954"/>
    <cellStyle name="Normal 4 2 11 4" xfId="57955"/>
    <cellStyle name="Normal 4 2 11 4 2" xfId="57956"/>
    <cellStyle name="Normal 4 2 11 5" xfId="57957"/>
    <cellStyle name="Normal 4 2 11 5 2" xfId="57958"/>
    <cellStyle name="Normal 4 2 11 6" xfId="57959"/>
    <cellStyle name="Normal 4 2 11 6 2" xfId="57960"/>
    <cellStyle name="Normal 4 2 11 7" xfId="57961"/>
    <cellStyle name="Normal 4 2 11 7 2" xfId="57962"/>
    <cellStyle name="Normal 4 2 11 8" xfId="57963"/>
    <cellStyle name="Normal 4 2 11 8 2" xfId="57964"/>
    <cellStyle name="Normal 4 2 11 9" xfId="57965"/>
    <cellStyle name="Normal 4 2 11 9 2" xfId="57966"/>
    <cellStyle name="Normal 4 2 11_New_Duke_Form_Percent_Complete" xfId="57967"/>
    <cellStyle name="Normal 4 2 12" xfId="57968"/>
    <cellStyle name="Normal 4 2 12 10" xfId="57969"/>
    <cellStyle name="Normal 4 2 12 10 2" xfId="57970"/>
    <cellStyle name="Normal 4 2 12 11" xfId="57971"/>
    <cellStyle name="Normal 4 2 12 11 2" xfId="57972"/>
    <cellStyle name="Normal 4 2 12 12" xfId="57973"/>
    <cellStyle name="Normal 4 2 12 12 2" xfId="57974"/>
    <cellStyle name="Normal 4 2 12 13" xfId="57975"/>
    <cellStyle name="Normal 4 2 12 13 2" xfId="57976"/>
    <cellStyle name="Normal 4 2 12 14" xfId="57977"/>
    <cellStyle name="Normal 4 2 12 14 2" xfId="57978"/>
    <cellStyle name="Normal 4 2 12 15" xfId="57979"/>
    <cellStyle name="Normal 4 2 12 16" xfId="57980"/>
    <cellStyle name="Normal 4 2 12 2" xfId="57981"/>
    <cellStyle name="Normal 4 2 12 2 10" xfId="57982"/>
    <cellStyle name="Normal 4 2 12 2 10 2" xfId="57983"/>
    <cellStyle name="Normal 4 2 12 2 11" xfId="57984"/>
    <cellStyle name="Normal 4 2 12 2 11 2" xfId="57985"/>
    <cellStyle name="Normal 4 2 12 2 12" xfId="57986"/>
    <cellStyle name="Normal 4 2 12 2 12 2" xfId="57987"/>
    <cellStyle name="Normal 4 2 12 2 13" xfId="57988"/>
    <cellStyle name="Normal 4 2 12 2 14" xfId="57989"/>
    <cellStyle name="Normal 4 2 12 2 2" xfId="57990"/>
    <cellStyle name="Normal 4 2 12 2 2 2" xfId="57991"/>
    <cellStyle name="Normal 4 2 12 2 3" xfId="57992"/>
    <cellStyle name="Normal 4 2 12 2 3 2" xfId="57993"/>
    <cellStyle name="Normal 4 2 12 2 4" xfId="57994"/>
    <cellStyle name="Normal 4 2 12 2 4 2" xfId="57995"/>
    <cellStyle name="Normal 4 2 12 2 5" xfId="57996"/>
    <cellStyle name="Normal 4 2 12 2 5 2" xfId="57997"/>
    <cellStyle name="Normal 4 2 12 2 6" xfId="57998"/>
    <cellStyle name="Normal 4 2 12 2 6 2" xfId="57999"/>
    <cellStyle name="Normal 4 2 12 2 7" xfId="58000"/>
    <cellStyle name="Normal 4 2 12 2 7 2" xfId="58001"/>
    <cellStyle name="Normal 4 2 12 2 8" xfId="58002"/>
    <cellStyle name="Normal 4 2 12 2 8 2" xfId="58003"/>
    <cellStyle name="Normal 4 2 12 2 9" xfId="58004"/>
    <cellStyle name="Normal 4 2 12 2 9 2" xfId="58005"/>
    <cellStyle name="Normal 4 2 12 3" xfId="58006"/>
    <cellStyle name="Normal 4 2 12 3 10" xfId="58007"/>
    <cellStyle name="Normal 4 2 12 3 10 2" xfId="58008"/>
    <cellStyle name="Normal 4 2 12 3 11" xfId="58009"/>
    <cellStyle name="Normal 4 2 12 3 11 2" xfId="58010"/>
    <cellStyle name="Normal 4 2 12 3 12" xfId="58011"/>
    <cellStyle name="Normal 4 2 12 3 12 2" xfId="58012"/>
    <cellStyle name="Normal 4 2 12 3 13" xfId="58013"/>
    <cellStyle name="Normal 4 2 12 3 14" xfId="58014"/>
    <cellStyle name="Normal 4 2 12 3 2" xfId="58015"/>
    <cellStyle name="Normal 4 2 12 3 2 2" xfId="58016"/>
    <cellStyle name="Normal 4 2 12 3 3" xfId="58017"/>
    <cellStyle name="Normal 4 2 12 3 3 2" xfId="58018"/>
    <cellStyle name="Normal 4 2 12 3 4" xfId="58019"/>
    <cellStyle name="Normal 4 2 12 3 4 2" xfId="58020"/>
    <cellStyle name="Normal 4 2 12 3 5" xfId="58021"/>
    <cellStyle name="Normal 4 2 12 3 5 2" xfId="58022"/>
    <cellStyle name="Normal 4 2 12 3 6" xfId="58023"/>
    <cellStyle name="Normal 4 2 12 3 6 2" xfId="58024"/>
    <cellStyle name="Normal 4 2 12 3 7" xfId="58025"/>
    <cellStyle name="Normal 4 2 12 3 7 2" xfId="58026"/>
    <cellStyle name="Normal 4 2 12 3 8" xfId="58027"/>
    <cellStyle name="Normal 4 2 12 3 8 2" xfId="58028"/>
    <cellStyle name="Normal 4 2 12 3 9" xfId="58029"/>
    <cellStyle name="Normal 4 2 12 3 9 2" xfId="58030"/>
    <cellStyle name="Normal 4 2 12 4" xfId="58031"/>
    <cellStyle name="Normal 4 2 12 4 2" xfId="58032"/>
    <cellStyle name="Normal 4 2 12 5" xfId="58033"/>
    <cellStyle name="Normal 4 2 12 5 2" xfId="58034"/>
    <cellStyle name="Normal 4 2 12 6" xfId="58035"/>
    <cellStyle name="Normal 4 2 12 6 2" xfId="58036"/>
    <cellStyle name="Normal 4 2 12 7" xfId="58037"/>
    <cellStyle name="Normal 4 2 12 7 2" xfId="58038"/>
    <cellStyle name="Normal 4 2 12 8" xfId="58039"/>
    <cellStyle name="Normal 4 2 12 8 2" xfId="58040"/>
    <cellStyle name="Normal 4 2 12 9" xfId="58041"/>
    <cellStyle name="Normal 4 2 12 9 2" xfId="58042"/>
    <cellStyle name="Normal 4 2 12_New_Duke_Form_Percent_Complete" xfId="58043"/>
    <cellStyle name="Normal 4 2 13" xfId="58044"/>
    <cellStyle name="Normal 4 2 13 10" xfId="58045"/>
    <cellStyle name="Normal 4 2 13 10 2" xfId="58046"/>
    <cellStyle name="Normal 4 2 13 11" xfId="58047"/>
    <cellStyle name="Normal 4 2 13 11 2" xfId="58048"/>
    <cellStyle name="Normal 4 2 13 12" xfId="58049"/>
    <cellStyle name="Normal 4 2 13 12 2" xfId="58050"/>
    <cellStyle name="Normal 4 2 13 13" xfId="58051"/>
    <cellStyle name="Normal 4 2 13 13 2" xfId="58052"/>
    <cellStyle name="Normal 4 2 13 14" xfId="58053"/>
    <cellStyle name="Normal 4 2 13 14 2" xfId="58054"/>
    <cellStyle name="Normal 4 2 13 15" xfId="58055"/>
    <cellStyle name="Normal 4 2 13 16" xfId="58056"/>
    <cellStyle name="Normal 4 2 13 2" xfId="58057"/>
    <cellStyle name="Normal 4 2 13 2 10" xfId="58058"/>
    <cellStyle name="Normal 4 2 13 2 10 2" xfId="58059"/>
    <cellStyle name="Normal 4 2 13 2 11" xfId="58060"/>
    <cellStyle name="Normal 4 2 13 2 11 2" xfId="58061"/>
    <cellStyle name="Normal 4 2 13 2 12" xfId="58062"/>
    <cellStyle name="Normal 4 2 13 2 12 2" xfId="58063"/>
    <cellStyle name="Normal 4 2 13 2 13" xfId="58064"/>
    <cellStyle name="Normal 4 2 13 2 14" xfId="58065"/>
    <cellStyle name="Normal 4 2 13 2 2" xfId="58066"/>
    <cellStyle name="Normal 4 2 13 2 2 2" xfId="58067"/>
    <cellStyle name="Normal 4 2 13 2 3" xfId="58068"/>
    <cellStyle name="Normal 4 2 13 2 3 2" xfId="58069"/>
    <cellStyle name="Normal 4 2 13 2 4" xfId="58070"/>
    <cellStyle name="Normal 4 2 13 2 4 2" xfId="58071"/>
    <cellStyle name="Normal 4 2 13 2 5" xfId="58072"/>
    <cellStyle name="Normal 4 2 13 2 5 2" xfId="58073"/>
    <cellStyle name="Normal 4 2 13 2 6" xfId="58074"/>
    <cellStyle name="Normal 4 2 13 2 6 2" xfId="58075"/>
    <cellStyle name="Normal 4 2 13 2 7" xfId="58076"/>
    <cellStyle name="Normal 4 2 13 2 7 2" xfId="58077"/>
    <cellStyle name="Normal 4 2 13 2 8" xfId="58078"/>
    <cellStyle name="Normal 4 2 13 2 8 2" xfId="58079"/>
    <cellStyle name="Normal 4 2 13 2 9" xfId="58080"/>
    <cellStyle name="Normal 4 2 13 2 9 2" xfId="58081"/>
    <cellStyle name="Normal 4 2 13 3" xfId="58082"/>
    <cellStyle name="Normal 4 2 13 3 10" xfId="58083"/>
    <cellStyle name="Normal 4 2 13 3 10 2" xfId="58084"/>
    <cellStyle name="Normal 4 2 13 3 11" xfId="58085"/>
    <cellStyle name="Normal 4 2 13 3 11 2" xfId="58086"/>
    <cellStyle name="Normal 4 2 13 3 12" xfId="58087"/>
    <cellStyle name="Normal 4 2 13 3 12 2" xfId="58088"/>
    <cellStyle name="Normal 4 2 13 3 13" xfId="58089"/>
    <cellStyle name="Normal 4 2 13 3 14" xfId="58090"/>
    <cellStyle name="Normal 4 2 13 3 2" xfId="58091"/>
    <cellStyle name="Normal 4 2 13 3 2 2" xfId="58092"/>
    <cellStyle name="Normal 4 2 13 3 3" xfId="58093"/>
    <cellStyle name="Normal 4 2 13 3 3 2" xfId="58094"/>
    <cellStyle name="Normal 4 2 13 3 4" xfId="58095"/>
    <cellStyle name="Normal 4 2 13 3 4 2" xfId="58096"/>
    <cellStyle name="Normal 4 2 13 3 5" xfId="58097"/>
    <cellStyle name="Normal 4 2 13 3 5 2" xfId="58098"/>
    <cellStyle name="Normal 4 2 13 3 6" xfId="58099"/>
    <cellStyle name="Normal 4 2 13 3 6 2" xfId="58100"/>
    <cellStyle name="Normal 4 2 13 3 7" xfId="58101"/>
    <cellStyle name="Normal 4 2 13 3 7 2" xfId="58102"/>
    <cellStyle name="Normal 4 2 13 3 8" xfId="58103"/>
    <cellStyle name="Normal 4 2 13 3 8 2" xfId="58104"/>
    <cellStyle name="Normal 4 2 13 3 9" xfId="58105"/>
    <cellStyle name="Normal 4 2 13 3 9 2" xfId="58106"/>
    <cellStyle name="Normal 4 2 13 4" xfId="58107"/>
    <cellStyle name="Normal 4 2 13 4 2" xfId="58108"/>
    <cellStyle name="Normal 4 2 13 5" xfId="58109"/>
    <cellStyle name="Normal 4 2 13 5 2" xfId="58110"/>
    <cellStyle name="Normal 4 2 13 6" xfId="58111"/>
    <cellStyle name="Normal 4 2 13 6 2" xfId="58112"/>
    <cellStyle name="Normal 4 2 13 7" xfId="58113"/>
    <cellStyle name="Normal 4 2 13 7 2" xfId="58114"/>
    <cellStyle name="Normal 4 2 13 8" xfId="58115"/>
    <cellStyle name="Normal 4 2 13 8 2" xfId="58116"/>
    <cellStyle name="Normal 4 2 13 9" xfId="58117"/>
    <cellStyle name="Normal 4 2 13 9 2" xfId="58118"/>
    <cellStyle name="Normal 4 2 13_New_Duke_Form_Percent_Complete" xfId="58119"/>
    <cellStyle name="Normal 4 2 14" xfId="58120"/>
    <cellStyle name="Normal 4 2 14 10" xfId="58121"/>
    <cellStyle name="Normal 4 2 14 10 2" xfId="58122"/>
    <cellStyle name="Normal 4 2 14 11" xfId="58123"/>
    <cellStyle name="Normal 4 2 14 11 2" xfId="58124"/>
    <cellStyle name="Normal 4 2 14 12" xfId="58125"/>
    <cellStyle name="Normal 4 2 14 12 2" xfId="58126"/>
    <cellStyle name="Normal 4 2 14 13" xfId="58127"/>
    <cellStyle name="Normal 4 2 14 13 2" xfId="58128"/>
    <cellStyle name="Normal 4 2 14 14" xfId="58129"/>
    <cellStyle name="Normal 4 2 14 14 2" xfId="58130"/>
    <cellStyle name="Normal 4 2 14 15" xfId="58131"/>
    <cellStyle name="Normal 4 2 14 16" xfId="58132"/>
    <cellStyle name="Normal 4 2 14 2" xfId="58133"/>
    <cellStyle name="Normal 4 2 14 2 10" xfId="58134"/>
    <cellStyle name="Normal 4 2 14 2 10 2" xfId="58135"/>
    <cellStyle name="Normal 4 2 14 2 11" xfId="58136"/>
    <cellStyle name="Normal 4 2 14 2 11 2" xfId="58137"/>
    <cellStyle name="Normal 4 2 14 2 12" xfId="58138"/>
    <cellStyle name="Normal 4 2 14 2 12 2" xfId="58139"/>
    <cellStyle name="Normal 4 2 14 2 13" xfId="58140"/>
    <cellStyle name="Normal 4 2 14 2 14" xfId="58141"/>
    <cellStyle name="Normal 4 2 14 2 2" xfId="58142"/>
    <cellStyle name="Normal 4 2 14 2 2 2" xfId="58143"/>
    <cellStyle name="Normal 4 2 14 2 3" xfId="58144"/>
    <cellStyle name="Normal 4 2 14 2 3 2" xfId="58145"/>
    <cellStyle name="Normal 4 2 14 2 4" xfId="58146"/>
    <cellStyle name="Normal 4 2 14 2 4 2" xfId="58147"/>
    <cellStyle name="Normal 4 2 14 2 5" xfId="58148"/>
    <cellStyle name="Normal 4 2 14 2 5 2" xfId="58149"/>
    <cellStyle name="Normal 4 2 14 2 6" xfId="58150"/>
    <cellStyle name="Normal 4 2 14 2 6 2" xfId="58151"/>
    <cellStyle name="Normal 4 2 14 2 7" xfId="58152"/>
    <cellStyle name="Normal 4 2 14 2 7 2" xfId="58153"/>
    <cellStyle name="Normal 4 2 14 2 8" xfId="58154"/>
    <cellStyle name="Normal 4 2 14 2 8 2" xfId="58155"/>
    <cellStyle name="Normal 4 2 14 2 9" xfId="58156"/>
    <cellStyle name="Normal 4 2 14 2 9 2" xfId="58157"/>
    <cellStyle name="Normal 4 2 14 3" xfId="58158"/>
    <cellStyle name="Normal 4 2 14 3 10" xfId="58159"/>
    <cellStyle name="Normal 4 2 14 3 10 2" xfId="58160"/>
    <cellStyle name="Normal 4 2 14 3 11" xfId="58161"/>
    <cellStyle name="Normal 4 2 14 3 11 2" xfId="58162"/>
    <cellStyle name="Normal 4 2 14 3 12" xfId="58163"/>
    <cellStyle name="Normal 4 2 14 3 12 2" xfId="58164"/>
    <cellStyle name="Normal 4 2 14 3 13" xfId="58165"/>
    <cellStyle name="Normal 4 2 14 3 14" xfId="58166"/>
    <cellStyle name="Normal 4 2 14 3 2" xfId="58167"/>
    <cellStyle name="Normal 4 2 14 3 2 2" xfId="58168"/>
    <cellStyle name="Normal 4 2 14 3 3" xfId="58169"/>
    <cellStyle name="Normal 4 2 14 3 3 2" xfId="58170"/>
    <cellStyle name="Normal 4 2 14 3 4" xfId="58171"/>
    <cellStyle name="Normal 4 2 14 3 4 2" xfId="58172"/>
    <cellStyle name="Normal 4 2 14 3 5" xfId="58173"/>
    <cellStyle name="Normal 4 2 14 3 5 2" xfId="58174"/>
    <cellStyle name="Normal 4 2 14 3 6" xfId="58175"/>
    <cellStyle name="Normal 4 2 14 3 6 2" xfId="58176"/>
    <cellStyle name="Normal 4 2 14 3 7" xfId="58177"/>
    <cellStyle name="Normal 4 2 14 3 7 2" xfId="58178"/>
    <cellStyle name="Normal 4 2 14 3 8" xfId="58179"/>
    <cellStyle name="Normal 4 2 14 3 8 2" xfId="58180"/>
    <cellStyle name="Normal 4 2 14 3 9" xfId="58181"/>
    <cellStyle name="Normal 4 2 14 3 9 2" xfId="58182"/>
    <cellStyle name="Normal 4 2 14 4" xfId="58183"/>
    <cellStyle name="Normal 4 2 14 4 2" xfId="58184"/>
    <cellStyle name="Normal 4 2 14 5" xfId="58185"/>
    <cellStyle name="Normal 4 2 14 5 2" xfId="58186"/>
    <cellStyle name="Normal 4 2 14 6" xfId="58187"/>
    <cellStyle name="Normal 4 2 14 6 2" xfId="58188"/>
    <cellStyle name="Normal 4 2 14 7" xfId="58189"/>
    <cellStyle name="Normal 4 2 14 7 2" xfId="58190"/>
    <cellStyle name="Normal 4 2 14 8" xfId="58191"/>
    <cellStyle name="Normal 4 2 14 8 2" xfId="58192"/>
    <cellStyle name="Normal 4 2 14 9" xfId="58193"/>
    <cellStyle name="Normal 4 2 14 9 2" xfId="58194"/>
    <cellStyle name="Normal 4 2 14_New_Duke_Form_Percent_Complete" xfId="58195"/>
    <cellStyle name="Normal 4 2 15" xfId="58196"/>
    <cellStyle name="Normal 4 2 15 10" xfId="58197"/>
    <cellStyle name="Normal 4 2 15 10 2" xfId="58198"/>
    <cellStyle name="Normal 4 2 15 11" xfId="58199"/>
    <cellStyle name="Normal 4 2 15 11 2" xfId="58200"/>
    <cellStyle name="Normal 4 2 15 12" xfId="58201"/>
    <cellStyle name="Normal 4 2 15 12 2" xfId="58202"/>
    <cellStyle name="Normal 4 2 15 13" xfId="58203"/>
    <cellStyle name="Normal 4 2 15 13 2" xfId="58204"/>
    <cellStyle name="Normal 4 2 15 14" xfId="58205"/>
    <cellStyle name="Normal 4 2 15 14 2" xfId="58206"/>
    <cellStyle name="Normal 4 2 15 15" xfId="58207"/>
    <cellStyle name="Normal 4 2 15 16" xfId="58208"/>
    <cellStyle name="Normal 4 2 15 2" xfId="58209"/>
    <cellStyle name="Normal 4 2 15 2 10" xfId="58210"/>
    <cellStyle name="Normal 4 2 15 2 10 2" xfId="58211"/>
    <cellStyle name="Normal 4 2 15 2 11" xfId="58212"/>
    <cellStyle name="Normal 4 2 15 2 11 2" xfId="58213"/>
    <cellStyle name="Normal 4 2 15 2 12" xfId="58214"/>
    <cellStyle name="Normal 4 2 15 2 12 2" xfId="58215"/>
    <cellStyle name="Normal 4 2 15 2 13" xfId="58216"/>
    <cellStyle name="Normal 4 2 15 2 14" xfId="58217"/>
    <cellStyle name="Normal 4 2 15 2 2" xfId="58218"/>
    <cellStyle name="Normal 4 2 15 2 2 2" xfId="58219"/>
    <cellStyle name="Normal 4 2 15 2 3" xfId="58220"/>
    <cellStyle name="Normal 4 2 15 2 3 2" xfId="58221"/>
    <cellStyle name="Normal 4 2 15 2 4" xfId="58222"/>
    <cellStyle name="Normal 4 2 15 2 4 2" xfId="58223"/>
    <cellStyle name="Normal 4 2 15 2 5" xfId="58224"/>
    <cellStyle name="Normal 4 2 15 2 5 2" xfId="58225"/>
    <cellStyle name="Normal 4 2 15 2 6" xfId="58226"/>
    <cellStyle name="Normal 4 2 15 2 6 2" xfId="58227"/>
    <cellStyle name="Normal 4 2 15 2 7" xfId="58228"/>
    <cellStyle name="Normal 4 2 15 2 7 2" xfId="58229"/>
    <cellStyle name="Normal 4 2 15 2 8" xfId="58230"/>
    <cellStyle name="Normal 4 2 15 2 8 2" xfId="58231"/>
    <cellStyle name="Normal 4 2 15 2 9" xfId="58232"/>
    <cellStyle name="Normal 4 2 15 2 9 2" xfId="58233"/>
    <cellStyle name="Normal 4 2 15 3" xfId="58234"/>
    <cellStyle name="Normal 4 2 15 3 10" xfId="58235"/>
    <cellStyle name="Normal 4 2 15 3 10 2" xfId="58236"/>
    <cellStyle name="Normal 4 2 15 3 11" xfId="58237"/>
    <cellStyle name="Normal 4 2 15 3 11 2" xfId="58238"/>
    <cellStyle name="Normal 4 2 15 3 12" xfId="58239"/>
    <cellStyle name="Normal 4 2 15 3 12 2" xfId="58240"/>
    <cellStyle name="Normal 4 2 15 3 13" xfId="58241"/>
    <cellStyle name="Normal 4 2 15 3 14" xfId="58242"/>
    <cellStyle name="Normal 4 2 15 3 2" xfId="58243"/>
    <cellStyle name="Normal 4 2 15 3 2 2" xfId="58244"/>
    <cellStyle name="Normal 4 2 15 3 3" xfId="58245"/>
    <cellStyle name="Normal 4 2 15 3 3 2" xfId="58246"/>
    <cellStyle name="Normal 4 2 15 3 4" xfId="58247"/>
    <cellStyle name="Normal 4 2 15 3 4 2" xfId="58248"/>
    <cellStyle name="Normal 4 2 15 3 5" xfId="58249"/>
    <cellStyle name="Normal 4 2 15 3 5 2" xfId="58250"/>
    <cellStyle name="Normal 4 2 15 3 6" xfId="58251"/>
    <cellStyle name="Normal 4 2 15 3 6 2" xfId="58252"/>
    <cellStyle name="Normal 4 2 15 3 7" xfId="58253"/>
    <cellStyle name="Normal 4 2 15 3 7 2" xfId="58254"/>
    <cellStyle name="Normal 4 2 15 3 8" xfId="58255"/>
    <cellStyle name="Normal 4 2 15 3 8 2" xfId="58256"/>
    <cellStyle name="Normal 4 2 15 3 9" xfId="58257"/>
    <cellStyle name="Normal 4 2 15 3 9 2" xfId="58258"/>
    <cellStyle name="Normal 4 2 15 4" xfId="58259"/>
    <cellStyle name="Normal 4 2 15 4 2" xfId="58260"/>
    <cellStyle name="Normal 4 2 15 5" xfId="58261"/>
    <cellStyle name="Normal 4 2 15 5 2" xfId="58262"/>
    <cellStyle name="Normal 4 2 15 6" xfId="58263"/>
    <cellStyle name="Normal 4 2 15 6 2" xfId="58264"/>
    <cellStyle name="Normal 4 2 15 7" xfId="58265"/>
    <cellStyle name="Normal 4 2 15 7 2" xfId="58266"/>
    <cellStyle name="Normal 4 2 15 8" xfId="58267"/>
    <cellStyle name="Normal 4 2 15 8 2" xfId="58268"/>
    <cellStyle name="Normal 4 2 15 9" xfId="58269"/>
    <cellStyle name="Normal 4 2 15 9 2" xfId="58270"/>
    <cellStyle name="Normal 4 2 15_New_Duke_Form_Percent_Complete" xfId="58271"/>
    <cellStyle name="Normal 4 2 16" xfId="58272"/>
    <cellStyle name="Normal 4 2 16 10" xfId="58273"/>
    <cellStyle name="Normal 4 2 16 10 2" xfId="58274"/>
    <cellStyle name="Normal 4 2 16 11" xfId="58275"/>
    <cellStyle name="Normal 4 2 16 11 2" xfId="58276"/>
    <cellStyle name="Normal 4 2 16 12" xfId="58277"/>
    <cellStyle name="Normal 4 2 16 12 2" xfId="58278"/>
    <cellStyle name="Normal 4 2 16 13" xfId="58279"/>
    <cellStyle name="Normal 4 2 16 13 2" xfId="58280"/>
    <cellStyle name="Normal 4 2 16 14" xfId="58281"/>
    <cellStyle name="Normal 4 2 16 14 2" xfId="58282"/>
    <cellStyle name="Normal 4 2 16 15" xfId="58283"/>
    <cellStyle name="Normal 4 2 16 16" xfId="58284"/>
    <cellStyle name="Normal 4 2 16 2" xfId="58285"/>
    <cellStyle name="Normal 4 2 16 2 10" xfId="58286"/>
    <cellStyle name="Normal 4 2 16 2 10 2" xfId="58287"/>
    <cellStyle name="Normal 4 2 16 2 11" xfId="58288"/>
    <cellStyle name="Normal 4 2 16 2 11 2" xfId="58289"/>
    <cellStyle name="Normal 4 2 16 2 12" xfId="58290"/>
    <cellStyle name="Normal 4 2 16 2 12 2" xfId="58291"/>
    <cellStyle name="Normal 4 2 16 2 13" xfId="58292"/>
    <cellStyle name="Normal 4 2 16 2 14" xfId="58293"/>
    <cellStyle name="Normal 4 2 16 2 2" xfId="58294"/>
    <cellStyle name="Normal 4 2 16 2 2 2" xfId="58295"/>
    <cellStyle name="Normal 4 2 16 2 3" xfId="58296"/>
    <cellStyle name="Normal 4 2 16 2 3 2" xfId="58297"/>
    <cellStyle name="Normal 4 2 16 2 4" xfId="58298"/>
    <cellStyle name="Normal 4 2 16 2 4 2" xfId="58299"/>
    <cellStyle name="Normal 4 2 16 2 5" xfId="58300"/>
    <cellStyle name="Normal 4 2 16 2 5 2" xfId="58301"/>
    <cellStyle name="Normal 4 2 16 2 6" xfId="58302"/>
    <cellStyle name="Normal 4 2 16 2 6 2" xfId="58303"/>
    <cellStyle name="Normal 4 2 16 2 7" xfId="58304"/>
    <cellStyle name="Normal 4 2 16 2 7 2" xfId="58305"/>
    <cellStyle name="Normal 4 2 16 2 8" xfId="58306"/>
    <cellStyle name="Normal 4 2 16 2 8 2" xfId="58307"/>
    <cellStyle name="Normal 4 2 16 2 9" xfId="58308"/>
    <cellStyle name="Normal 4 2 16 2 9 2" xfId="58309"/>
    <cellStyle name="Normal 4 2 16 3" xfId="58310"/>
    <cellStyle name="Normal 4 2 16 3 10" xfId="58311"/>
    <cellStyle name="Normal 4 2 16 3 10 2" xfId="58312"/>
    <cellStyle name="Normal 4 2 16 3 11" xfId="58313"/>
    <cellStyle name="Normal 4 2 16 3 11 2" xfId="58314"/>
    <cellStyle name="Normal 4 2 16 3 12" xfId="58315"/>
    <cellStyle name="Normal 4 2 16 3 12 2" xfId="58316"/>
    <cellStyle name="Normal 4 2 16 3 13" xfId="58317"/>
    <cellStyle name="Normal 4 2 16 3 14" xfId="58318"/>
    <cellStyle name="Normal 4 2 16 3 2" xfId="58319"/>
    <cellStyle name="Normal 4 2 16 3 2 2" xfId="58320"/>
    <cellStyle name="Normal 4 2 16 3 3" xfId="58321"/>
    <cellStyle name="Normal 4 2 16 3 3 2" xfId="58322"/>
    <cellStyle name="Normal 4 2 16 3 4" xfId="58323"/>
    <cellStyle name="Normal 4 2 16 3 4 2" xfId="58324"/>
    <cellStyle name="Normal 4 2 16 3 5" xfId="58325"/>
    <cellStyle name="Normal 4 2 16 3 5 2" xfId="58326"/>
    <cellStyle name="Normal 4 2 16 3 6" xfId="58327"/>
    <cellStyle name="Normal 4 2 16 3 6 2" xfId="58328"/>
    <cellStyle name="Normal 4 2 16 3 7" xfId="58329"/>
    <cellStyle name="Normal 4 2 16 3 7 2" xfId="58330"/>
    <cellStyle name="Normal 4 2 16 3 8" xfId="58331"/>
    <cellStyle name="Normal 4 2 16 3 8 2" xfId="58332"/>
    <cellStyle name="Normal 4 2 16 3 9" xfId="58333"/>
    <cellStyle name="Normal 4 2 16 3 9 2" xfId="58334"/>
    <cellStyle name="Normal 4 2 16 4" xfId="58335"/>
    <cellStyle name="Normal 4 2 16 4 2" xfId="58336"/>
    <cellStyle name="Normal 4 2 16 5" xfId="58337"/>
    <cellStyle name="Normal 4 2 16 5 2" xfId="58338"/>
    <cellStyle name="Normal 4 2 16 6" xfId="58339"/>
    <cellStyle name="Normal 4 2 16 6 2" xfId="58340"/>
    <cellStyle name="Normal 4 2 16 7" xfId="58341"/>
    <cellStyle name="Normal 4 2 16 7 2" xfId="58342"/>
    <cellStyle name="Normal 4 2 16 8" xfId="58343"/>
    <cellStyle name="Normal 4 2 16 8 2" xfId="58344"/>
    <cellStyle name="Normal 4 2 16 9" xfId="58345"/>
    <cellStyle name="Normal 4 2 16 9 2" xfId="58346"/>
    <cellStyle name="Normal 4 2 16_New_Duke_Form_Percent_Complete" xfId="58347"/>
    <cellStyle name="Normal 4 2 17" xfId="58348"/>
    <cellStyle name="Normal 4 2 17 10" xfId="58349"/>
    <cellStyle name="Normal 4 2 17 10 2" xfId="58350"/>
    <cellStyle name="Normal 4 2 17 11" xfId="58351"/>
    <cellStyle name="Normal 4 2 17 11 2" xfId="58352"/>
    <cellStyle name="Normal 4 2 17 12" xfId="58353"/>
    <cellStyle name="Normal 4 2 17 12 2" xfId="58354"/>
    <cellStyle name="Normal 4 2 17 13" xfId="58355"/>
    <cellStyle name="Normal 4 2 17 13 2" xfId="58356"/>
    <cellStyle name="Normal 4 2 17 14" xfId="58357"/>
    <cellStyle name="Normal 4 2 17 14 2" xfId="58358"/>
    <cellStyle name="Normal 4 2 17 15" xfId="58359"/>
    <cellStyle name="Normal 4 2 17 16" xfId="58360"/>
    <cellStyle name="Normal 4 2 17 2" xfId="58361"/>
    <cellStyle name="Normal 4 2 17 2 10" xfId="58362"/>
    <cellStyle name="Normal 4 2 17 2 10 2" xfId="58363"/>
    <cellStyle name="Normal 4 2 17 2 11" xfId="58364"/>
    <cellStyle name="Normal 4 2 17 2 11 2" xfId="58365"/>
    <cellStyle name="Normal 4 2 17 2 12" xfId="58366"/>
    <cellStyle name="Normal 4 2 17 2 12 2" xfId="58367"/>
    <cellStyle name="Normal 4 2 17 2 13" xfId="58368"/>
    <cellStyle name="Normal 4 2 17 2 14" xfId="58369"/>
    <cellStyle name="Normal 4 2 17 2 2" xfId="58370"/>
    <cellStyle name="Normal 4 2 17 2 2 2" xfId="58371"/>
    <cellStyle name="Normal 4 2 17 2 3" xfId="58372"/>
    <cellStyle name="Normal 4 2 17 2 3 2" xfId="58373"/>
    <cellStyle name="Normal 4 2 17 2 4" xfId="58374"/>
    <cellStyle name="Normal 4 2 17 2 4 2" xfId="58375"/>
    <cellStyle name="Normal 4 2 17 2 5" xfId="58376"/>
    <cellStyle name="Normal 4 2 17 2 5 2" xfId="58377"/>
    <cellStyle name="Normal 4 2 17 2 6" xfId="58378"/>
    <cellStyle name="Normal 4 2 17 2 6 2" xfId="58379"/>
    <cellStyle name="Normal 4 2 17 2 7" xfId="58380"/>
    <cellStyle name="Normal 4 2 17 2 7 2" xfId="58381"/>
    <cellStyle name="Normal 4 2 17 2 8" xfId="58382"/>
    <cellStyle name="Normal 4 2 17 2 8 2" xfId="58383"/>
    <cellStyle name="Normal 4 2 17 2 9" xfId="58384"/>
    <cellStyle name="Normal 4 2 17 2 9 2" xfId="58385"/>
    <cellStyle name="Normal 4 2 17 3" xfId="58386"/>
    <cellStyle name="Normal 4 2 17 3 10" xfId="58387"/>
    <cellStyle name="Normal 4 2 17 3 10 2" xfId="58388"/>
    <cellStyle name="Normal 4 2 17 3 11" xfId="58389"/>
    <cellStyle name="Normal 4 2 17 3 11 2" xfId="58390"/>
    <cellStyle name="Normal 4 2 17 3 12" xfId="58391"/>
    <cellStyle name="Normal 4 2 17 3 12 2" xfId="58392"/>
    <cellStyle name="Normal 4 2 17 3 13" xfId="58393"/>
    <cellStyle name="Normal 4 2 17 3 14" xfId="58394"/>
    <cellStyle name="Normal 4 2 17 3 2" xfId="58395"/>
    <cellStyle name="Normal 4 2 17 3 2 2" xfId="58396"/>
    <cellStyle name="Normal 4 2 17 3 3" xfId="58397"/>
    <cellStyle name="Normal 4 2 17 3 3 2" xfId="58398"/>
    <cellStyle name="Normal 4 2 17 3 4" xfId="58399"/>
    <cellStyle name="Normal 4 2 17 3 4 2" xfId="58400"/>
    <cellStyle name="Normal 4 2 17 3 5" xfId="58401"/>
    <cellStyle name="Normal 4 2 17 3 5 2" xfId="58402"/>
    <cellStyle name="Normal 4 2 17 3 6" xfId="58403"/>
    <cellStyle name="Normal 4 2 17 3 6 2" xfId="58404"/>
    <cellStyle name="Normal 4 2 17 3 7" xfId="58405"/>
    <cellStyle name="Normal 4 2 17 3 7 2" xfId="58406"/>
    <cellStyle name="Normal 4 2 17 3 8" xfId="58407"/>
    <cellStyle name="Normal 4 2 17 3 8 2" xfId="58408"/>
    <cellStyle name="Normal 4 2 17 3 9" xfId="58409"/>
    <cellStyle name="Normal 4 2 17 3 9 2" xfId="58410"/>
    <cellStyle name="Normal 4 2 17 4" xfId="58411"/>
    <cellStyle name="Normal 4 2 17 4 2" xfId="58412"/>
    <cellStyle name="Normal 4 2 17 5" xfId="58413"/>
    <cellStyle name="Normal 4 2 17 5 2" xfId="58414"/>
    <cellStyle name="Normal 4 2 17 6" xfId="58415"/>
    <cellStyle name="Normal 4 2 17 6 2" xfId="58416"/>
    <cellStyle name="Normal 4 2 17 7" xfId="58417"/>
    <cellStyle name="Normal 4 2 17 7 2" xfId="58418"/>
    <cellStyle name="Normal 4 2 17 8" xfId="58419"/>
    <cellStyle name="Normal 4 2 17 8 2" xfId="58420"/>
    <cellStyle name="Normal 4 2 17 9" xfId="58421"/>
    <cellStyle name="Normal 4 2 17 9 2" xfId="58422"/>
    <cellStyle name="Normal 4 2 17_New_Duke_Form_Percent_Complete" xfId="58423"/>
    <cellStyle name="Normal 4 2 18" xfId="58424"/>
    <cellStyle name="Normal 4 2 18 10" xfId="58425"/>
    <cellStyle name="Normal 4 2 18 10 2" xfId="58426"/>
    <cellStyle name="Normal 4 2 18 11" xfId="58427"/>
    <cellStyle name="Normal 4 2 18 11 2" xfId="58428"/>
    <cellStyle name="Normal 4 2 18 12" xfId="58429"/>
    <cellStyle name="Normal 4 2 18 12 2" xfId="58430"/>
    <cellStyle name="Normal 4 2 18 13" xfId="58431"/>
    <cellStyle name="Normal 4 2 18 13 2" xfId="58432"/>
    <cellStyle name="Normal 4 2 18 14" xfId="58433"/>
    <cellStyle name="Normal 4 2 18 14 2" xfId="58434"/>
    <cellStyle name="Normal 4 2 18 15" xfId="58435"/>
    <cellStyle name="Normal 4 2 18 16" xfId="58436"/>
    <cellStyle name="Normal 4 2 18 2" xfId="58437"/>
    <cellStyle name="Normal 4 2 18 2 10" xfId="58438"/>
    <cellStyle name="Normal 4 2 18 2 10 2" xfId="58439"/>
    <cellStyle name="Normal 4 2 18 2 11" xfId="58440"/>
    <cellStyle name="Normal 4 2 18 2 11 2" xfId="58441"/>
    <cellStyle name="Normal 4 2 18 2 12" xfId="58442"/>
    <cellStyle name="Normal 4 2 18 2 12 2" xfId="58443"/>
    <cellStyle name="Normal 4 2 18 2 13" xfId="58444"/>
    <cellStyle name="Normal 4 2 18 2 14" xfId="58445"/>
    <cellStyle name="Normal 4 2 18 2 2" xfId="58446"/>
    <cellStyle name="Normal 4 2 18 2 2 2" xfId="58447"/>
    <cellStyle name="Normal 4 2 18 2 3" xfId="58448"/>
    <cellStyle name="Normal 4 2 18 2 3 2" xfId="58449"/>
    <cellStyle name="Normal 4 2 18 2 4" xfId="58450"/>
    <cellStyle name="Normal 4 2 18 2 4 2" xfId="58451"/>
    <cellStyle name="Normal 4 2 18 2 5" xfId="58452"/>
    <cellStyle name="Normal 4 2 18 2 5 2" xfId="58453"/>
    <cellStyle name="Normal 4 2 18 2 6" xfId="58454"/>
    <cellStyle name="Normal 4 2 18 2 6 2" xfId="58455"/>
    <cellStyle name="Normal 4 2 18 2 7" xfId="58456"/>
    <cellStyle name="Normal 4 2 18 2 7 2" xfId="58457"/>
    <cellStyle name="Normal 4 2 18 2 8" xfId="58458"/>
    <cellStyle name="Normal 4 2 18 2 8 2" xfId="58459"/>
    <cellStyle name="Normal 4 2 18 2 9" xfId="58460"/>
    <cellStyle name="Normal 4 2 18 2 9 2" xfId="58461"/>
    <cellStyle name="Normal 4 2 18 3" xfId="58462"/>
    <cellStyle name="Normal 4 2 18 3 10" xfId="58463"/>
    <cellStyle name="Normal 4 2 18 3 10 2" xfId="58464"/>
    <cellStyle name="Normal 4 2 18 3 11" xfId="58465"/>
    <cellStyle name="Normal 4 2 18 3 11 2" xfId="58466"/>
    <cellStyle name="Normal 4 2 18 3 12" xfId="58467"/>
    <cellStyle name="Normal 4 2 18 3 12 2" xfId="58468"/>
    <cellStyle name="Normal 4 2 18 3 13" xfId="58469"/>
    <cellStyle name="Normal 4 2 18 3 14" xfId="58470"/>
    <cellStyle name="Normal 4 2 18 3 2" xfId="58471"/>
    <cellStyle name="Normal 4 2 18 3 2 2" xfId="58472"/>
    <cellStyle name="Normal 4 2 18 3 3" xfId="58473"/>
    <cellStyle name="Normal 4 2 18 3 3 2" xfId="58474"/>
    <cellStyle name="Normal 4 2 18 3 4" xfId="58475"/>
    <cellStyle name="Normal 4 2 18 3 4 2" xfId="58476"/>
    <cellStyle name="Normal 4 2 18 3 5" xfId="58477"/>
    <cellStyle name="Normal 4 2 18 3 5 2" xfId="58478"/>
    <cellStyle name="Normal 4 2 18 3 6" xfId="58479"/>
    <cellStyle name="Normal 4 2 18 3 6 2" xfId="58480"/>
    <cellStyle name="Normal 4 2 18 3 7" xfId="58481"/>
    <cellStyle name="Normal 4 2 18 3 7 2" xfId="58482"/>
    <cellStyle name="Normal 4 2 18 3 8" xfId="58483"/>
    <cellStyle name="Normal 4 2 18 3 8 2" xfId="58484"/>
    <cellStyle name="Normal 4 2 18 3 9" xfId="58485"/>
    <cellStyle name="Normal 4 2 18 3 9 2" xfId="58486"/>
    <cellStyle name="Normal 4 2 18 4" xfId="58487"/>
    <cellStyle name="Normal 4 2 18 4 2" xfId="58488"/>
    <cellStyle name="Normal 4 2 18 5" xfId="58489"/>
    <cellStyle name="Normal 4 2 18 5 2" xfId="58490"/>
    <cellStyle name="Normal 4 2 18 6" xfId="58491"/>
    <cellStyle name="Normal 4 2 18 6 2" xfId="58492"/>
    <cellStyle name="Normal 4 2 18 7" xfId="58493"/>
    <cellStyle name="Normal 4 2 18 7 2" xfId="58494"/>
    <cellStyle name="Normal 4 2 18 8" xfId="58495"/>
    <cellStyle name="Normal 4 2 18 8 2" xfId="58496"/>
    <cellStyle name="Normal 4 2 18 9" xfId="58497"/>
    <cellStyle name="Normal 4 2 18 9 2" xfId="58498"/>
    <cellStyle name="Normal 4 2 18_New_Duke_Form_Percent_Complete" xfId="58499"/>
    <cellStyle name="Normal 4 2 19" xfId="58500"/>
    <cellStyle name="Normal 4 2 19 10" xfId="58501"/>
    <cellStyle name="Normal 4 2 19 10 2" xfId="58502"/>
    <cellStyle name="Normal 4 2 19 11" xfId="58503"/>
    <cellStyle name="Normal 4 2 19 11 2" xfId="58504"/>
    <cellStyle name="Normal 4 2 19 12" xfId="58505"/>
    <cellStyle name="Normal 4 2 19 12 2" xfId="58506"/>
    <cellStyle name="Normal 4 2 19 13" xfId="58507"/>
    <cellStyle name="Normal 4 2 19 13 2" xfId="58508"/>
    <cellStyle name="Normal 4 2 19 14" xfId="58509"/>
    <cellStyle name="Normal 4 2 19 14 2" xfId="58510"/>
    <cellStyle name="Normal 4 2 19 15" xfId="58511"/>
    <cellStyle name="Normal 4 2 19 16" xfId="58512"/>
    <cellStyle name="Normal 4 2 19 2" xfId="58513"/>
    <cellStyle name="Normal 4 2 19 2 10" xfId="58514"/>
    <cellStyle name="Normal 4 2 19 2 10 2" xfId="58515"/>
    <cellStyle name="Normal 4 2 19 2 11" xfId="58516"/>
    <cellStyle name="Normal 4 2 19 2 11 2" xfId="58517"/>
    <cellStyle name="Normal 4 2 19 2 12" xfId="58518"/>
    <cellStyle name="Normal 4 2 19 2 12 2" xfId="58519"/>
    <cellStyle name="Normal 4 2 19 2 13" xfId="58520"/>
    <cellStyle name="Normal 4 2 19 2 14" xfId="58521"/>
    <cellStyle name="Normal 4 2 19 2 2" xfId="58522"/>
    <cellStyle name="Normal 4 2 19 2 2 2" xfId="58523"/>
    <cellStyle name="Normal 4 2 19 2 3" xfId="58524"/>
    <cellStyle name="Normal 4 2 19 2 3 2" xfId="58525"/>
    <cellStyle name="Normal 4 2 19 2 4" xfId="58526"/>
    <cellStyle name="Normal 4 2 19 2 4 2" xfId="58527"/>
    <cellStyle name="Normal 4 2 19 2 5" xfId="58528"/>
    <cellStyle name="Normal 4 2 19 2 5 2" xfId="58529"/>
    <cellStyle name="Normal 4 2 19 2 6" xfId="58530"/>
    <cellStyle name="Normal 4 2 19 2 6 2" xfId="58531"/>
    <cellStyle name="Normal 4 2 19 2 7" xfId="58532"/>
    <cellStyle name="Normal 4 2 19 2 7 2" xfId="58533"/>
    <cellStyle name="Normal 4 2 19 2 8" xfId="58534"/>
    <cellStyle name="Normal 4 2 19 2 8 2" xfId="58535"/>
    <cellStyle name="Normal 4 2 19 2 9" xfId="58536"/>
    <cellStyle name="Normal 4 2 19 2 9 2" xfId="58537"/>
    <cellStyle name="Normal 4 2 19 3" xfId="58538"/>
    <cellStyle name="Normal 4 2 19 3 10" xfId="58539"/>
    <cellStyle name="Normal 4 2 19 3 10 2" xfId="58540"/>
    <cellStyle name="Normal 4 2 19 3 11" xfId="58541"/>
    <cellStyle name="Normal 4 2 19 3 11 2" xfId="58542"/>
    <cellStyle name="Normal 4 2 19 3 12" xfId="58543"/>
    <cellStyle name="Normal 4 2 19 3 12 2" xfId="58544"/>
    <cellStyle name="Normal 4 2 19 3 13" xfId="58545"/>
    <cellStyle name="Normal 4 2 19 3 14" xfId="58546"/>
    <cellStyle name="Normal 4 2 19 3 2" xfId="58547"/>
    <cellStyle name="Normal 4 2 19 3 2 2" xfId="58548"/>
    <cellStyle name="Normal 4 2 19 3 3" xfId="58549"/>
    <cellStyle name="Normal 4 2 19 3 3 2" xfId="58550"/>
    <cellStyle name="Normal 4 2 19 3 4" xfId="58551"/>
    <cellStyle name="Normal 4 2 19 3 4 2" xfId="58552"/>
    <cellStyle name="Normal 4 2 19 3 5" xfId="58553"/>
    <cellStyle name="Normal 4 2 19 3 5 2" xfId="58554"/>
    <cellStyle name="Normal 4 2 19 3 6" xfId="58555"/>
    <cellStyle name="Normal 4 2 19 3 6 2" xfId="58556"/>
    <cellStyle name="Normal 4 2 19 3 7" xfId="58557"/>
    <cellStyle name="Normal 4 2 19 3 7 2" xfId="58558"/>
    <cellStyle name="Normal 4 2 19 3 8" xfId="58559"/>
    <cellStyle name="Normal 4 2 19 3 8 2" xfId="58560"/>
    <cellStyle name="Normal 4 2 19 3 9" xfId="58561"/>
    <cellStyle name="Normal 4 2 19 3 9 2" xfId="58562"/>
    <cellStyle name="Normal 4 2 19 4" xfId="58563"/>
    <cellStyle name="Normal 4 2 19 4 2" xfId="58564"/>
    <cellStyle name="Normal 4 2 19 5" xfId="58565"/>
    <cellStyle name="Normal 4 2 19 5 2" xfId="58566"/>
    <cellStyle name="Normal 4 2 19 6" xfId="58567"/>
    <cellStyle name="Normal 4 2 19 6 2" xfId="58568"/>
    <cellStyle name="Normal 4 2 19 7" xfId="58569"/>
    <cellStyle name="Normal 4 2 19 7 2" xfId="58570"/>
    <cellStyle name="Normal 4 2 19 8" xfId="58571"/>
    <cellStyle name="Normal 4 2 19 8 2" xfId="58572"/>
    <cellStyle name="Normal 4 2 19 9" xfId="58573"/>
    <cellStyle name="Normal 4 2 19 9 2" xfId="58574"/>
    <cellStyle name="Normal 4 2 19_New_Duke_Form_Percent_Complete" xfId="58575"/>
    <cellStyle name="Normal 4 2 2" xfId="258"/>
    <cellStyle name="Normal 4 2 2 10" xfId="58576"/>
    <cellStyle name="Normal 4 2 2 10 2" xfId="58577"/>
    <cellStyle name="Normal 4 2 2 11" xfId="58578"/>
    <cellStyle name="Normal 4 2 2 11 2" xfId="58579"/>
    <cellStyle name="Normal 4 2 2 12" xfId="58580"/>
    <cellStyle name="Normal 4 2 2 12 2" xfId="58581"/>
    <cellStyle name="Normal 4 2 2 13" xfId="58582"/>
    <cellStyle name="Normal 4 2 2 13 2" xfId="58583"/>
    <cellStyle name="Normal 4 2 2 14" xfId="58584"/>
    <cellStyle name="Normal 4 2 2 14 2" xfId="58585"/>
    <cellStyle name="Normal 4 2 2 15" xfId="58586"/>
    <cellStyle name="Normal 4 2 2 15 2" xfId="58587"/>
    <cellStyle name="Normal 4 2 2 16" xfId="58588"/>
    <cellStyle name="Normal 4 2 2 16 2" xfId="58589"/>
    <cellStyle name="Normal 4 2 2 17" xfId="58590"/>
    <cellStyle name="Normal 4 2 2 17 2" xfId="58591"/>
    <cellStyle name="Normal 4 2 2 18" xfId="58592"/>
    <cellStyle name="Normal 4 2 2 18 2" xfId="58593"/>
    <cellStyle name="Normal 4 2 2 19" xfId="58594"/>
    <cellStyle name="Normal 4 2 2 2" xfId="259"/>
    <cellStyle name="Normal 4 2 2 2 10" xfId="58595"/>
    <cellStyle name="Normal 4 2 2 2 10 2" xfId="58596"/>
    <cellStyle name="Normal 4 2 2 2 11" xfId="58597"/>
    <cellStyle name="Normal 4 2 2 2 11 2" xfId="58598"/>
    <cellStyle name="Normal 4 2 2 2 12" xfId="58599"/>
    <cellStyle name="Normal 4 2 2 2 12 2" xfId="58600"/>
    <cellStyle name="Normal 4 2 2 2 13" xfId="58601"/>
    <cellStyle name="Normal 4 2 2 2 14" xfId="58602"/>
    <cellStyle name="Normal 4 2 2 2 2" xfId="260"/>
    <cellStyle name="Normal 4 2 2 2 2 2" xfId="552"/>
    <cellStyle name="Normal 4 2 2 2 2 2 2" xfId="553"/>
    <cellStyle name="Normal 4 2 2 2 2 3" xfId="554"/>
    <cellStyle name="Normal 4 2 2 2 2 3 2" xfId="555"/>
    <cellStyle name="Normal 4 2 2 2 2 4" xfId="556"/>
    <cellStyle name="Normal 4 2 2 2 3" xfId="557"/>
    <cellStyle name="Normal 4 2 2 2 3 2" xfId="558"/>
    <cellStyle name="Normal 4 2 2 2 4" xfId="559"/>
    <cellStyle name="Normal 4 2 2 2 4 2" xfId="560"/>
    <cellStyle name="Normal 4 2 2 2 5" xfId="561"/>
    <cellStyle name="Normal 4 2 2 2 5 2" xfId="58603"/>
    <cellStyle name="Normal 4 2 2 2 6" xfId="58604"/>
    <cellStyle name="Normal 4 2 2 2 6 2" xfId="58605"/>
    <cellStyle name="Normal 4 2 2 2 7" xfId="58606"/>
    <cellStyle name="Normal 4 2 2 2 7 2" xfId="58607"/>
    <cellStyle name="Normal 4 2 2 2 8" xfId="58608"/>
    <cellStyle name="Normal 4 2 2 2 8 2" xfId="58609"/>
    <cellStyle name="Normal 4 2 2 2 9" xfId="58610"/>
    <cellStyle name="Normal 4 2 2 2 9 2" xfId="58611"/>
    <cellStyle name="Normal 4 2 2 20" xfId="58612"/>
    <cellStyle name="Normal 4 2 2 21" xfId="58613"/>
    <cellStyle name="Normal 4 2 2 3" xfId="261"/>
    <cellStyle name="Normal 4 2 2 3 10" xfId="58614"/>
    <cellStyle name="Normal 4 2 2 3 10 2" xfId="58615"/>
    <cellStyle name="Normal 4 2 2 3 11" xfId="58616"/>
    <cellStyle name="Normal 4 2 2 3 11 2" xfId="58617"/>
    <cellStyle name="Normal 4 2 2 3 12" xfId="58618"/>
    <cellStyle name="Normal 4 2 2 3 12 2" xfId="58619"/>
    <cellStyle name="Normal 4 2 2 3 13" xfId="58620"/>
    <cellStyle name="Normal 4 2 2 3 14" xfId="58621"/>
    <cellStyle name="Normal 4 2 2 3 2" xfId="262"/>
    <cellStyle name="Normal 4 2 2 3 2 2" xfId="562"/>
    <cellStyle name="Normal 4 2 2 3 2 2 2" xfId="563"/>
    <cellStyle name="Normal 4 2 2 3 2 3" xfId="564"/>
    <cellStyle name="Normal 4 2 2 3 2 3 2" xfId="565"/>
    <cellStyle name="Normal 4 2 2 3 2 4" xfId="566"/>
    <cellStyle name="Normal 4 2 2 3 3" xfId="567"/>
    <cellStyle name="Normal 4 2 2 3 3 2" xfId="568"/>
    <cellStyle name="Normal 4 2 2 3 4" xfId="569"/>
    <cellStyle name="Normal 4 2 2 3 4 2" xfId="570"/>
    <cellStyle name="Normal 4 2 2 3 5" xfId="571"/>
    <cellStyle name="Normal 4 2 2 3 5 2" xfId="58622"/>
    <cellStyle name="Normal 4 2 2 3 6" xfId="58623"/>
    <cellStyle name="Normal 4 2 2 3 6 2" xfId="58624"/>
    <cellStyle name="Normal 4 2 2 3 7" xfId="58625"/>
    <cellStyle name="Normal 4 2 2 3 7 2" xfId="58626"/>
    <cellStyle name="Normal 4 2 2 3 8" xfId="58627"/>
    <cellStyle name="Normal 4 2 2 3 8 2" xfId="58628"/>
    <cellStyle name="Normal 4 2 2 3 9" xfId="58629"/>
    <cellStyle name="Normal 4 2 2 3 9 2" xfId="58630"/>
    <cellStyle name="Normal 4 2 2 4" xfId="263"/>
    <cellStyle name="Normal 4 2 2 4 2" xfId="572"/>
    <cellStyle name="Normal 4 2 2 4 2 2" xfId="573"/>
    <cellStyle name="Normal 4 2 2 4 3" xfId="574"/>
    <cellStyle name="Normal 4 2 2 4 3 2" xfId="575"/>
    <cellStyle name="Normal 4 2 2 4 4" xfId="576"/>
    <cellStyle name="Normal 4 2 2 5" xfId="577"/>
    <cellStyle name="Normal 4 2 2 5 2" xfId="578"/>
    <cellStyle name="Normal 4 2 2 6" xfId="579"/>
    <cellStyle name="Normal 4 2 2 6 2" xfId="580"/>
    <cellStyle name="Normal 4 2 2 7" xfId="581"/>
    <cellStyle name="Normal 4 2 2 7 2" xfId="58631"/>
    <cellStyle name="Normal 4 2 2 8" xfId="58632"/>
    <cellStyle name="Normal 4 2 2 8 2" xfId="58633"/>
    <cellStyle name="Normal 4 2 2 9" xfId="58634"/>
    <cellStyle name="Normal 4 2 2 9 2" xfId="58635"/>
    <cellStyle name="Normal 4 2 2_New_Duke_Form_Percent_Complete" xfId="58636"/>
    <cellStyle name="Normal 4 2 20" xfId="58637"/>
    <cellStyle name="Normal 4 2 20 10" xfId="58638"/>
    <cellStyle name="Normal 4 2 20 10 2" xfId="58639"/>
    <cellStyle name="Normal 4 2 20 11" xfId="58640"/>
    <cellStyle name="Normal 4 2 20 11 2" xfId="58641"/>
    <cellStyle name="Normal 4 2 20 12" xfId="58642"/>
    <cellStyle name="Normal 4 2 20 12 2" xfId="58643"/>
    <cellStyle name="Normal 4 2 20 13" xfId="58644"/>
    <cellStyle name="Normal 4 2 20 13 2" xfId="58645"/>
    <cellStyle name="Normal 4 2 20 14" xfId="58646"/>
    <cellStyle name="Normal 4 2 20 14 2" xfId="58647"/>
    <cellStyle name="Normal 4 2 20 15" xfId="58648"/>
    <cellStyle name="Normal 4 2 20 16" xfId="58649"/>
    <cellStyle name="Normal 4 2 20 2" xfId="58650"/>
    <cellStyle name="Normal 4 2 20 2 10" xfId="58651"/>
    <cellStyle name="Normal 4 2 20 2 10 2" xfId="58652"/>
    <cellStyle name="Normal 4 2 20 2 11" xfId="58653"/>
    <cellStyle name="Normal 4 2 20 2 11 2" xfId="58654"/>
    <cellStyle name="Normal 4 2 20 2 12" xfId="58655"/>
    <cellStyle name="Normal 4 2 20 2 12 2" xfId="58656"/>
    <cellStyle name="Normal 4 2 20 2 13" xfId="58657"/>
    <cellStyle name="Normal 4 2 20 2 14" xfId="58658"/>
    <cellStyle name="Normal 4 2 20 2 2" xfId="58659"/>
    <cellStyle name="Normal 4 2 20 2 2 2" xfId="58660"/>
    <cellStyle name="Normal 4 2 20 2 3" xfId="58661"/>
    <cellStyle name="Normal 4 2 20 2 3 2" xfId="58662"/>
    <cellStyle name="Normal 4 2 20 2 4" xfId="58663"/>
    <cellStyle name="Normal 4 2 20 2 4 2" xfId="58664"/>
    <cellStyle name="Normal 4 2 20 2 5" xfId="58665"/>
    <cellStyle name="Normal 4 2 20 2 5 2" xfId="58666"/>
    <cellStyle name="Normal 4 2 20 2 6" xfId="58667"/>
    <cellStyle name="Normal 4 2 20 2 6 2" xfId="58668"/>
    <cellStyle name="Normal 4 2 20 2 7" xfId="58669"/>
    <cellStyle name="Normal 4 2 20 2 7 2" xfId="58670"/>
    <cellStyle name="Normal 4 2 20 2 8" xfId="58671"/>
    <cellStyle name="Normal 4 2 20 2 8 2" xfId="58672"/>
    <cellStyle name="Normal 4 2 20 2 9" xfId="58673"/>
    <cellStyle name="Normal 4 2 20 2 9 2" xfId="58674"/>
    <cellStyle name="Normal 4 2 20 3" xfId="58675"/>
    <cellStyle name="Normal 4 2 20 3 10" xfId="58676"/>
    <cellStyle name="Normal 4 2 20 3 10 2" xfId="58677"/>
    <cellStyle name="Normal 4 2 20 3 11" xfId="58678"/>
    <cellStyle name="Normal 4 2 20 3 11 2" xfId="58679"/>
    <cellStyle name="Normal 4 2 20 3 12" xfId="58680"/>
    <cellStyle name="Normal 4 2 20 3 12 2" xfId="58681"/>
    <cellStyle name="Normal 4 2 20 3 13" xfId="58682"/>
    <cellStyle name="Normal 4 2 20 3 14" xfId="58683"/>
    <cellStyle name="Normal 4 2 20 3 2" xfId="58684"/>
    <cellStyle name="Normal 4 2 20 3 2 2" xfId="58685"/>
    <cellStyle name="Normal 4 2 20 3 3" xfId="58686"/>
    <cellStyle name="Normal 4 2 20 3 3 2" xfId="58687"/>
    <cellStyle name="Normal 4 2 20 3 4" xfId="58688"/>
    <cellStyle name="Normal 4 2 20 3 4 2" xfId="58689"/>
    <cellStyle name="Normal 4 2 20 3 5" xfId="58690"/>
    <cellStyle name="Normal 4 2 20 3 5 2" xfId="58691"/>
    <cellStyle name="Normal 4 2 20 3 6" xfId="58692"/>
    <cellStyle name="Normal 4 2 20 3 6 2" xfId="58693"/>
    <cellStyle name="Normal 4 2 20 3 7" xfId="58694"/>
    <cellStyle name="Normal 4 2 20 3 7 2" xfId="58695"/>
    <cellStyle name="Normal 4 2 20 3 8" xfId="58696"/>
    <cellStyle name="Normal 4 2 20 3 8 2" xfId="58697"/>
    <cellStyle name="Normal 4 2 20 3 9" xfId="58698"/>
    <cellStyle name="Normal 4 2 20 3 9 2" xfId="58699"/>
    <cellStyle name="Normal 4 2 20 4" xfId="58700"/>
    <cellStyle name="Normal 4 2 20 4 2" xfId="58701"/>
    <cellStyle name="Normal 4 2 20 5" xfId="58702"/>
    <cellStyle name="Normal 4 2 20 5 2" xfId="58703"/>
    <cellStyle name="Normal 4 2 20 6" xfId="58704"/>
    <cellStyle name="Normal 4 2 20 6 2" xfId="58705"/>
    <cellStyle name="Normal 4 2 20 7" xfId="58706"/>
    <cellStyle name="Normal 4 2 20 7 2" xfId="58707"/>
    <cellStyle name="Normal 4 2 20 8" xfId="58708"/>
    <cellStyle name="Normal 4 2 20 8 2" xfId="58709"/>
    <cellStyle name="Normal 4 2 20 9" xfId="58710"/>
    <cellStyle name="Normal 4 2 20 9 2" xfId="58711"/>
    <cellStyle name="Normal 4 2 20_New_Duke_Form_Percent_Complete" xfId="58712"/>
    <cellStyle name="Normal 4 2 21" xfId="58713"/>
    <cellStyle name="Normal 4 2 21 10" xfId="58714"/>
    <cellStyle name="Normal 4 2 21 10 2" xfId="58715"/>
    <cellStyle name="Normal 4 2 21 11" xfId="58716"/>
    <cellStyle name="Normal 4 2 21 11 2" xfId="58717"/>
    <cellStyle name="Normal 4 2 21 12" xfId="58718"/>
    <cellStyle name="Normal 4 2 21 12 2" xfId="58719"/>
    <cellStyle name="Normal 4 2 21 13" xfId="58720"/>
    <cellStyle name="Normal 4 2 21 13 2" xfId="58721"/>
    <cellStyle name="Normal 4 2 21 14" xfId="58722"/>
    <cellStyle name="Normal 4 2 21 14 2" xfId="58723"/>
    <cellStyle name="Normal 4 2 21 15" xfId="58724"/>
    <cellStyle name="Normal 4 2 21 16" xfId="58725"/>
    <cellStyle name="Normal 4 2 21 2" xfId="58726"/>
    <cellStyle name="Normal 4 2 21 2 10" xfId="58727"/>
    <cellStyle name="Normal 4 2 21 2 10 2" xfId="58728"/>
    <cellStyle name="Normal 4 2 21 2 11" xfId="58729"/>
    <cellStyle name="Normal 4 2 21 2 11 2" xfId="58730"/>
    <cellStyle name="Normal 4 2 21 2 12" xfId="58731"/>
    <cellStyle name="Normal 4 2 21 2 12 2" xfId="58732"/>
    <cellStyle name="Normal 4 2 21 2 13" xfId="58733"/>
    <cellStyle name="Normal 4 2 21 2 14" xfId="58734"/>
    <cellStyle name="Normal 4 2 21 2 2" xfId="58735"/>
    <cellStyle name="Normal 4 2 21 2 2 2" xfId="58736"/>
    <cellStyle name="Normal 4 2 21 2 3" xfId="58737"/>
    <cellStyle name="Normal 4 2 21 2 3 2" xfId="58738"/>
    <cellStyle name="Normal 4 2 21 2 4" xfId="58739"/>
    <cellStyle name="Normal 4 2 21 2 4 2" xfId="58740"/>
    <cellStyle name="Normal 4 2 21 2 5" xfId="58741"/>
    <cellStyle name="Normal 4 2 21 2 5 2" xfId="58742"/>
    <cellStyle name="Normal 4 2 21 2 6" xfId="58743"/>
    <cellStyle name="Normal 4 2 21 2 6 2" xfId="58744"/>
    <cellStyle name="Normal 4 2 21 2 7" xfId="58745"/>
    <cellStyle name="Normal 4 2 21 2 7 2" xfId="58746"/>
    <cellStyle name="Normal 4 2 21 2 8" xfId="58747"/>
    <cellStyle name="Normal 4 2 21 2 8 2" xfId="58748"/>
    <cellStyle name="Normal 4 2 21 2 9" xfId="58749"/>
    <cellStyle name="Normal 4 2 21 2 9 2" xfId="58750"/>
    <cellStyle name="Normal 4 2 21 3" xfId="58751"/>
    <cellStyle name="Normal 4 2 21 3 10" xfId="58752"/>
    <cellStyle name="Normal 4 2 21 3 10 2" xfId="58753"/>
    <cellStyle name="Normal 4 2 21 3 11" xfId="58754"/>
    <cellStyle name="Normal 4 2 21 3 11 2" xfId="58755"/>
    <cellStyle name="Normal 4 2 21 3 12" xfId="58756"/>
    <cellStyle name="Normal 4 2 21 3 12 2" xfId="58757"/>
    <cellStyle name="Normal 4 2 21 3 13" xfId="58758"/>
    <cellStyle name="Normal 4 2 21 3 14" xfId="58759"/>
    <cellStyle name="Normal 4 2 21 3 2" xfId="58760"/>
    <cellStyle name="Normal 4 2 21 3 2 2" xfId="58761"/>
    <cellStyle name="Normal 4 2 21 3 3" xfId="58762"/>
    <cellStyle name="Normal 4 2 21 3 3 2" xfId="58763"/>
    <cellStyle name="Normal 4 2 21 3 4" xfId="58764"/>
    <cellStyle name="Normal 4 2 21 3 4 2" xfId="58765"/>
    <cellStyle name="Normal 4 2 21 3 5" xfId="58766"/>
    <cellStyle name="Normal 4 2 21 3 5 2" xfId="58767"/>
    <cellStyle name="Normal 4 2 21 3 6" xfId="58768"/>
    <cellStyle name="Normal 4 2 21 3 6 2" xfId="58769"/>
    <cellStyle name="Normal 4 2 21 3 7" xfId="58770"/>
    <cellStyle name="Normal 4 2 21 3 7 2" xfId="58771"/>
    <cellStyle name="Normal 4 2 21 3 8" xfId="58772"/>
    <cellStyle name="Normal 4 2 21 3 8 2" xfId="58773"/>
    <cellStyle name="Normal 4 2 21 3 9" xfId="58774"/>
    <cellStyle name="Normal 4 2 21 3 9 2" xfId="58775"/>
    <cellStyle name="Normal 4 2 21 4" xfId="58776"/>
    <cellStyle name="Normal 4 2 21 4 2" xfId="58777"/>
    <cellStyle name="Normal 4 2 21 5" xfId="58778"/>
    <cellStyle name="Normal 4 2 21 5 2" xfId="58779"/>
    <cellStyle name="Normal 4 2 21 6" xfId="58780"/>
    <cellStyle name="Normal 4 2 21 6 2" xfId="58781"/>
    <cellStyle name="Normal 4 2 21 7" xfId="58782"/>
    <cellStyle name="Normal 4 2 21 7 2" xfId="58783"/>
    <cellStyle name="Normal 4 2 21 8" xfId="58784"/>
    <cellStyle name="Normal 4 2 21 8 2" xfId="58785"/>
    <cellStyle name="Normal 4 2 21 9" xfId="58786"/>
    <cellStyle name="Normal 4 2 21 9 2" xfId="58787"/>
    <cellStyle name="Normal 4 2 21_New_Duke_Form_Percent_Complete" xfId="58788"/>
    <cellStyle name="Normal 4 2 22" xfId="58789"/>
    <cellStyle name="Normal 4 2 22 10" xfId="58790"/>
    <cellStyle name="Normal 4 2 22 10 2" xfId="58791"/>
    <cellStyle name="Normal 4 2 22 11" xfId="58792"/>
    <cellStyle name="Normal 4 2 22 11 2" xfId="58793"/>
    <cellStyle name="Normal 4 2 22 12" xfId="58794"/>
    <cellStyle name="Normal 4 2 22 12 2" xfId="58795"/>
    <cellStyle name="Normal 4 2 22 13" xfId="58796"/>
    <cellStyle name="Normal 4 2 22 14" xfId="58797"/>
    <cellStyle name="Normal 4 2 22 2" xfId="58798"/>
    <cellStyle name="Normal 4 2 22 2 2" xfId="58799"/>
    <cellStyle name="Normal 4 2 22 3" xfId="58800"/>
    <cellStyle name="Normal 4 2 22 3 2" xfId="58801"/>
    <cellStyle name="Normal 4 2 22 4" xfId="58802"/>
    <cellStyle name="Normal 4 2 22 4 2" xfId="58803"/>
    <cellStyle name="Normal 4 2 22 5" xfId="58804"/>
    <cellStyle name="Normal 4 2 22 5 2" xfId="58805"/>
    <cellStyle name="Normal 4 2 22 6" xfId="58806"/>
    <cellStyle name="Normal 4 2 22 6 2" xfId="58807"/>
    <cellStyle name="Normal 4 2 22 7" xfId="58808"/>
    <cellStyle name="Normal 4 2 22 7 2" xfId="58809"/>
    <cellStyle name="Normal 4 2 22 8" xfId="58810"/>
    <cellStyle name="Normal 4 2 22 8 2" xfId="58811"/>
    <cellStyle name="Normal 4 2 22 9" xfId="58812"/>
    <cellStyle name="Normal 4 2 22 9 2" xfId="58813"/>
    <cellStyle name="Normal 4 2 23" xfId="58814"/>
    <cellStyle name="Normal 4 2 23 10" xfId="58815"/>
    <cellStyle name="Normal 4 2 23 10 2" xfId="58816"/>
    <cellStyle name="Normal 4 2 23 11" xfId="58817"/>
    <cellStyle name="Normal 4 2 23 11 2" xfId="58818"/>
    <cellStyle name="Normal 4 2 23 12" xfId="58819"/>
    <cellStyle name="Normal 4 2 23 12 2" xfId="58820"/>
    <cellStyle name="Normal 4 2 23 13" xfId="58821"/>
    <cellStyle name="Normal 4 2 23 14" xfId="58822"/>
    <cellStyle name="Normal 4 2 23 2" xfId="58823"/>
    <cellStyle name="Normal 4 2 23 2 2" xfId="58824"/>
    <cellStyle name="Normal 4 2 23 3" xfId="58825"/>
    <cellStyle name="Normal 4 2 23 3 2" xfId="58826"/>
    <cellStyle name="Normal 4 2 23 4" xfId="58827"/>
    <cellStyle name="Normal 4 2 23 4 2" xfId="58828"/>
    <cellStyle name="Normal 4 2 23 5" xfId="58829"/>
    <cellStyle name="Normal 4 2 23 5 2" xfId="58830"/>
    <cellStyle name="Normal 4 2 23 6" xfId="58831"/>
    <cellStyle name="Normal 4 2 23 6 2" xfId="58832"/>
    <cellStyle name="Normal 4 2 23 7" xfId="58833"/>
    <cellStyle name="Normal 4 2 23 7 2" xfId="58834"/>
    <cellStyle name="Normal 4 2 23 8" xfId="58835"/>
    <cellStyle name="Normal 4 2 23 8 2" xfId="58836"/>
    <cellStyle name="Normal 4 2 23 9" xfId="58837"/>
    <cellStyle name="Normal 4 2 23 9 2" xfId="58838"/>
    <cellStyle name="Normal 4 2 24" xfId="58839"/>
    <cellStyle name="Normal 4 2 24 2" xfId="58840"/>
    <cellStyle name="Normal 4 2 25" xfId="58841"/>
    <cellStyle name="Normal 4 2 25 2" xfId="58842"/>
    <cellStyle name="Normal 4 2 26" xfId="58843"/>
    <cellStyle name="Normal 4 2 26 2" xfId="58844"/>
    <cellStyle name="Normal 4 2 27" xfId="58845"/>
    <cellStyle name="Normal 4 2 27 2" xfId="58846"/>
    <cellStyle name="Normal 4 2 28" xfId="58847"/>
    <cellStyle name="Normal 4 2 28 2" xfId="58848"/>
    <cellStyle name="Normal 4 2 29" xfId="58849"/>
    <cellStyle name="Normal 4 2 29 2" xfId="58850"/>
    <cellStyle name="Normal 4 2 3" xfId="264"/>
    <cellStyle name="Normal 4 2 3 10" xfId="58851"/>
    <cellStyle name="Normal 4 2 3 10 2" xfId="58852"/>
    <cellStyle name="Normal 4 2 3 11" xfId="58853"/>
    <cellStyle name="Normal 4 2 3 11 2" xfId="58854"/>
    <cellStyle name="Normal 4 2 3 12" xfId="58855"/>
    <cellStyle name="Normal 4 2 3 12 2" xfId="58856"/>
    <cellStyle name="Normal 4 2 3 13" xfId="58857"/>
    <cellStyle name="Normal 4 2 3 13 2" xfId="58858"/>
    <cellStyle name="Normal 4 2 3 14" xfId="58859"/>
    <cellStyle name="Normal 4 2 3 14 2" xfId="58860"/>
    <cellStyle name="Normal 4 2 3 15" xfId="58861"/>
    <cellStyle name="Normal 4 2 3 16" xfId="58862"/>
    <cellStyle name="Normal 4 2 3 17" xfId="58863"/>
    <cellStyle name="Normal 4 2 3 2" xfId="265"/>
    <cellStyle name="Normal 4 2 3 2 10" xfId="58864"/>
    <cellStyle name="Normal 4 2 3 2 10 2" xfId="58865"/>
    <cellStyle name="Normal 4 2 3 2 11" xfId="58866"/>
    <cellStyle name="Normal 4 2 3 2 11 2" xfId="58867"/>
    <cellStyle name="Normal 4 2 3 2 12" xfId="58868"/>
    <cellStyle name="Normal 4 2 3 2 12 2" xfId="58869"/>
    <cellStyle name="Normal 4 2 3 2 13" xfId="58870"/>
    <cellStyle name="Normal 4 2 3 2 14" xfId="58871"/>
    <cellStyle name="Normal 4 2 3 2 2" xfId="582"/>
    <cellStyle name="Normal 4 2 3 2 2 2" xfId="583"/>
    <cellStyle name="Normal 4 2 3 2 3" xfId="584"/>
    <cellStyle name="Normal 4 2 3 2 3 2" xfId="585"/>
    <cellStyle name="Normal 4 2 3 2 4" xfId="586"/>
    <cellStyle name="Normal 4 2 3 2 4 2" xfId="58872"/>
    <cellStyle name="Normal 4 2 3 2 5" xfId="58873"/>
    <cellStyle name="Normal 4 2 3 2 5 2" xfId="58874"/>
    <cellStyle name="Normal 4 2 3 2 6" xfId="58875"/>
    <cellStyle name="Normal 4 2 3 2 6 2" xfId="58876"/>
    <cellStyle name="Normal 4 2 3 2 7" xfId="58877"/>
    <cellStyle name="Normal 4 2 3 2 7 2" xfId="58878"/>
    <cellStyle name="Normal 4 2 3 2 8" xfId="58879"/>
    <cellStyle name="Normal 4 2 3 2 8 2" xfId="58880"/>
    <cellStyle name="Normal 4 2 3 2 9" xfId="58881"/>
    <cellStyle name="Normal 4 2 3 2 9 2" xfId="58882"/>
    <cellStyle name="Normal 4 2 3 3" xfId="587"/>
    <cellStyle name="Normal 4 2 3 3 10" xfId="58883"/>
    <cellStyle name="Normal 4 2 3 3 10 2" xfId="58884"/>
    <cellStyle name="Normal 4 2 3 3 11" xfId="58885"/>
    <cellStyle name="Normal 4 2 3 3 11 2" xfId="58886"/>
    <cellStyle name="Normal 4 2 3 3 12" xfId="58887"/>
    <cellStyle name="Normal 4 2 3 3 12 2" xfId="58888"/>
    <cellStyle name="Normal 4 2 3 3 13" xfId="58889"/>
    <cellStyle name="Normal 4 2 3 3 14" xfId="58890"/>
    <cellStyle name="Normal 4 2 3 3 2" xfId="588"/>
    <cellStyle name="Normal 4 2 3 3 2 2" xfId="58891"/>
    <cellStyle name="Normal 4 2 3 3 3" xfId="58892"/>
    <cellStyle name="Normal 4 2 3 3 3 2" xfId="58893"/>
    <cellStyle name="Normal 4 2 3 3 4" xfId="58894"/>
    <cellStyle name="Normal 4 2 3 3 4 2" xfId="58895"/>
    <cellStyle name="Normal 4 2 3 3 5" xfId="58896"/>
    <cellStyle name="Normal 4 2 3 3 5 2" xfId="58897"/>
    <cellStyle name="Normal 4 2 3 3 6" xfId="58898"/>
    <cellStyle name="Normal 4 2 3 3 6 2" xfId="58899"/>
    <cellStyle name="Normal 4 2 3 3 7" xfId="58900"/>
    <cellStyle name="Normal 4 2 3 3 7 2" xfId="58901"/>
    <cellStyle name="Normal 4 2 3 3 8" xfId="58902"/>
    <cellStyle name="Normal 4 2 3 3 8 2" xfId="58903"/>
    <cellStyle name="Normal 4 2 3 3 9" xfId="58904"/>
    <cellStyle name="Normal 4 2 3 3 9 2" xfId="58905"/>
    <cellStyle name="Normal 4 2 3 4" xfId="589"/>
    <cellStyle name="Normal 4 2 3 4 2" xfId="590"/>
    <cellStyle name="Normal 4 2 3 5" xfId="591"/>
    <cellStyle name="Normal 4 2 3 5 2" xfId="58906"/>
    <cellStyle name="Normal 4 2 3 6" xfId="58907"/>
    <cellStyle name="Normal 4 2 3 6 2" xfId="58908"/>
    <cellStyle name="Normal 4 2 3 7" xfId="58909"/>
    <cellStyle name="Normal 4 2 3 7 2" xfId="58910"/>
    <cellStyle name="Normal 4 2 3 8" xfId="58911"/>
    <cellStyle name="Normal 4 2 3 8 2" xfId="58912"/>
    <cellStyle name="Normal 4 2 3 9" xfId="58913"/>
    <cellStyle name="Normal 4 2 3 9 2" xfId="58914"/>
    <cellStyle name="Normal 4 2 3_New_Duke_Form_Percent_Complete" xfId="58915"/>
    <cellStyle name="Normal 4 2 30" xfId="58916"/>
    <cellStyle name="Normal 4 2 30 2" xfId="58917"/>
    <cellStyle name="Normal 4 2 31" xfId="58918"/>
    <cellStyle name="Normal 4 2 31 2" xfId="58919"/>
    <cellStyle name="Normal 4 2 32" xfId="58920"/>
    <cellStyle name="Normal 4 2 32 2" xfId="58921"/>
    <cellStyle name="Normal 4 2 33" xfId="58922"/>
    <cellStyle name="Normal 4 2 33 2" xfId="58923"/>
    <cellStyle name="Normal 4 2 34" xfId="58924"/>
    <cellStyle name="Normal 4 2 34 2" xfId="58925"/>
    <cellStyle name="Normal 4 2 35" xfId="58926"/>
    <cellStyle name="Normal 4 2 35 2" xfId="58927"/>
    <cellStyle name="Normal 4 2 36" xfId="58928"/>
    <cellStyle name="Normal 4 2 36 2" xfId="58929"/>
    <cellStyle name="Normal 4 2 37" xfId="58930"/>
    <cellStyle name="Normal 4 2 37 2" xfId="58931"/>
    <cellStyle name="Normal 4 2 38" xfId="58932"/>
    <cellStyle name="Normal 4 2 38 2" xfId="58933"/>
    <cellStyle name="Normal 4 2 39" xfId="58934"/>
    <cellStyle name="Normal 4 2 4" xfId="266"/>
    <cellStyle name="Normal 4 2 4 10" xfId="58935"/>
    <cellStyle name="Normal 4 2 4 10 2" xfId="58936"/>
    <cellStyle name="Normal 4 2 4 11" xfId="58937"/>
    <cellStyle name="Normal 4 2 4 11 2" xfId="58938"/>
    <cellStyle name="Normal 4 2 4 12" xfId="58939"/>
    <cellStyle name="Normal 4 2 4 12 2" xfId="58940"/>
    <cellStyle name="Normal 4 2 4 13" xfId="58941"/>
    <cellStyle name="Normal 4 2 4 13 2" xfId="58942"/>
    <cellStyle name="Normal 4 2 4 14" xfId="58943"/>
    <cellStyle name="Normal 4 2 4 14 2" xfId="58944"/>
    <cellStyle name="Normal 4 2 4 15" xfId="58945"/>
    <cellStyle name="Normal 4 2 4 16" xfId="58946"/>
    <cellStyle name="Normal 4 2 4 17" xfId="58947"/>
    <cellStyle name="Normal 4 2 4 2" xfId="267"/>
    <cellStyle name="Normal 4 2 4 2 10" xfId="58948"/>
    <cellStyle name="Normal 4 2 4 2 10 2" xfId="58949"/>
    <cellStyle name="Normal 4 2 4 2 11" xfId="58950"/>
    <cellStyle name="Normal 4 2 4 2 11 2" xfId="58951"/>
    <cellStyle name="Normal 4 2 4 2 12" xfId="58952"/>
    <cellStyle name="Normal 4 2 4 2 12 2" xfId="58953"/>
    <cellStyle name="Normal 4 2 4 2 13" xfId="58954"/>
    <cellStyle name="Normal 4 2 4 2 14" xfId="58955"/>
    <cellStyle name="Normal 4 2 4 2 2" xfId="592"/>
    <cellStyle name="Normal 4 2 4 2 2 2" xfId="593"/>
    <cellStyle name="Normal 4 2 4 2 3" xfId="594"/>
    <cellStyle name="Normal 4 2 4 2 3 2" xfId="595"/>
    <cellStyle name="Normal 4 2 4 2 4" xfId="596"/>
    <cellStyle name="Normal 4 2 4 2 4 2" xfId="58956"/>
    <cellStyle name="Normal 4 2 4 2 5" xfId="58957"/>
    <cellStyle name="Normal 4 2 4 2 5 2" xfId="58958"/>
    <cellStyle name="Normal 4 2 4 2 6" xfId="58959"/>
    <cellStyle name="Normal 4 2 4 2 6 2" xfId="58960"/>
    <cellStyle name="Normal 4 2 4 2 7" xfId="58961"/>
    <cellStyle name="Normal 4 2 4 2 7 2" xfId="58962"/>
    <cellStyle name="Normal 4 2 4 2 8" xfId="58963"/>
    <cellStyle name="Normal 4 2 4 2 8 2" xfId="58964"/>
    <cellStyle name="Normal 4 2 4 2 9" xfId="58965"/>
    <cellStyle name="Normal 4 2 4 2 9 2" xfId="58966"/>
    <cellStyle name="Normal 4 2 4 3" xfId="597"/>
    <cellStyle name="Normal 4 2 4 3 10" xfId="58967"/>
    <cellStyle name="Normal 4 2 4 3 10 2" xfId="58968"/>
    <cellStyle name="Normal 4 2 4 3 11" xfId="58969"/>
    <cellStyle name="Normal 4 2 4 3 11 2" xfId="58970"/>
    <cellStyle name="Normal 4 2 4 3 12" xfId="58971"/>
    <cellStyle name="Normal 4 2 4 3 12 2" xfId="58972"/>
    <cellStyle name="Normal 4 2 4 3 13" xfId="58973"/>
    <cellStyle name="Normal 4 2 4 3 14" xfId="58974"/>
    <cellStyle name="Normal 4 2 4 3 2" xfId="598"/>
    <cellStyle name="Normal 4 2 4 3 2 2" xfId="58975"/>
    <cellStyle name="Normal 4 2 4 3 3" xfId="58976"/>
    <cellStyle name="Normal 4 2 4 3 3 2" xfId="58977"/>
    <cellStyle name="Normal 4 2 4 3 4" xfId="58978"/>
    <cellStyle name="Normal 4 2 4 3 4 2" xfId="58979"/>
    <cellStyle name="Normal 4 2 4 3 5" xfId="58980"/>
    <cellStyle name="Normal 4 2 4 3 5 2" xfId="58981"/>
    <cellStyle name="Normal 4 2 4 3 6" xfId="58982"/>
    <cellStyle name="Normal 4 2 4 3 6 2" xfId="58983"/>
    <cellStyle name="Normal 4 2 4 3 7" xfId="58984"/>
    <cellStyle name="Normal 4 2 4 3 7 2" xfId="58985"/>
    <cellStyle name="Normal 4 2 4 3 8" xfId="58986"/>
    <cellStyle name="Normal 4 2 4 3 8 2" xfId="58987"/>
    <cellStyle name="Normal 4 2 4 3 9" xfId="58988"/>
    <cellStyle name="Normal 4 2 4 3 9 2" xfId="58989"/>
    <cellStyle name="Normal 4 2 4 4" xfId="599"/>
    <cellStyle name="Normal 4 2 4 4 2" xfId="600"/>
    <cellStyle name="Normal 4 2 4 5" xfId="601"/>
    <cellStyle name="Normal 4 2 4 5 2" xfId="58990"/>
    <cellStyle name="Normal 4 2 4 6" xfId="58991"/>
    <cellStyle name="Normal 4 2 4 6 2" xfId="58992"/>
    <cellStyle name="Normal 4 2 4 7" xfId="58993"/>
    <cellStyle name="Normal 4 2 4 7 2" xfId="58994"/>
    <cellStyle name="Normal 4 2 4 8" xfId="58995"/>
    <cellStyle name="Normal 4 2 4 8 2" xfId="58996"/>
    <cellStyle name="Normal 4 2 4 9" xfId="58997"/>
    <cellStyle name="Normal 4 2 4 9 2" xfId="58998"/>
    <cellStyle name="Normal 4 2 4_New_Duke_Form_Percent_Complete" xfId="58999"/>
    <cellStyle name="Normal 4 2 40" xfId="59000"/>
    <cellStyle name="Normal 4 2 5" xfId="268"/>
    <cellStyle name="Normal 4 2 5 10" xfId="59001"/>
    <cellStyle name="Normal 4 2 5 10 2" xfId="59002"/>
    <cellStyle name="Normal 4 2 5 11" xfId="59003"/>
    <cellStyle name="Normal 4 2 5 11 2" xfId="59004"/>
    <cellStyle name="Normal 4 2 5 12" xfId="59005"/>
    <cellStyle name="Normal 4 2 5 12 2" xfId="59006"/>
    <cellStyle name="Normal 4 2 5 13" xfId="59007"/>
    <cellStyle name="Normal 4 2 5 13 2" xfId="59008"/>
    <cellStyle name="Normal 4 2 5 14" xfId="59009"/>
    <cellStyle name="Normal 4 2 5 14 2" xfId="59010"/>
    <cellStyle name="Normal 4 2 5 15" xfId="59011"/>
    <cellStyle name="Normal 4 2 5 16" xfId="59012"/>
    <cellStyle name="Normal 4 2 5 17" xfId="59013"/>
    <cellStyle name="Normal 4 2 5 2" xfId="602"/>
    <cellStyle name="Normal 4 2 5 2 10" xfId="59014"/>
    <cellStyle name="Normal 4 2 5 2 10 2" xfId="59015"/>
    <cellStyle name="Normal 4 2 5 2 11" xfId="59016"/>
    <cellStyle name="Normal 4 2 5 2 11 2" xfId="59017"/>
    <cellStyle name="Normal 4 2 5 2 12" xfId="59018"/>
    <cellStyle name="Normal 4 2 5 2 12 2" xfId="59019"/>
    <cellStyle name="Normal 4 2 5 2 13" xfId="59020"/>
    <cellStyle name="Normal 4 2 5 2 14" xfId="59021"/>
    <cellStyle name="Normal 4 2 5 2 2" xfId="603"/>
    <cellStyle name="Normal 4 2 5 2 2 2" xfId="59022"/>
    <cellStyle name="Normal 4 2 5 2 3" xfId="59023"/>
    <cellStyle name="Normal 4 2 5 2 3 2" xfId="59024"/>
    <cellStyle name="Normal 4 2 5 2 4" xfId="59025"/>
    <cellStyle name="Normal 4 2 5 2 4 2" xfId="59026"/>
    <cellStyle name="Normal 4 2 5 2 5" xfId="59027"/>
    <cellStyle name="Normal 4 2 5 2 5 2" xfId="59028"/>
    <cellStyle name="Normal 4 2 5 2 6" xfId="59029"/>
    <cellStyle name="Normal 4 2 5 2 6 2" xfId="59030"/>
    <cellStyle name="Normal 4 2 5 2 7" xfId="59031"/>
    <cellStyle name="Normal 4 2 5 2 7 2" xfId="59032"/>
    <cellStyle name="Normal 4 2 5 2 8" xfId="59033"/>
    <cellStyle name="Normal 4 2 5 2 8 2" xfId="59034"/>
    <cellStyle name="Normal 4 2 5 2 9" xfId="59035"/>
    <cellStyle name="Normal 4 2 5 2 9 2" xfId="59036"/>
    <cellStyle name="Normal 4 2 5 3" xfId="604"/>
    <cellStyle name="Normal 4 2 5 3 10" xfId="59037"/>
    <cellStyle name="Normal 4 2 5 3 10 2" xfId="59038"/>
    <cellStyle name="Normal 4 2 5 3 11" xfId="59039"/>
    <cellStyle name="Normal 4 2 5 3 11 2" xfId="59040"/>
    <cellStyle name="Normal 4 2 5 3 12" xfId="59041"/>
    <cellStyle name="Normal 4 2 5 3 12 2" xfId="59042"/>
    <cellStyle name="Normal 4 2 5 3 13" xfId="59043"/>
    <cellStyle name="Normal 4 2 5 3 14" xfId="59044"/>
    <cellStyle name="Normal 4 2 5 3 2" xfId="605"/>
    <cellStyle name="Normal 4 2 5 3 2 2" xfId="59045"/>
    <cellStyle name="Normal 4 2 5 3 3" xfId="59046"/>
    <cellStyle name="Normal 4 2 5 3 3 2" xfId="59047"/>
    <cellStyle name="Normal 4 2 5 3 4" xfId="59048"/>
    <cellStyle name="Normal 4 2 5 3 4 2" xfId="59049"/>
    <cellStyle name="Normal 4 2 5 3 5" xfId="59050"/>
    <cellStyle name="Normal 4 2 5 3 5 2" xfId="59051"/>
    <cellStyle name="Normal 4 2 5 3 6" xfId="59052"/>
    <cellStyle name="Normal 4 2 5 3 6 2" xfId="59053"/>
    <cellStyle name="Normal 4 2 5 3 7" xfId="59054"/>
    <cellStyle name="Normal 4 2 5 3 7 2" xfId="59055"/>
    <cellStyle name="Normal 4 2 5 3 8" xfId="59056"/>
    <cellStyle name="Normal 4 2 5 3 8 2" xfId="59057"/>
    <cellStyle name="Normal 4 2 5 3 9" xfId="59058"/>
    <cellStyle name="Normal 4 2 5 3 9 2" xfId="59059"/>
    <cellStyle name="Normal 4 2 5 4" xfId="606"/>
    <cellStyle name="Normal 4 2 5 4 2" xfId="59060"/>
    <cellStyle name="Normal 4 2 5 5" xfId="59061"/>
    <cellStyle name="Normal 4 2 5 5 2" xfId="59062"/>
    <cellStyle name="Normal 4 2 5 6" xfId="59063"/>
    <cellStyle name="Normal 4 2 5 6 2" xfId="59064"/>
    <cellStyle name="Normal 4 2 5 7" xfId="59065"/>
    <cellStyle name="Normal 4 2 5 7 2" xfId="59066"/>
    <cellStyle name="Normal 4 2 5 8" xfId="59067"/>
    <cellStyle name="Normal 4 2 5 8 2" xfId="59068"/>
    <cellStyle name="Normal 4 2 5 9" xfId="59069"/>
    <cellStyle name="Normal 4 2 5 9 2" xfId="59070"/>
    <cellStyle name="Normal 4 2 5_New_Duke_Form_Percent_Complete" xfId="59071"/>
    <cellStyle name="Normal 4 2 6" xfId="607"/>
    <cellStyle name="Normal 4 2 6 10" xfId="59072"/>
    <cellStyle name="Normal 4 2 6 10 2" xfId="59073"/>
    <cellStyle name="Normal 4 2 6 11" xfId="59074"/>
    <cellStyle name="Normal 4 2 6 11 2" xfId="59075"/>
    <cellStyle name="Normal 4 2 6 12" xfId="59076"/>
    <cellStyle name="Normal 4 2 6 12 2" xfId="59077"/>
    <cellStyle name="Normal 4 2 6 13" xfId="59078"/>
    <cellStyle name="Normal 4 2 6 13 2" xfId="59079"/>
    <cellStyle name="Normal 4 2 6 14" xfId="59080"/>
    <cellStyle name="Normal 4 2 6 14 2" xfId="59081"/>
    <cellStyle name="Normal 4 2 6 15" xfId="59082"/>
    <cellStyle name="Normal 4 2 6 16" xfId="59083"/>
    <cellStyle name="Normal 4 2 6 17" xfId="59084"/>
    <cellStyle name="Normal 4 2 6 2" xfId="608"/>
    <cellStyle name="Normal 4 2 6 2 10" xfId="59085"/>
    <cellStyle name="Normal 4 2 6 2 10 2" xfId="59086"/>
    <cellStyle name="Normal 4 2 6 2 11" xfId="59087"/>
    <cellStyle name="Normal 4 2 6 2 11 2" xfId="59088"/>
    <cellStyle name="Normal 4 2 6 2 12" xfId="59089"/>
    <cellStyle name="Normal 4 2 6 2 12 2" xfId="59090"/>
    <cellStyle name="Normal 4 2 6 2 13" xfId="59091"/>
    <cellStyle name="Normal 4 2 6 2 14" xfId="59092"/>
    <cellStyle name="Normal 4 2 6 2 2" xfId="59093"/>
    <cellStyle name="Normal 4 2 6 2 2 2" xfId="59094"/>
    <cellStyle name="Normal 4 2 6 2 3" xfId="59095"/>
    <cellStyle name="Normal 4 2 6 2 3 2" xfId="59096"/>
    <cellStyle name="Normal 4 2 6 2 4" xfId="59097"/>
    <cellStyle name="Normal 4 2 6 2 4 2" xfId="59098"/>
    <cellStyle name="Normal 4 2 6 2 5" xfId="59099"/>
    <cellStyle name="Normal 4 2 6 2 5 2" xfId="59100"/>
    <cellStyle name="Normal 4 2 6 2 6" xfId="59101"/>
    <cellStyle name="Normal 4 2 6 2 6 2" xfId="59102"/>
    <cellStyle name="Normal 4 2 6 2 7" xfId="59103"/>
    <cellStyle name="Normal 4 2 6 2 7 2" xfId="59104"/>
    <cellStyle name="Normal 4 2 6 2 8" xfId="59105"/>
    <cellStyle name="Normal 4 2 6 2 8 2" xfId="59106"/>
    <cellStyle name="Normal 4 2 6 2 9" xfId="59107"/>
    <cellStyle name="Normal 4 2 6 2 9 2" xfId="59108"/>
    <cellStyle name="Normal 4 2 6 3" xfId="59109"/>
    <cellStyle name="Normal 4 2 6 3 10" xfId="59110"/>
    <cellStyle name="Normal 4 2 6 3 10 2" xfId="59111"/>
    <cellStyle name="Normal 4 2 6 3 11" xfId="59112"/>
    <cellStyle name="Normal 4 2 6 3 11 2" xfId="59113"/>
    <cellStyle name="Normal 4 2 6 3 12" xfId="59114"/>
    <cellStyle name="Normal 4 2 6 3 12 2" xfId="59115"/>
    <cellStyle name="Normal 4 2 6 3 13" xfId="59116"/>
    <cellStyle name="Normal 4 2 6 3 14" xfId="59117"/>
    <cellStyle name="Normal 4 2 6 3 2" xfId="59118"/>
    <cellStyle name="Normal 4 2 6 3 2 2" xfId="59119"/>
    <cellStyle name="Normal 4 2 6 3 3" xfId="59120"/>
    <cellStyle name="Normal 4 2 6 3 3 2" xfId="59121"/>
    <cellStyle name="Normal 4 2 6 3 4" xfId="59122"/>
    <cellStyle name="Normal 4 2 6 3 4 2" xfId="59123"/>
    <cellStyle name="Normal 4 2 6 3 5" xfId="59124"/>
    <cellStyle name="Normal 4 2 6 3 5 2" xfId="59125"/>
    <cellStyle name="Normal 4 2 6 3 6" xfId="59126"/>
    <cellStyle name="Normal 4 2 6 3 6 2" xfId="59127"/>
    <cellStyle name="Normal 4 2 6 3 7" xfId="59128"/>
    <cellStyle name="Normal 4 2 6 3 7 2" xfId="59129"/>
    <cellStyle name="Normal 4 2 6 3 8" xfId="59130"/>
    <cellStyle name="Normal 4 2 6 3 8 2" xfId="59131"/>
    <cellStyle name="Normal 4 2 6 3 9" xfId="59132"/>
    <cellStyle name="Normal 4 2 6 3 9 2" xfId="59133"/>
    <cellStyle name="Normal 4 2 6 4" xfId="59134"/>
    <cellStyle name="Normal 4 2 6 4 2" xfId="59135"/>
    <cellStyle name="Normal 4 2 6 5" xfId="59136"/>
    <cellStyle name="Normal 4 2 6 5 2" xfId="59137"/>
    <cellStyle name="Normal 4 2 6 6" xfId="59138"/>
    <cellStyle name="Normal 4 2 6 6 2" xfId="59139"/>
    <cellStyle name="Normal 4 2 6 7" xfId="59140"/>
    <cellStyle name="Normal 4 2 6 7 2" xfId="59141"/>
    <cellStyle name="Normal 4 2 6 8" xfId="59142"/>
    <cellStyle name="Normal 4 2 6 8 2" xfId="59143"/>
    <cellStyle name="Normal 4 2 6 9" xfId="59144"/>
    <cellStyle name="Normal 4 2 6 9 2" xfId="59145"/>
    <cellStyle name="Normal 4 2 6_New_Duke_Form_Percent_Complete" xfId="59146"/>
    <cellStyle name="Normal 4 2 7" xfId="609"/>
    <cellStyle name="Normal 4 2 7 10" xfId="59147"/>
    <cellStyle name="Normal 4 2 7 10 2" xfId="59148"/>
    <cellStyle name="Normal 4 2 7 11" xfId="59149"/>
    <cellStyle name="Normal 4 2 7 11 2" xfId="59150"/>
    <cellStyle name="Normal 4 2 7 12" xfId="59151"/>
    <cellStyle name="Normal 4 2 7 12 2" xfId="59152"/>
    <cellStyle name="Normal 4 2 7 13" xfId="59153"/>
    <cellStyle name="Normal 4 2 7 13 2" xfId="59154"/>
    <cellStyle name="Normal 4 2 7 14" xfId="59155"/>
    <cellStyle name="Normal 4 2 7 14 2" xfId="59156"/>
    <cellStyle name="Normal 4 2 7 15" xfId="59157"/>
    <cellStyle name="Normal 4 2 7 16" xfId="59158"/>
    <cellStyle name="Normal 4 2 7 17" xfId="59159"/>
    <cellStyle name="Normal 4 2 7 2" xfId="610"/>
    <cellStyle name="Normal 4 2 7 2 10" xfId="59160"/>
    <cellStyle name="Normal 4 2 7 2 10 2" xfId="59161"/>
    <cellStyle name="Normal 4 2 7 2 11" xfId="59162"/>
    <cellStyle name="Normal 4 2 7 2 11 2" xfId="59163"/>
    <cellStyle name="Normal 4 2 7 2 12" xfId="59164"/>
    <cellStyle name="Normal 4 2 7 2 12 2" xfId="59165"/>
    <cellStyle name="Normal 4 2 7 2 13" xfId="59166"/>
    <cellStyle name="Normal 4 2 7 2 14" xfId="59167"/>
    <cellStyle name="Normal 4 2 7 2 2" xfId="59168"/>
    <cellStyle name="Normal 4 2 7 2 2 2" xfId="59169"/>
    <cellStyle name="Normal 4 2 7 2 3" xfId="59170"/>
    <cellStyle name="Normal 4 2 7 2 3 2" xfId="59171"/>
    <cellStyle name="Normal 4 2 7 2 4" xfId="59172"/>
    <cellStyle name="Normal 4 2 7 2 4 2" xfId="59173"/>
    <cellStyle name="Normal 4 2 7 2 5" xfId="59174"/>
    <cellStyle name="Normal 4 2 7 2 5 2" xfId="59175"/>
    <cellStyle name="Normal 4 2 7 2 6" xfId="59176"/>
    <cellStyle name="Normal 4 2 7 2 6 2" xfId="59177"/>
    <cellStyle name="Normal 4 2 7 2 7" xfId="59178"/>
    <cellStyle name="Normal 4 2 7 2 7 2" xfId="59179"/>
    <cellStyle name="Normal 4 2 7 2 8" xfId="59180"/>
    <cellStyle name="Normal 4 2 7 2 8 2" xfId="59181"/>
    <cellStyle name="Normal 4 2 7 2 9" xfId="59182"/>
    <cellStyle name="Normal 4 2 7 2 9 2" xfId="59183"/>
    <cellStyle name="Normal 4 2 7 3" xfId="59184"/>
    <cellStyle name="Normal 4 2 7 3 10" xfId="59185"/>
    <cellStyle name="Normal 4 2 7 3 10 2" xfId="59186"/>
    <cellStyle name="Normal 4 2 7 3 11" xfId="59187"/>
    <cellStyle name="Normal 4 2 7 3 11 2" xfId="59188"/>
    <cellStyle name="Normal 4 2 7 3 12" xfId="59189"/>
    <cellStyle name="Normal 4 2 7 3 12 2" xfId="59190"/>
    <cellStyle name="Normal 4 2 7 3 13" xfId="59191"/>
    <cellStyle name="Normal 4 2 7 3 14" xfId="59192"/>
    <cellStyle name="Normal 4 2 7 3 2" xfId="59193"/>
    <cellStyle name="Normal 4 2 7 3 2 2" xfId="59194"/>
    <cellStyle name="Normal 4 2 7 3 3" xfId="59195"/>
    <cellStyle name="Normal 4 2 7 3 3 2" xfId="59196"/>
    <cellStyle name="Normal 4 2 7 3 4" xfId="59197"/>
    <cellStyle name="Normal 4 2 7 3 4 2" xfId="59198"/>
    <cellStyle name="Normal 4 2 7 3 5" xfId="59199"/>
    <cellStyle name="Normal 4 2 7 3 5 2" xfId="59200"/>
    <cellStyle name="Normal 4 2 7 3 6" xfId="59201"/>
    <cellStyle name="Normal 4 2 7 3 6 2" xfId="59202"/>
    <cellStyle name="Normal 4 2 7 3 7" xfId="59203"/>
    <cellStyle name="Normal 4 2 7 3 7 2" xfId="59204"/>
    <cellStyle name="Normal 4 2 7 3 8" xfId="59205"/>
    <cellStyle name="Normal 4 2 7 3 8 2" xfId="59206"/>
    <cellStyle name="Normal 4 2 7 3 9" xfId="59207"/>
    <cellStyle name="Normal 4 2 7 3 9 2" xfId="59208"/>
    <cellStyle name="Normal 4 2 7 4" xfId="59209"/>
    <cellStyle name="Normal 4 2 7 4 2" xfId="59210"/>
    <cellStyle name="Normal 4 2 7 5" xfId="59211"/>
    <cellStyle name="Normal 4 2 7 5 2" xfId="59212"/>
    <cellStyle name="Normal 4 2 7 6" xfId="59213"/>
    <cellStyle name="Normal 4 2 7 6 2" xfId="59214"/>
    <cellStyle name="Normal 4 2 7 7" xfId="59215"/>
    <cellStyle name="Normal 4 2 7 7 2" xfId="59216"/>
    <cellStyle name="Normal 4 2 7 8" xfId="59217"/>
    <cellStyle name="Normal 4 2 7 8 2" xfId="59218"/>
    <cellStyle name="Normal 4 2 7 9" xfId="59219"/>
    <cellStyle name="Normal 4 2 7 9 2" xfId="59220"/>
    <cellStyle name="Normal 4 2 7_New_Duke_Form_Percent_Complete" xfId="59221"/>
    <cellStyle name="Normal 4 2 8" xfId="611"/>
    <cellStyle name="Normal 4 2 8 10" xfId="59222"/>
    <cellStyle name="Normal 4 2 8 10 2" xfId="59223"/>
    <cellStyle name="Normal 4 2 8 11" xfId="59224"/>
    <cellStyle name="Normal 4 2 8 11 2" xfId="59225"/>
    <cellStyle name="Normal 4 2 8 12" xfId="59226"/>
    <cellStyle name="Normal 4 2 8 12 2" xfId="59227"/>
    <cellStyle name="Normal 4 2 8 13" xfId="59228"/>
    <cellStyle name="Normal 4 2 8 13 2" xfId="59229"/>
    <cellStyle name="Normal 4 2 8 14" xfId="59230"/>
    <cellStyle name="Normal 4 2 8 14 2" xfId="59231"/>
    <cellStyle name="Normal 4 2 8 15" xfId="59232"/>
    <cellStyle name="Normal 4 2 8 16" xfId="59233"/>
    <cellStyle name="Normal 4 2 8 2" xfId="59234"/>
    <cellStyle name="Normal 4 2 8 2 10" xfId="59235"/>
    <cellStyle name="Normal 4 2 8 2 10 2" xfId="59236"/>
    <cellStyle name="Normal 4 2 8 2 11" xfId="59237"/>
    <cellStyle name="Normal 4 2 8 2 11 2" xfId="59238"/>
    <cellStyle name="Normal 4 2 8 2 12" xfId="59239"/>
    <cellStyle name="Normal 4 2 8 2 12 2" xfId="59240"/>
    <cellStyle name="Normal 4 2 8 2 13" xfId="59241"/>
    <cellStyle name="Normal 4 2 8 2 14" xfId="59242"/>
    <cellStyle name="Normal 4 2 8 2 2" xfId="59243"/>
    <cellStyle name="Normal 4 2 8 2 2 2" xfId="59244"/>
    <cellStyle name="Normal 4 2 8 2 3" xfId="59245"/>
    <cellStyle name="Normal 4 2 8 2 3 2" xfId="59246"/>
    <cellStyle name="Normal 4 2 8 2 4" xfId="59247"/>
    <cellStyle name="Normal 4 2 8 2 4 2" xfId="59248"/>
    <cellStyle name="Normal 4 2 8 2 5" xfId="59249"/>
    <cellStyle name="Normal 4 2 8 2 5 2" xfId="59250"/>
    <cellStyle name="Normal 4 2 8 2 6" xfId="59251"/>
    <cellStyle name="Normal 4 2 8 2 6 2" xfId="59252"/>
    <cellStyle name="Normal 4 2 8 2 7" xfId="59253"/>
    <cellStyle name="Normal 4 2 8 2 7 2" xfId="59254"/>
    <cellStyle name="Normal 4 2 8 2 8" xfId="59255"/>
    <cellStyle name="Normal 4 2 8 2 8 2" xfId="59256"/>
    <cellStyle name="Normal 4 2 8 2 9" xfId="59257"/>
    <cellStyle name="Normal 4 2 8 2 9 2" xfId="59258"/>
    <cellStyle name="Normal 4 2 8 3" xfId="59259"/>
    <cellStyle name="Normal 4 2 8 3 10" xfId="59260"/>
    <cellStyle name="Normal 4 2 8 3 10 2" xfId="59261"/>
    <cellStyle name="Normal 4 2 8 3 11" xfId="59262"/>
    <cellStyle name="Normal 4 2 8 3 11 2" xfId="59263"/>
    <cellStyle name="Normal 4 2 8 3 12" xfId="59264"/>
    <cellStyle name="Normal 4 2 8 3 12 2" xfId="59265"/>
    <cellStyle name="Normal 4 2 8 3 13" xfId="59266"/>
    <cellStyle name="Normal 4 2 8 3 14" xfId="59267"/>
    <cellStyle name="Normal 4 2 8 3 2" xfId="59268"/>
    <cellStyle name="Normal 4 2 8 3 2 2" xfId="59269"/>
    <cellStyle name="Normal 4 2 8 3 3" xfId="59270"/>
    <cellStyle name="Normal 4 2 8 3 3 2" xfId="59271"/>
    <cellStyle name="Normal 4 2 8 3 4" xfId="59272"/>
    <cellStyle name="Normal 4 2 8 3 4 2" xfId="59273"/>
    <cellStyle name="Normal 4 2 8 3 5" xfId="59274"/>
    <cellStyle name="Normal 4 2 8 3 5 2" xfId="59275"/>
    <cellStyle name="Normal 4 2 8 3 6" xfId="59276"/>
    <cellStyle name="Normal 4 2 8 3 6 2" xfId="59277"/>
    <cellStyle name="Normal 4 2 8 3 7" xfId="59278"/>
    <cellStyle name="Normal 4 2 8 3 7 2" xfId="59279"/>
    <cellStyle name="Normal 4 2 8 3 8" xfId="59280"/>
    <cellStyle name="Normal 4 2 8 3 8 2" xfId="59281"/>
    <cellStyle name="Normal 4 2 8 3 9" xfId="59282"/>
    <cellStyle name="Normal 4 2 8 3 9 2" xfId="59283"/>
    <cellStyle name="Normal 4 2 8 4" xfId="59284"/>
    <cellStyle name="Normal 4 2 8 4 2" xfId="59285"/>
    <cellStyle name="Normal 4 2 8 5" xfId="59286"/>
    <cellStyle name="Normal 4 2 8 5 2" xfId="59287"/>
    <cellStyle name="Normal 4 2 8 6" xfId="59288"/>
    <cellStyle name="Normal 4 2 8 6 2" xfId="59289"/>
    <cellStyle name="Normal 4 2 8 7" xfId="59290"/>
    <cellStyle name="Normal 4 2 8 7 2" xfId="59291"/>
    <cellStyle name="Normal 4 2 8 8" xfId="59292"/>
    <cellStyle name="Normal 4 2 8 8 2" xfId="59293"/>
    <cellStyle name="Normal 4 2 8 9" xfId="59294"/>
    <cellStyle name="Normal 4 2 8 9 2" xfId="59295"/>
    <cellStyle name="Normal 4 2 8_New_Duke_Form_Percent_Complete" xfId="59296"/>
    <cellStyle name="Normal 4 2 9" xfId="59297"/>
    <cellStyle name="Normal 4 2 9 10" xfId="59298"/>
    <cellStyle name="Normal 4 2 9 10 2" xfId="59299"/>
    <cellStyle name="Normal 4 2 9 11" xfId="59300"/>
    <cellStyle name="Normal 4 2 9 11 2" xfId="59301"/>
    <cellStyle name="Normal 4 2 9 12" xfId="59302"/>
    <cellStyle name="Normal 4 2 9 12 2" xfId="59303"/>
    <cellStyle name="Normal 4 2 9 13" xfId="59304"/>
    <cellStyle name="Normal 4 2 9 13 2" xfId="59305"/>
    <cellStyle name="Normal 4 2 9 14" xfId="59306"/>
    <cellStyle name="Normal 4 2 9 14 2" xfId="59307"/>
    <cellStyle name="Normal 4 2 9 15" xfId="59308"/>
    <cellStyle name="Normal 4 2 9 16" xfId="59309"/>
    <cellStyle name="Normal 4 2 9 2" xfId="59310"/>
    <cellStyle name="Normal 4 2 9 2 10" xfId="59311"/>
    <cellStyle name="Normal 4 2 9 2 10 2" xfId="59312"/>
    <cellStyle name="Normal 4 2 9 2 11" xfId="59313"/>
    <cellStyle name="Normal 4 2 9 2 11 2" xfId="59314"/>
    <cellStyle name="Normal 4 2 9 2 12" xfId="59315"/>
    <cellStyle name="Normal 4 2 9 2 12 2" xfId="59316"/>
    <cellStyle name="Normal 4 2 9 2 13" xfId="59317"/>
    <cellStyle name="Normal 4 2 9 2 14" xfId="59318"/>
    <cellStyle name="Normal 4 2 9 2 2" xfId="59319"/>
    <cellStyle name="Normal 4 2 9 2 2 2" xfId="59320"/>
    <cellStyle name="Normal 4 2 9 2 3" xfId="59321"/>
    <cellStyle name="Normal 4 2 9 2 3 2" xfId="59322"/>
    <cellStyle name="Normal 4 2 9 2 4" xfId="59323"/>
    <cellStyle name="Normal 4 2 9 2 4 2" xfId="59324"/>
    <cellStyle name="Normal 4 2 9 2 5" xfId="59325"/>
    <cellStyle name="Normal 4 2 9 2 5 2" xfId="59326"/>
    <cellStyle name="Normal 4 2 9 2 6" xfId="59327"/>
    <cellStyle name="Normal 4 2 9 2 6 2" xfId="59328"/>
    <cellStyle name="Normal 4 2 9 2 7" xfId="59329"/>
    <cellStyle name="Normal 4 2 9 2 7 2" xfId="59330"/>
    <cellStyle name="Normal 4 2 9 2 8" xfId="59331"/>
    <cellStyle name="Normal 4 2 9 2 8 2" xfId="59332"/>
    <cellStyle name="Normal 4 2 9 2 9" xfId="59333"/>
    <cellStyle name="Normal 4 2 9 2 9 2" xfId="59334"/>
    <cellStyle name="Normal 4 2 9 3" xfId="59335"/>
    <cellStyle name="Normal 4 2 9 3 10" xfId="59336"/>
    <cellStyle name="Normal 4 2 9 3 10 2" xfId="59337"/>
    <cellStyle name="Normal 4 2 9 3 11" xfId="59338"/>
    <cellStyle name="Normal 4 2 9 3 11 2" xfId="59339"/>
    <cellStyle name="Normal 4 2 9 3 12" xfId="59340"/>
    <cellStyle name="Normal 4 2 9 3 12 2" xfId="59341"/>
    <cellStyle name="Normal 4 2 9 3 13" xfId="59342"/>
    <cellStyle name="Normal 4 2 9 3 14" xfId="59343"/>
    <cellStyle name="Normal 4 2 9 3 2" xfId="59344"/>
    <cellStyle name="Normal 4 2 9 3 2 2" xfId="59345"/>
    <cellStyle name="Normal 4 2 9 3 3" xfId="59346"/>
    <cellStyle name="Normal 4 2 9 3 3 2" xfId="59347"/>
    <cellStyle name="Normal 4 2 9 3 4" xfId="59348"/>
    <cellStyle name="Normal 4 2 9 3 4 2" xfId="59349"/>
    <cellStyle name="Normal 4 2 9 3 5" xfId="59350"/>
    <cellStyle name="Normal 4 2 9 3 5 2" xfId="59351"/>
    <cellStyle name="Normal 4 2 9 3 6" xfId="59352"/>
    <cellStyle name="Normal 4 2 9 3 6 2" xfId="59353"/>
    <cellStyle name="Normal 4 2 9 3 7" xfId="59354"/>
    <cellStyle name="Normal 4 2 9 3 7 2" xfId="59355"/>
    <cellStyle name="Normal 4 2 9 3 8" xfId="59356"/>
    <cellStyle name="Normal 4 2 9 3 8 2" xfId="59357"/>
    <cellStyle name="Normal 4 2 9 3 9" xfId="59358"/>
    <cellStyle name="Normal 4 2 9 3 9 2" xfId="59359"/>
    <cellStyle name="Normal 4 2 9 4" xfId="59360"/>
    <cellStyle name="Normal 4 2 9 4 2" xfId="59361"/>
    <cellStyle name="Normal 4 2 9 5" xfId="59362"/>
    <cellStyle name="Normal 4 2 9 5 2" xfId="59363"/>
    <cellStyle name="Normal 4 2 9 6" xfId="59364"/>
    <cellStyle name="Normal 4 2 9 6 2" xfId="59365"/>
    <cellStyle name="Normal 4 2 9 7" xfId="59366"/>
    <cellStyle name="Normal 4 2 9 7 2" xfId="59367"/>
    <cellStyle name="Normal 4 2 9 8" xfId="59368"/>
    <cellStyle name="Normal 4 2 9 8 2" xfId="59369"/>
    <cellStyle name="Normal 4 2 9 9" xfId="59370"/>
    <cellStyle name="Normal 4 2 9 9 2" xfId="59371"/>
    <cellStyle name="Normal 4 2 9_New_Duke_Form_Percent_Complete" xfId="59372"/>
    <cellStyle name="Normal 4 2_New_Duke_Form_Percent_Complete" xfId="59373"/>
    <cellStyle name="Normal 4 20" xfId="59374"/>
    <cellStyle name="Normal 4 20 10" xfId="59375"/>
    <cellStyle name="Normal 4 20 10 2" xfId="59376"/>
    <cellStyle name="Normal 4 20 11" xfId="59377"/>
    <cellStyle name="Normal 4 20 11 2" xfId="59378"/>
    <cellStyle name="Normal 4 20 12" xfId="59379"/>
    <cellStyle name="Normal 4 20 12 2" xfId="59380"/>
    <cellStyle name="Normal 4 20 13" xfId="59381"/>
    <cellStyle name="Normal 4 20 13 2" xfId="59382"/>
    <cellStyle name="Normal 4 20 14" xfId="59383"/>
    <cellStyle name="Normal 4 20 14 2" xfId="59384"/>
    <cellStyle name="Normal 4 20 15" xfId="59385"/>
    <cellStyle name="Normal 4 20 16" xfId="59386"/>
    <cellStyle name="Normal 4 20 2" xfId="59387"/>
    <cellStyle name="Normal 4 20 2 10" xfId="59388"/>
    <cellStyle name="Normal 4 20 2 10 2" xfId="59389"/>
    <cellStyle name="Normal 4 20 2 11" xfId="59390"/>
    <cellStyle name="Normal 4 20 2 11 2" xfId="59391"/>
    <cellStyle name="Normal 4 20 2 12" xfId="59392"/>
    <cellStyle name="Normal 4 20 2 12 2" xfId="59393"/>
    <cellStyle name="Normal 4 20 2 13" xfId="59394"/>
    <cellStyle name="Normal 4 20 2 14" xfId="59395"/>
    <cellStyle name="Normal 4 20 2 2" xfId="59396"/>
    <cellStyle name="Normal 4 20 2 2 2" xfId="59397"/>
    <cellStyle name="Normal 4 20 2 3" xfId="59398"/>
    <cellStyle name="Normal 4 20 2 3 2" xfId="59399"/>
    <cellStyle name="Normal 4 20 2 4" xfId="59400"/>
    <cellStyle name="Normal 4 20 2 4 2" xfId="59401"/>
    <cellStyle name="Normal 4 20 2 5" xfId="59402"/>
    <cellStyle name="Normal 4 20 2 5 2" xfId="59403"/>
    <cellStyle name="Normal 4 20 2 6" xfId="59404"/>
    <cellStyle name="Normal 4 20 2 6 2" xfId="59405"/>
    <cellStyle name="Normal 4 20 2 7" xfId="59406"/>
    <cellStyle name="Normal 4 20 2 7 2" xfId="59407"/>
    <cellStyle name="Normal 4 20 2 8" xfId="59408"/>
    <cellStyle name="Normal 4 20 2 8 2" xfId="59409"/>
    <cellStyle name="Normal 4 20 2 9" xfId="59410"/>
    <cellStyle name="Normal 4 20 2 9 2" xfId="59411"/>
    <cellStyle name="Normal 4 20 3" xfId="59412"/>
    <cellStyle name="Normal 4 20 3 10" xfId="59413"/>
    <cellStyle name="Normal 4 20 3 10 2" xfId="59414"/>
    <cellStyle name="Normal 4 20 3 11" xfId="59415"/>
    <cellStyle name="Normal 4 20 3 11 2" xfId="59416"/>
    <cellStyle name="Normal 4 20 3 12" xfId="59417"/>
    <cellStyle name="Normal 4 20 3 12 2" xfId="59418"/>
    <cellStyle name="Normal 4 20 3 13" xfId="59419"/>
    <cellStyle name="Normal 4 20 3 14" xfId="59420"/>
    <cellStyle name="Normal 4 20 3 2" xfId="59421"/>
    <cellStyle name="Normal 4 20 3 2 2" xfId="59422"/>
    <cellStyle name="Normal 4 20 3 3" xfId="59423"/>
    <cellStyle name="Normal 4 20 3 3 2" xfId="59424"/>
    <cellStyle name="Normal 4 20 3 4" xfId="59425"/>
    <cellStyle name="Normal 4 20 3 4 2" xfId="59426"/>
    <cellStyle name="Normal 4 20 3 5" xfId="59427"/>
    <cellStyle name="Normal 4 20 3 5 2" xfId="59428"/>
    <cellStyle name="Normal 4 20 3 6" xfId="59429"/>
    <cellStyle name="Normal 4 20 3 6 2" xfId="59430"/>
    <cellStyle name="Normal 4 20 3 7" xfId="59431"/>
    <cellStyle name="Normal 4 20 3 7 2" xfId="59432"/>
    <cellStyle name="Normal 4 20 3 8" xfId="59433"/>
    <cellStyle name="Normal 4 20 3 8 2" xfId="59434"/>
    <cellStyle name="Normal 4 20 3 9" xfId="59435"/>
    <cellStyle name="Normal 4 20 3 9 2" xfId="59436"/>
    <cellStyle name="Normal 4 20 4" xfId="59437"/>
    <cellStyle name="Normal 4 20 4 2" xfId="59438"/>
    <cellStyle name="Normal 4 20 5" xfId="59439"/>
    <cellStyle name="Normal 4 20 5 2" xfId="59440"/>
    <cellStyle name="Normal 4 20 6" xfId="59441"/>
    <cellStyle name="Normal 4 20 6 2" xfId="59442"/>
    <cellStyle name="Normal 4 20 7" xfId="59443"/>
    <cellStyle name="Normal 4 20 7 2" xfId="59444"/>
    <cellStyle name="Normal 4 20 8" xfId="59445"/>
    <cellStyle name="Normal 4 20 8 2" xfId="59446"/>
    <cellStyle name="Normal 4 20 9" xfId="59447"/>
    <cellStyle name="Normal 4 20 9 2" xfId="59448"/>
    <cellStyle name="Normal 4 20_New_Duke_Form_Percent_Complete" xfId="59449"/>
    <cellStyle name="Normal 4 21" xfId="59450"/>
    <cellStyle name="Normal 4 21 10" xfId="59451"/>
    <cellStyle name="Normal 4 21 10 2" xfId="59452"/>
    <cellStyle name="Normal 4 21 11" xfId="59453"/>
    <cellStyle name="Normal 4 21 11 2" xfId="59454"/>
    <cellStyle name="Normal 4 21 12" xfId="59455"/>
    <cellStyle name="Normal 4 21 12 2" xfId="59456"/>
    <cellStyle name="Normal 4 21 13" xfId="59457"/>
    <cellStyle name="Normal 4 21 13 2" xfId="59458"/>
    <cellStyle name="Normal 4 21 14" xfId="59459"/>
    <cellStyle name="Normal 4 21 14 2" xfId="59460"/>
    <cellStyle name="Normal 4 21 15" xfId="59461"/>
    <cellStyle name="Normal 4 21 16" xfId="59462"/>
    <cellStyle name="Normal 4 21 2" xfId="59463"/>
    <cellStyle name="Normal 4 21 2 10" xfId="59464"/>
    <cellStyle name="Normal 4 21 2 10 2" xfId="59465"/>
    <cellStyle name="Normal 4 21 2 11" xfId="59466"/>
    <cellStyle name="Normal 4 21 2 11 2" xfId="59467"/>
    <cellStyle name="Normal 4 21 2 12" xfId="59468"/>
    <cellStyle name="Normal 4 21 2 12 2" xfId="59469"/>
    <cellStyle name="Normal 4 21 2 13" xfId="59470"/>
    <cellStyle name="Normal 4 21 2 14" xfId="59471"/>
    <cellStyle name="Normal 4 21 2 2" xfId="59472"/>
    <cellStyle name="Normal 4 21 2 2 2" xfId="59473"/>
    <cellStyle name="Normal 4 21 2 3" xfId="59474"/>
    <cellStyle name="Normal 4 21 2 3 2" xfId="59475"/>
    <cellStyle name="Normal 4 21 2 4" xfId="59476"/>
    <cellStyle name="Normal 4 21 2 4 2" xfId="59477"/>
    <cellStyle name="Normal 4 21 2 5" xfId="59478"/>
    <cellStyle name="Normal 4 21 2 5 2" xfId="59479"/>
    <cellStyle name="Normal 4 21 2 6" xfId="59480"/>
    <cellStyle name="Normal 4 21 2 6 2" xfId="59481"/>
    <cellStyle name="Normal 4 21 2 7" xfId="59482"/>
    <cellStyle name="Normal 4 21 2 7 2" xfId="59483"/>
    <cellStyle name="Normal 4 21 2 8" xfId="59484"/>
    <cellStyle name="Normal 4 21 2 8 2" xfId="59485"/>
    <cellStyle name="Normal 4 21 2 9" xfId="59486"/>
    <cellStyle name="Normal 4 21 2 9 2" xfId="59487"/>
    <cellStyle name="Normal 4 21 3" xfId="59488"/>
    <cellStyle name="Normal 4 21 3 10" xfId="59489"/>
    <cellStyle name="Normal 4 21 3 10 2" xfId="59490"/>
    <cellStyle name="Normal 4 21 3 11" xfId="59491"/>
    <cellStyle name="Normal 4 21 3 11 2" xfId="59492"/>
    <cellStyle name="Normal 4 21 3 12" xfId="59493"/>
    <cellStyle name="Normal 4 21 3 12 2" xfId="59494"/>
    <cellStyle name="Normal 4 21 3 13" xfId="59495"/>
    <cellStyle name="Normal 4 21 3 14" xfId="59496"/>
    <cellStyle name="Normal 4 21 3 2" xfId="59497"/>
    <cellStyle name="Normal 4 21 3 2 2" xfId="59498"/>
    <cellStyle name="Normal 4 21 3 3" xfId="59499"/>
    <cellStyle name="Normal 4 21 3 3 2" xfId="59500"/>
    <cellStyle name="Normal 4 21 3 4" xfId="59501"/>
    <cellStyle name="Normal 4 21 3 4 2" xfId="59502"/>
    <cellStyle name="Normal 4 21 3 5" xfId="59503"/>
    <cellStyle name="Normal 4 21 3 5 2" xfId="59504"/>
    <cellStyle name="Normal 4 21 3 6" xfId="59505"/>
    <cellStyle name="Normal 4 21 3 6 2" xfId="59506"/>
    <cellStyle name="Normal 4 21 3 7" xfId="59507"/>
    <cellStyle name="Normal 4 21 3 7 2" xfId="59508"/>
    <cellStyle name="Normal 4 21 3 8" xfId="59509"/>
    <cellStyle name="Normal 4 21 3 8 2" xfId="59510"/>
    <cellStyle name="Normal 4 21 3 9" xfId="59511"/>
    <cellStyle name="Normal 4 21 3 9 2" xfId="59512"/>
    <cellStyle name="Normal 4 21 4" xfId="59513"/>
    <cellStyle name="Normal 4 21 4 2" xfId="59514"/>
    <cellStyle name="Normal 4 21 5" xfId="59515"/>
    <cellStyle name="Normal 4 21 5 2" xfId="59516"/>
    <cellStyle name="Normal 4 21 6" xfId="59517"/>
    <cellStyle name="Normal 4 21 6 2" xfId="59518"/>
    <cellStyle name="Normal 4 21 7" xfId="59519"/>
    <cellStyle name="Normal 4 21 7 2" xfId="59520"/>
    <cellStyle name="Normal 4 21 8" xfId="59521"/>
    <cellStyle name="Normal 4 21 8 2" xfId="59522"/>
    <cellStyle name="Normal 4 21 9" xfId="59523"/>
    <cellStyle name="Normal 4 21 9 2" xfId="59524"/>
    <cellStyle name="Normal 4 21_New_Duke_Form_Percent_Complete" xfId="59525"/>
    <cellStyle name="Normal 4 22" xfId="59526"/>
    <cellStyle name="Normal 4 22 10" xfId="59527"/>
    <cellStyle name="Normal 4 22 10 2" xfId="59528"/>
    <cellStyle name="Normal 4 22 11" xfId="59529"/>
    <cellStyle name="Normal 4 22 11 2" xfId="59530"/>
    <cellStyle name="Normal 4 22 12" xfId="59531"/>
    <cellStyle name="Normal 4 22 12 2" xfId="59532"/>
    <cellStyle name="Normal 4 22 13" xfId="59533"/>
    <cellStyle name="Normal 4 22 13 2" xfId="59534"/>
    <cellStyle name="Normal 4 22 14" xfId="59535"/>
    <cellStyle name="Normal 4 22 14 2" xfId="59536"/>
    <cellStyle name="Normal 4 22 15" xfId="59537"/>
    <cellStyle name="Normal 4 22 16" xfId="59538"/>
    <cellStyle name="Normal 4 22 2" xfId="59539"/>
    <cellStyle name="Normal 4 22 2 10" xfId="59540"/>
    <cellStyle name="Normal 4 22 2 10 2" xfId="59541"/>
    <cellStyle name="Normal 4 22 2 11" xfId="59542"/>
    <cellStyle name="Normal 4 22 2 11 2" xfId="59543"/>
    <cellStyle name="Normal 4 22 2 12" xfId="59544"/>
    <cellStyle name="Normal 4 22 2 12 2" xfId="59545"/>
    <cellStyle name="Normal 4 22 2 13" xfId="59546"/>
    <cellStyle name="Normal 4 22 2 14" xfId="59547"/>
    <cellStyle name="Normal 4 22 2 2" xfId="59548"/>
    <cellStyle name="Normal 4 22 2 2 2" xfId="59549"/>
    <cellStyle name="Normal 4 22 2 3" xfId="59550"/>
    <cellStyle name="Normal 4 22 2 3 2" xfId="59551"/>
    <cellStyle name="Normal 4 22 2 4" xfId="59552"/>
    <cellStyle name="Normal 4 22 2 4 2" xfId="59553"/>
    <cellStyle name="Normal 4 22 2 5" xfId="59554"/>
    <cellStyle name="Normal 4 22 2 5 2" xfId="59555"/>
    <cellStyle name="Normal 4 22 2 6" xfId="59556"/>
    <cellStyle name="Normal 4 22 2 6 2" xfId="59557"/>
    <cellStyle name="Normal 4 22 2 7" xfId="59558"/>
    <cellStyle name="Normal 4 22 2 7 2" xfId="59559"/>
    <cellStyle name="Normal 4 22 2 8" xfId="59560"/>
    <cellStyle name="Normal 4 22 2 8 2" xfId="59561"/>
    <cellStyle name="Normal 4 22 2 9" xfId="59562"/>
    <cellStyle name="Normal 4 22 2 9 2" xfId="59563"/>
    <cellStyle name="Normal 4 22 3" xfId="59564"/>
    <cellStyle name="Normal 4 22 3 10" xfId="59565"/>
    <cellStyle name="Normal 4 22 3 10 2" xfId="59566"/>
    <cellStyle name="Normal 4 22 3 11" xfId="59567"/>
    <cellStyle name="Normal 4 22 3 11 2" xfId="59568"/>
    <cellStyle name="Normal 4 22 3 12" xfId="59569"/>
    <cellStyle name="Normal 4 22 3 12 2" xfId="59570"/>
    <cellStyle name="Normal 4 22 3 13" xfId="59571"/>
    <cellStyle name="Normal 4 22 3 14" xfId="59572"/>
    <cellStyle name="Normal 4 22 3 2" xfId="59573"/>
    <cellStyle name="Normal 4 22 3 2 2" xfId="59574"/>
    <cellStyle name="Normal 4 22 3 3" xfId="59575"/>
    <cellStyle name="Normal 4 22 3 3 2" xfId="59576"/>
    <cellStyle name="Normal 4 22 3 4" xfId="59577"/>
    <cellStyle name="Normal 4 22 3 4 2" xfId="59578"/>
    <cellStyle name="Normal 4 22 3 5" xfId="59579"/>
    <cellStyle name="Normal 4 22 3 5 2" xfId="59580"/>
    <cellStyle name="Normal 4 22 3 6" xfId="59581"/>
    <cellStyle name="Normal 4 22 3 6 2" xfId="59582"/>
    <cellStyle name="Normal 4 22 3 7" xfId="59583"/>
    <cellStyle name="Normal 4 22 3 7 2" xfId="59584"/>
    <cellStyle name="Normal 4 22 3 8" xfId="59585"/>
    <cellStyle name="Normal 4 22 3 8 2" xfId="59586"/>
    <cellStyle name="Normal 4 22 3 9" xfId="59587"/>
    <cellStyle name="Normal 4 22 3 9 2" xfId="59588"/>
    <cellStyle name="Normal 4 22 4" xfId="59589"/>
    <cellStyle name="Normal 4 22 4 2" xfId="59590"/>
    <cellStyle name="Normal 4 22 5" xfId="59591"/>
    <cellStyle name="Normal 4 22 5 2" xfId="59592"/>
    <cellStyle name="Normal 4 22 6" xfId="59593"/>
    <cellStyle name="Normal 4 22 6 2" xfId="59594"/>
    <cellStyle name="Normal 4 22 7" xfId="59595"/>
    <cellStyle name="Normal 4 22 7 2" xfId="59596"/>
    <cellStyle name="Normal 4 22 8" xfId="59597"/>
    <cellStyle name="Normal 4 22 8 2" xfId="59598"/>
    <cellStyle name="Normal 4 22 9" xfId="59599"/>
    <cellStyle name="Normal 4 22 9 2" xfId="59600"/>
    <cellStyle name="Normal 4 22_New_Duke_Form_Percent_Complete" xfId="59601"/>
    <cellStyle name="Normal 4 23" xfId="59602"/>
    <cellStyle name="Normal 4 23 10" xfId="59603"/>
    <cellStyle name="Normal 4 23 10 2" xfId="59604"/>
    <cellStyle name="Normal 4 23 11" xfId="59605"/>
    <cellStyle name="Normal 4 23 11 2" xfId="59606"/>
    <cellStyle name="Normal 4 23 12" xfId="59607"/>
    <cellStyle name="Normal 4 23 12 2" xfId="59608"/>
    <cellStyle name="Normal 4 23 13" xfId="59609"/>
    <cellStyle name="Normal 4 23 13 2" xfId="59610"/>
    <cellStyle name="Normal 4 23 14" xfId="59611"/>
    <cellStyle name="Normal 4 23 14 2" xfId="59612"/>
    <cellStyle name="Normal 4 23 15" xfId="59613"/>
    <cellStyle name="Normal 4 23 16" xfId="59614"/>
    <cellStyle name="Normal 4 23 2" xfId="59615"/>
    <cellStyle name="Normal 4 23 2 10" xfId="59616"/>
    <cellStyle name="Normal 4 23 2 10 2" xfId="59617"/>
    <cellStyle name="Normal 4 23 2 11" xfId="59618"/>
    <cellStyle name="Normal 4 23 2 11 2" xfId="59619"/>
    <cellStyle name="Normal 4 23 2 12" xfId="59620"/>
    <cellStyle name="Normal 4 23 2 12 2" xfId="59621"/>
    <cellStyle name="Normal 4 23 2 13" xfId="59622"/>
    <cellStyle name="Normal 4 23 2 14" xfId="59623"/>
    <cellStyle name="Normal 4 23 2 2" xfId="59624"/>
    <cellStyle name="Normal 4 23 2 2 2" xfId="59625"/>
    <cellStyle name="Normal 4 23 2 3" xfId="59626"/>
    <cellStyle name="Normal 4 23 2 3 2" xfId="59627"/>
    <cellStyle name="Normal 4 23 2 4" xfId="59628"/>
    <cellStyle name="Normal 4 23 2 4 2" xfId="59629"/>
    <cellStyle name="Normal 4 23 2 5" xfId="59630"/>
    <cellStyle name="Normal 4 23 2 5 2" xfId="59631"/>
    <cellStyle name="Normal 4 23 2 6" xfId="59632"/>
    <cellStyle name="Normal 4 23 2 6 2" xfId="59633"/>
    <cellStyle name="Normal 4 23 2 7" xfId="59634"/>
    <cellStyle name="Normal 4 23 2 7 2" xfId="59635"/>
    <cellStyle name="Normal 4 23 2 8" xfId="59636"/>
    <cellStyle name="Normal 4 23 2 8 2" xfId="59637"/>
    <cellStyle name="Normal 4 23 2 9" xfId="59638"/>
    <cellStyle name="Normal 4 23 2 9 2" xfId="59639"/>
    <cellStyle name="Normal 4 23 3" xfId="59640"/>
    <cellStyle name="Normal 4 23 3 10" xfId="59641"/>
    <cellStyle name="Normal 4 23 3 10 2" xfId="59642"/>
    <cellStyle name="Normal 4 23 3 11" xfId="59643"/>
    <cellStyle name="Normal 4 23 3 11 2" xfId="59644"/>
    <cellStyle name="Normal 4 23 3 12" xfId="59645"/>
    <cellStyle name="Normal 4 23 3 12 2" xfId="59646"/>
    <cellStyle name="Normal 4 23 3 13" xfId="59647"/>
    <cellStyle name="Normal 4 23 3 14" xfId="59648"/>
    <cellStyle name="Normal 4 23 3 2" xfId="59649"/>
    <cellStyle name="Normal 4 23 3 2 2" xfId="59650"/>
    <cellStyle name="Normal 4 23 3 3" xfId="59651"/>
    <cellStyle name="Normal 4 23 3 3 2" xfId="59652"/>
    <cellStyle name="Normal 4 23 3 4" xfId="59653"/>
    <cellStyle name="Normal 4 23 3 4 2" xfId="59654"/>
    <cellStyle name="Normal 4 23 3 5" xfId="59655"/>
    <cellStyle name="Normal 4 23 3 5 2" xfId="59656"/>
    <cellStyle name="Normal 4 23 3 6" xfId="59657"/>
    <cellStyle name="Normal 4 23 3 6 2" xfId="59658"/>
    <cellStyle name="Normal 4 23 3 7" xfId="59659"/>
    <cellStyle name="Normal 4 23 3 7 2" xfId="59660"/>
    <cellStyle name="Normal 4 23 3 8" xfId="59661"/>
    <cellStyle name="Normal 4 23 3 8 2" xfId="59662"/>
    <cellStyle name="Normal 4 23 3 9" xfId="59663"/>
    <cellStyle name="Normal 4 23 3 9 2" xfId="59664"/>
    <cellStyle name="Normal 4 23 4" xfId="59665"/>
    <cellStyle name="Normal 4 23 4 2" xfId="59666"/>
    <cellStyle name="Normal 4 23 5" xfId="59667"/>
    <cellStyle name="Normal 4 23 5 2" xfId="59668"/>
    <cellStyle name="Normal 4 23 6" xfId="59669"/>
    <cellStyle name="Normal 4 23 6 2" xfId="59670"/>
    <cellStyle name="Normal 4 23 7" xfId="59671"/>
    <cellStyle name="Normal 4 23 7 2" xfId="59672"/>
    <cellStyle name="Normal 4 23 8" xfId="59673"/>
    <cellStyle name="Normal 4 23 8 2" xfId="59674"/>
    <cellStyle name="Normal 4 23 9" xfId="59675"/>
    <cellStyle name="Normal 4 23 9 2" xfId="59676"/>
    <cellStyle name="Normal 4 23_New_Duke_Form_Percent_Complete" xfId="59677"/>
    <cellStyle name="Normal 4 24" xfId="59678"/>
    <cellStyle name="Normal 4 24 10" xfId="59679"/>
    <cellStyle name="Normal 4 24 10 2" xfId="59680"/>
    <cellStyle name="Normal 4 24 11" xfId="59681"/>
    <cellStyle name="Normal 4 24 11 2" xfId="59682"/>
    <cellStyle name="Normal 4 24 12" xfId="59683"/>
    <cellStyle name="Normal 4 24 12 2" xfId="59684"/>
    <cellStyle name="Normal 4 24 13" xfId="59685"/>
    <cellStyle name="Normal 4 24 13 2" xfId="59686"/>
    <cellStyle name="Normal 4 24 14" xfId="59687"/>
    <cellStyle name="Normal 4 24 14 2" xfId="59688"/>
    <cellStyle name="Normal 4 24 15" xfId="59689"/>
    <cellStyle name="Normal 4 24 16" xfId="59690"/>
    <cellStyle name="Normal 4 24 2" xfId="59691"/>
    <cellStyle name="Normal 4 24 2 10" xfId="59692"/>
    <cellStyle name="Normal 4 24 2 10 2" xfId="59693"/>
    <cellStyle name="Normal 4 24 2 11" xfId="59694"/>
    <cellStyle name="Normal 4 24 2 11 2" xfId="59695"/>
    <cellStyle name="Normal 4 24 2 12" xfId="59696"/>
    <cellStyle name="Normal 4 24 2 12 2" xfId="59697"/>
    <cellStyle name="Normal 4 24 2 13" xfId="59698"/>
    <cellStyle name="Normal 4 24 2 14" xfId="59699"/>
    <cellStyle name="Normal 4 24 2 2" xfId="59700"/>
    <cellStyle name="Normal 4 24 2 2 2" xfId="59701"/>
    <cellStyle name="Normal 4 24 2 3" xfId="59702"/>
    <cellStyle name="Normal 4 24 2 3 2" xfId="59703"/>
    <cellStyle name="Normal 4 24 2 4" xfId="59704"/>
    <cellStyle name="Normal 4 24 2 4 2" xfId="59705"/>
    <cellStyle name="Normal 4 24 2 5" xfId="59706"/>
    <cellStyle name="Normal 4 24 2 5 2" xfId="59707"/>
    <cellStyle name="Normal 4 24 2 6" xfId="59708"/>
    <cellStyle name="Normal 4 24 2 6 2" xfId="59709"/>
    <cellStyle name="Normal 4 24 2 7" xfId="59710"/>
    <cellStyle name="Normal 4 24 2 7 2" xfId="59711"/>
    <cellStyle name="Normal 4 24 2 8" xfId="59712"/>
    <cellStyle name="Normal 4 24 2 8 2" xfId="59713"/>
    <cellStyle name="Normal 4 24 2 9" xfId="59714"/>
    <cellStyle name="Normal 4 24 2 9 2" xfId="59715"/>
    <cellStyle name="Normal 4 24 3" xfId="59716"/>
    <cellStyle name="Normal 4 24 3 10" xfId="59717"/>
    <cellStyle name="Normal 4 24 3 10 2" xfId="59718"/>
    <cellStyle name="Normal 4 24 3 11" xfId="59719"/>
    <cellStyle name="Normal 4 24 3 11 2" xfId="59720"/>
    <cellStyle name="Normal 4 24 3 12" xfId="59721"/>
    <cellStyle name="Normal 4 24 3 12 2" xfId="59722"/>
    <cellStyle name="Normal 4 24 3 13" xfId="59723"/>
    <cellStyle name="Normal 4 24 3 14" xfId="59724"/>
    <cellStyle name="Normal 4 24 3 2" xfId="59725"/>
    <cellStyle name="Normal 4 24 3 2 2" xfId="59726"/>
    <cellStyle name="Normal 4 24 3 3" xfId="59727"/>
    <cellStyle name="Normal 4 24 3 3 2" xfId="59728"/>
    <cellStyle name="Normal 4 24 3 4" xfId="59729"/>
    <cellStyle name="Normal 4 24 3 4 2" xfId="59730"/>
    <cellStyle name="Normal 4 24 3 5" xfId="59731"/>
    <cellStyle name="Normal 4 24 3 5 2" xfId="59732"/>
    <cellStyle name="Normal 4 24 3 6" xfId="59733"/>
    <cellStyle name="Normal 4 24 3 6 2" xfId="59734"/>
    <cellStyle name="Normal 4 24 3 7" xfId="59735"/>
    <cellStyle name="Normal 4 24 3 7 2" xfId="59736"/>
    <cellStyle name="Normal 4 24 3 8" xfId="59737"/>
    <cellStyle name="Normal 4 24 3 8 2" xfId="59738"/>
    <cellStyle name="Normal 4 24 3 9" xfId="59739"/>
    <cellStyle name="Normal 4 24 3 9 2" xfId="59740"/>
    <cellStyle name="Normal 4 24 4" xfId="59741"/>
    <cellStyle name="Normal 4 24 4 2" xfId="59742"/>
    <cellStyle name="Normal 4 24 5" xfId="59743"/>
    <cellStyle name="Normal 4 24 5 2" xfId="59744"/>
    <cellStyle name="Normal 4 24 6" xfId="59745"/>
    <cellStyle name="Normal 4 24 6 2" xfId="59746"/>
    <cellStyle name="Normal 4 24 7" xfId="59747"/>
    <cellStyle name="Normal 4 24 7 2" xfId="59748"/>
    <cellStyle name="Normal 4 24 8" xfId="59749"/>
    <cellStyle name="Normal 4 24 8 2" xfId="59750"/>
    <cellStyle name="Normal 4 24 9" xfId="59751"/>
    <cellStyle name="Normal 4 24 9 2" xfId="59752"/>
    <cellStyle name="Normal 4 24_New_Duke_Form_Percent_Complete" xfId="59753"/>
    <cellStyle name="Normal 4 25" xfId="59754"/>
    <cellStyle name="Normal 4 25 10" xfId="59755"/>
    <cellStyle name="Normal 4 25 10 2" xfId="59756"/>
    <cellStyle name="Normal 4 25 11" xfId="59757"/>
    <cellStyle name="Normal 4 25 11 2" xfId="59758"/>
    <cellStyle name="Normal 4 25 12" xfId="59759"/>
    <cellStyle name="Normal 4 25 12 2" xfId="59760"/>
    <cellStyle name="Normal 4 25 13" xfId="59761"/>
    <cellStyle name="Normal 4 25 14" xfId="59762"/>
    <cellStyle name="Normal 4 25 2" xfId="59763"/>
    <cellStyle name="Normal 4 25 2 2" xfId="59764"/>
    <cellStyle name="Normal 4 25 3" xfId="59765"/>
    <cellStyle name="Normal 4 25 3 2" xfId="59766"/>
    <cellStyle name="Normal 4 25 4" xfId="59767"/>
    <cellStyle name="Normal 4 25 4 2" xfId="59768"/>
    <cellStyle name="Normal 4 25 5" xfId="59769"/>
    <cellStyle name="Normal 4 25 5 2" xfId="59770"/>
    <cellStyle name="Normal 4 25 6" xfId="59771"/>
    <cellStyle name="Normal 4 25 6 2" xfId="59772"/>
    <cellStyle name="Normal 4 25 7" xfId="59773"/>
    <cellStyle name="Normal 4 25 7 2" xfId="59774"/>
    <cellStyle name="Normal 4 25 8" xfId="59775"/>
    <cellStyle name="Normal 4 25 8 2" xfId="59776"/>
    <cellStyle name="Normal 4 25 9" xfId="59777"/>
    <cellStyle name="Normal 4 25 9 2" xfId="59778"/>
    <cellStyle name="Normal 4 26" xfId="59779"/>
    <cellStyle name="Normal 4 26 10" xfId="59780"/>
    <cellStyle name="Normal 4 26 10 2" xfId="59781"/>
    <cellStyle name="Normal 4 26 11" xfId="59782"/>
    <cellStyle name="Normal 4 26 11 2" xfId="59783"/>
    <cellStyle name="Normal 4 26 12" xfId="59784"/>
    <cellStyle name="Normal 4 26 12 2" xfId="59785"/>
    <cellStyle name="Normal 4 26 13" xfId="59786"/>
    <cellStyle name="Normal 4 26 14" xfId="59787"/>
    <cellStyle name="Normal 4 26 2" xfId="59788"/>
    <cellStyle name="Normal 4 26 2 2" xfId="59789"/>
    <cellStyle name="Normal 4 26 3" xfId="59790"/>
    <cellStyle name="Normal 4 26 3 2" xfId="59791"/>
    <cellStyle name="Normal 4 26 4" xfId="59792"/>
    <cellStyle name="Normal 4 26 4 2" xfId="59793"/>
    <cellStyle name="Normal 4 26 5" xfId="59794"/>
    <cellStyle name="Normal 4 26 5 2" xfId="59795"/>
    <cellStyle name="Normal 4 26 6" xfId="59796"/>
    <cellStyle name="Normal 4 26 6 2" xfId="59797"/>
    <cellStyle name="Normal 4 26 7" xfId="59798"/>
    <cellStyle name="Normal 4 26 7 2" xfId="59799"/>
    <cellStyle name="Normal 4 26 8" xfId="59800"/>
    <cellStyle name="Normal 4 26 8 2" xfId="59801"/>
    <cellStyle name="Normal 4 26 9" xfId="59802"/>
    <cellStyle name="Normal 4 26 9 2" xfId="59803"/>
    <cellStyle name="Normal 4 27" xfId="59804"/>
    <cellStyle name="Normal 4 27 2" xfId="59805"/>
    <cellStyle name="Normal 4 28" xfId="59806"/>
    <cellStyle name="Normal 4 28 2" xfId="59807"/>
    <cellStyle name="Normal 4 29" xfId="59808"/>
    <cellStyle name="Normal 4 29 2" xfId="59809"/>
    <cellStyle name="Normal 4 3" xfId="269"/>
    <cellStyle name="Normal 4 3 10" xfId="59810"/>
    <cellStyle name="Normal 4 3 10 10" xfId="59811"/>
    <cellStyle name="Normal 4 3 10 10 2" xfId="59812"/>
    <cellStyle name="Normal 4 3 10 11" xfId="59813"/>
    <cellStyle name="Normal 4 3 10 11 2" xfId="59814"/>
    <cellStyle name="Normal 4 3 10 12" xfId="59815"/>
    <cellStyle name="Normal 4 3 10 12 2" xfId="59816"/>
    <cellStyle name="Normal 4 3 10 13" xfId="59817"/>
    <cellStyle name="Normal 4 3 10 13 2" xfId="59818"/>
    <cellStyle name="Normal 4 3 10 14" xfId="59819"/>
    <cellStyle name="Normal 4 3 10 14 2" xfId="59820"/>
    <cellStyle name="Normal 4 3 10 15" xfId="59821"/>
    <cellStyle name="Normal 4 3 10 16" xfId="59822"/>
    <cellStyle name="Normal 4 3 10 2" xfId="59823"/>
    <cellStyle name="Normal 4 3 10 2 10" xfId="59824"/>
    <cellStyle name="Normal 4 3 10 2 10 2" xfId="59825"/>
    <cellStyle name="Normal 4 3 10 2 11" xfId="59826"/>
    <cellStyle name="Normal 4 3 10 2 11 2" xfId="59827"/>
    <cellStyle name="Normal 4 3 10 2 12" xfId="59828"/>
    <cellStyle name="Normal 4 3 10 2 12 2" xfId="59829"/>
    <cellStyle name="Normal 4 3 10 2 13" xfId="59830"/>
    <cellStyle name="Normal 4 3 10 2 14" xfId="59831"/>
    <cellStyle name="Normal 4 3 10 2 2" xfId="59832"/>
    <cellStyle name="Normal 4 3 10 2 2 2" xfId="59833"/>
    <cellStyle name="Normal 4 3 10 2 3" xfId="59834"/>
    <cellStyle name="Normal 4 3 10 2 3 2" xfId="59835"/>
    <cellStyle name="Normal 4 3 10 2 4" xfId="59836"/>
    <cellStyle name="Normal 4 3 10 2 4 2" xfId="59837"/>
    <cellStyle name="Normal 4 3 10 2 5" xfId="59838"/>
    <cellStyle name="Normal 4 3 10 2 5 2" xfId="59839"/>
    <cellStyle name="Normal 4 3 10 2 6" xfId="59840"/>
    <cellStyle name="Normal 4 3 10 2 6 2" xfId="59841"/>
    <cellStyle name="Normal 4 3 10 2 7" xfId="59842"/>
    <cellStyle name="Normal 4 3 10 2 7 2" xfId="59843"/>
    <cellStyle name="Normal 4 3 10 2 8" xfId="59844"/>
    <cellStyle name="Normal 4 3 10 2 8 2" xfId="59845"/>
    <cellStyle name="Normal 4 3 10 2 9" xfId="59846"/>
    <cellStyle name="Normal 4 3 10 2 9 2" xfId="59847"/>
    <cellStyle name="Normal 4 3 10 3" xfId="59848"/>
    <cellStyle name="Normal 4 3 10 3 10" xfId="59849"/>
    <cellStyle name="Normal 4 3 10 3 10 2" xfId="59850"/>
    <cellStyle name="Normal 4 3 10 3 11" xfId="59851"/>
    <cellStyle name="Normal 4 3 10 3 11 2" xfId="59852"/>
    <cellStyle name="Normal 4 3 10 3 12" xfId="59853"/>
    <cellStyle name="Normal 4 3 10 3 12 2" xfId="59854"/>
    <cellStyle name="Normal 4 3 10 3 13" xfId="59855"/>
    <cellStyle name="Normal 4 3 10 3 14" xfId="59856"/>
    <cellStyle name="Normal 4 3 10 3 2" xfId="59857"/>
    <cellStyle name="Normal 4 3 10 3 2 2" xfId="59858"/>
    <cellStyle name="Normal 4 3 10 3 3" xfId="59859"/>
    <cellStyle name="Normal 4 3 10 3 3 2" xfId="59860"/>
    <cellStyle name="Normal 4 3 10 3 4" xfId="59861"/>
    <cellStyle name="Normal 4 3 10 3 4 2" xfId="59862"/>
    <cellStyle name="Normal 4 3 10 3 5" xfId="59863"/>
    <cellStyle name="Normal 4 3 10 3 5 2" xfId="59864"/>
    <cellStyle name="Normal 4 3 10 3 6" xfId="59865"/>
    <cellStyle name="Normal 4 3 10 3 6 2" xfId="59866"/>
    <cellStyle name="Normal 4 3 10 3 7" xfId="59867"/>
    <cellStyle name="Normal 4 3 10 3 7 2" xfId="59868"/>
    <cellStyle name="Normal 4 3 10 3 8" xfId="59869"/>
    <cellStyle name="Normal 4 3 10 3 8 2" xfId="59870"/>
    <cellStyle name="Normal 4 3 10 3 9" xfId="59871"/>
    <cellStyle name="Normal 4 3 10 3 9 2" xfId="59872"/>
    <cellStyle name="Normal 4 3 10 4" xfId="59873"/>
    <cellStyle name="Normal 4 3 10 4 2" xfId="59874"/>
    <cellStyle name="Normal 4 3 10 5" xfId="59875"/>
    <cellStyle name="Normal 4 3 10 5 2" xfId="59876"/>
    <cellStyle name="Normal 4 3 10 6" xfId="59877"/>
    <cellStyle name="Normal 4 3 10 6 2" xfId="59878"/>
    <cellStyle name="Normal 4 3 10 7" xfId="59879"/>
    <cellStyle name="Normal 4 3 10 7 2" xfId="59880"/>
    <cellStyle name="Normal 4 3 10 8" xfId="59881"/>
    <cellStyle name="Normal 4 3 10 8 2" xfId="59882"/>
    <cellStyle name="Normal 4 3 10 9" xfId="59883"/>
    <cellStyle name="Normal 4 3 10 9 2" xfId="59884"/>
    <cellStyle name="Normal 4 3 10_New_Duke_Form_Percent_Complete" xfId="59885"/>
    <cellStyle name="Normal 4 3 11" xfId="59886"/>
    <cellStyle name="Normal 4 3 11 10" xfId="59887"/>
    <cellStyle name="Normal 4 3 11 10 2" xfId="59888"/>
    <cellStyle name="Normal 4 3 11 11" xfId="59889"/>
    <cellStyle name="Normal 4 3 11 11 2" xfId="59890"/>
    <cellStyle name="Normal 4 3 11 12" xfId="59891"/>
    <cellStyle name="Normal 4 3 11 12 2" xfId="59892"/>
    <cellStyle name="Normal 4 3 11 13" xfId="59893"/>
    <cellStyle name="Normal 4 3 11 13 2" xfId="59894"/>
    <cellStyle name="Normal 4 3 11 14" xfId="59895"/>
    <cellStyle name="Normal 4 3 11 14 2" xfId="59896"/>
    <cellStyle name="Normal 4 3 11 15" xfId="59897"/>
    <cellStyle name="Normal 4 3 11 16" xfId="59898"/>
    <cellStyle name="Normal 4 3 11 2" xfId="59899"/>
    <cellStyle name="Normal 4 3 11 2 10" xfId="59900"/>
    <cellStyle name="Normal 4 3 11 2 10 2" xfId="59901"/>
    <cellStyle name="Normal 4 3 11 2 11" xfId="59902"/>
    <cellStyle name="Normal 4 3 11 2 11 2" xfId="59903"/>
    <cellStyle name="Normal 4 3 11 2 12" xfId="59904"/>
    <cellStyle name="Normal 4 3 11 2 12 2" xfId="59905"/>
    <cellStyle name="Normal 4 3 11 2 13" xfId="59906"/>
    <cellStyle name="Normal 4 3 11 2 14" xfId="59907"/>
    <cellStyle name="Normal 4 3 11 2 2" xfId="59908"/>
    <cellStyle name="Normal 4 3 11 2 2 2" xfId="59909"/>
    <cellStyle name="Normal 4 3 11 2 3" xfId="59910"/>
    <cellStyle name="Normal 4 3 11 2 3 2" xfId="59911"/>
    <cellStyle name="Normal 4 3 11 2 4" xfId="59912"/>
    <cellStyle name="Normal 4 3 2" xfId="270"/>
    <cellStyle name="Normal 4 3 2 2" xfId="271"/>
    <cellStyle name="Normal 4 3 2 2 2" xfId="612"/>
    <cellStyle name="Normal 4 3 2 2 2 2" xfId="613"/>
    <cellStyle name="Normal 4 3 2 2 3" xfId="614"/>
    <cellStyle name="Normal 4 3 2 2 3 2" xfId="615"/>
    <cellStyle name="Normal 4 3 2 2 4" xfId="616"/>
    <cellStyle name="Normal 4 3 2 3" xfId="617"/>
    <cellStyle name="Normal 4 3 2 3 2" xfId="618"/>
    <cellStyle name="Normal 4 3 2 4" xfId="619"/>
    <cellStyle name="Normal 4 3 2 4 2" xfId="620"/>
    <cellStyle name="Normal 4 3 2 5" xfId="621"/>
    <cellStyle name="Normal 4 3 3" xfId="272"/>
    <cellStyle name="Normal 4 3 3 2" xfId="273"/>
    <cellStyle name="Normal 4 3 3 2 2" xfId="622"/>
    <cellStyle name="Normal 4 3 3 2 2 2" xfId="623"/>
    <cellStyle name="Normal 4 3 3 2 3" xfId="624"/>
    <cellStyle name="Normal 4 3 3 2 3 2" xfId="625"/>
    <cellStyle name="Normal 4 3 3 2 4" xfId="626"/>
    <cellStyle name="Normal 4 3 3 3" xfId="627"/>
    <cellStyle name="Normal 4 3 3 3 2" xfId="628"/>
    <cellStyle name="Normal 4 3 3 4" xfId="629"/>
    <cellStyle name="Normal 4 3 3 4 2" xfId="630"/>
    <cellStyle name="Normal 4 3 3 5" xfId="631"/>
    <cellStyle name="Normal 4 3 4" xfId="274"/>
    <cellStyle name="Normal 4 3 4 2" xfId="632"/>
    <cellStyle name="Normal 4 3 4 2 2" xfId="633"/>
    <cellStyle name="Normal 4 3 4 3" xfId="634"/>
    <cellStyle name="Normal 4 3 4 3 2" xfId="635"/>
    <cellStyle name="Normal 4 3 4 4" xfId="636"/>
    <cellStyle name="Normal 4 3 5" xfId="637"/>
    <cellStyle name="Normal 4 3 5 2" xfId="638"/>
    <cellStyle name="Normal 4 3 6" xfId="639"/>
    <cellStyle name="Normal 4 3 6 2" xfId="640"/>
    <cellStyle name="Normal 4 3 7" xfId="641"/>
    <cellStyle name="Normal 4 30" xfId="59913"/>
    <cellStyle name="Normal 4 31" xfId="59914"/>
    <cellStyle name="Normal 4 32" xfId="59915"/>
    <cellStyle name="Normal 4 33" xfId="59916"/>
    <cellStyle name="Normal 4 34" xfId="59917"/>
    <cellStyle name="Normal 4 35" xfId="59918"/>
    <cellStyle name="Normal 4 36" xfId="59919"/>
    <cellStyle name="Normal 4 37" xfId="59920"/>
    <cellStyle name="Normal 4 38" xfId="59921"/>
    <cellStyle name="Normal 4 39" xfId="59922"/>
    <cellStyle name="Normal 4 4" xfId="275"/>
    <cellStyle name="Normal 4 4 2" xfId="276"/>
    <cellStyle name="Normal 4 4 2 2" xfId="642"/>
    <cellStyle name="Normal 4 4 2 2 2" xfId="643"/>
    <cellStyle name="Normal 4 4 2 3" xfId="644"/>
    <cellStyle name="Normal 4 4 2 3 2" xfId="645"/>
    <cellStyle name="Normal 4 4 2 4" xfId="646"/>
    <cellStyle name="Normal 4 4 3" xfId="647"/>
    <cellStyle name="Normal 4 4 3 2" xfId="648"/>
    <cellStyle name="Normal 4 4 4" xfId="649"/>
    <cellStyle name="Normal 4 4 4 2" xfId="650"/>
    <cellStyle name="Normal 4 4 5" xfId="651"/>
    <cellStyle name="Normal 4 40" xfId="59923"/>
    <cellStyle name="Normal 4 41" xfId="59924"/>
    <cellStyle name="Normal 4 42" xfId="59925"/>
    <cellStyle name="Normal 4 43" xfId="59926"/>
    <cellStyle name="Normal 4 44" xfId="59927"/>
    <cellStyle name="Normal 4 45" xfId="59928"/>
    <cellStyle name="Normal 4 46" xfId="59929"/>
    <cellStyle name="Normal 4 47" xfId="59930"/>
    <cellStyle name="Normal 4 48" xfId="59931"/>
    <cellStyle name="Normal 4 49" xfId="59932"/>
    <cellStyle name="Normal 4 5" xfId="277"/>
    <cellStyle name="Normal 4 5 2" xfId="278"/>
    <cellStyle name="Normal 4 5 2 2" xfId="652"/>
    <cellStyle name="Normal 4 5 2 2 2" xfId="653"/>
    <cellStyle name="Normal 4 5 2 3" xfId="654"/>
    <cellStyle name="Normal 4 5 2 3 2" xfId="655"/>
    <cellStyle name="Normal 4 5 2 4" xfId="656"/>
    <cellStyle name="Normal 4 5 3" xfId="657"/>
    <cellStyle name="Normal 4 5 3 2" xfId="658"/>
    <cellStyle name="Normal 4 5 4" xfId="659"/>
    <cellStyle name="Normal 4 5 4 2" xfId="660"/>
    <cellStyle name="Normal 4 5 5" xfId="661"/>
    <cellStyle name="Normal 4 50" xfId="59933"/>
    <cellStyle name="Normal 4 51" xfId="59934"/>
    <cellStyle name="Normal 4 52" xfId="59935"/>
    <cellStyle name="Normal 4 53" xfId="59936"/>
    <cellStyle name="Normal 4 54" xfId="59937"/>
    <cellStyle name="Normal 4 55" xfId="59938"/>
    <cellStyle name="Normal 4 56" xfId="59939"/>
    <cellStyle name="Normal 4 57" xfId="59940"/>
    <cellStyle name="Normal 4 58" xfId="59941"/>
    <cellStyle name="Normal 4 59" xfId="59942"/>
    <cellStyle name="Normal 4 6" xfId="279"/>
    <cellStyle name="Normal 4 6 2" xfId="662"/>
    <cellStyle name="Normal 4 6 2 2" xfId="663"/>
    <cellStyle name="Normal 4 6 3" xfId="664"/>
    <cellStyle name="Normal 4 6 3 2" xfId="665"/>
    <cellStyle name="Normal 4 6 4" xfId="666"/>
    <cellStyle name="Normal 4 60" xfId="59943"/>
    <cellStyle name="Normal 4 61" xfId="59944"/>
    <cellStyle name="Normal 4 62" xfId="59945"/>
    <cellStyle name="Normal 4 63" xfId="59946"/>
    <cellStyle name="Normal 4 64" xfId="59947"/>
    <cellStyle name="Normal 4 65" xfId="59948"/>
    <cellStyle name="Normal 4 66" xfId="59949"/>
    <cellStyle name="Normal 4 67" xfId="59950"/>
    <cellStyle name="Normal 4 68" xfId="59951"/>
    <cellStyle name="Normal 4 69" xfId="59952"/>
    <cellStyle name="Normal 4 7" xfId="667"/>
    <cellStyle name="Normal 4 7 2" xfId="668"/>
    <cellStyle name="Normal 4 7 2 2" xfId="669"/>
    <cellStyle name="Normal 4 7 3" xfId="670"/>
    <cellStyle name="Normal 4 70" xfId="59953"/>
    <cellStyle name="Normal 4 71" xfId="59954"/>
    <cellStyle name="Normal 4 72" xfId="59955"/>
    <cellStyle name="Normal 4 73" xfId="59956"/>
    <cellStyle name="Normal 4 74" xfId="59957"/>
    <cellStyle name="Normal 4 75" xfId="59958"/>
    <cellStyle name="Normal 4 76" xfId="59959"/>
    <cellStyle name="Normal 4 77" xfId="59960"/>
    <cellStyle name="Normal 4 78" xfId="59961"/>
    <cellStyle name="Normal 4 79" xfId="59962"/>
    <cellStyle name="Normal 4 8" xfId="671"/>
    <cellStyle name="Normal 4 8 2" xfId="672"/>
    <cellStyle name="Normal 4 80" xfId="59963"/>
    <cellStyle name="Normal 4 81" xfId="59964"/>
    <cellStyle name="Normal 4 82" xfId="59965"/>
    <cellStyle name="Normal 4 83" xfId="59966"/>
    <cellStyle name="Normal 4 84" xfId="59967"/>
    <cellStyle name="Normal 4 85" xfId="59968"/>
    <cellStyle name="Normal 4 86" xfId="59969"/>
    <cellStyle name="Normal 4 87" xfId="59970"/>
    <cellStyle name="Normal 4 88" xfId="59971"/>
    <cellStyle name="Normal 4 89" xfId="59972"/>
    <cellStyle name="Normal 4 9" xfId="673"/>
    <cellStyle name="Normal 4 9 2" xfId="674"/>
    <cellStyle name="Normal 4 90" xfId="59973"/>
    <cellStyle name="Normal 4 91" xfId="59974"/>
    <cellStyle name="Normal 4 92" xfId="59975"/>
    <cellStyle name="Normal 4 93" xfId="59976"/>
    <cellStyle name="Normal 4 94" xfId="59977"/>
    <cellStyle name="Normal 4 95" xfId="59978"/>
    <cellStyle name="Normal 4 96" xfId="59979"/>
    <cellStyle name="Normal 4 97" xfId="59980"/>
    <cellStyle name="Normal 4 98" xfId="59981"/>
    <cellStyle name="Normal 4 99" xfId="59982"/>
    <cellStyle name="Normal 4_Sheet1" xfId="280"/>
    <cellStyle name="Normal 40" xfId="281"/>
    <cellStyle name="Normal 40 2" xfId="978"/>
    <cellStyle name="Normal 41" xfId="282"/>
    <cellStyle name="Normal 41 2" xfId="283"/>
    <cellStyle name="Normal 41 3" xfId="979"/>
    <cellStyle name="Normal 42" xfId="284"/>
    <cellStyle name="Normal 42 2" xfId="285"/>
    <cellStyle name="Normal 42 3" xfId="980"/>
    <cellStyle name="Normal 43" xfId="286"/>
    <cellStyle name="Normal 43 2" xfId="981"/>
    <cellStyle name="Normal 44" xfId="287"/>
    <cellStyle name="Normal 44 2" xfId="288"/>
    <cellStyle name="Normal 44 3" xfId="982"/>
    <cellStyle name="Normal 45" xfId="289"/>
    <cellStyle name="Normal 45 2" xfId="290"/>
    <cellStyle name="Normal 45 3" xfId="983"/>
    <cellStyle name="Normal 46" xfId="291"/>
    <cellStyle name="Normal 46 2" xfId="984"/>
    <cellStyle name="Normal 47" xfId="292"/>
    <cellStyle name="Normal 47 2" xfId="985"/>
    <cellStyle name="Normal 48" xfId="293"/>
    <cellStyle name="Normal 48 2" xfId="986"/>
    <cellStyle name="Normal 49" xfId="675"/>
    <cellStyle name="Normal 49 2" xfId="59983"/>
    <cellStyle name="Normal 5" xfId="294"/>
    <cellStyle name="Normal 5 10" xfId="59984"/>
    <cellStyle name="Normal 5 100" xfId="59985"/>
    <cellStyle name="Normal 5 101" xfId="59986"/>
    <cellStyle name="Normal 5 102" xfId="59987"/>
    <cellStyle name="Normal 5 103" xfId="59988"/>
    <cellStyle name="Normal 5 104" xfId="59989"/>
    <cellStyle name="Normal 5 105" xfId="59990"/>
    <cellStyle name="Normal 5 106" xfId="59991"/>
    <cellStyle name="Normal 5 107" xfId="59992"/>
    <cellStyle name="Normal 5 108" xfId="59993"/>
    <cellStyle name="Normal 5 109" xfId="59994"/>
    <cellStyle name="Normal 5 11" xfId="59995"/>
    <cellStyle name="Normal 5 110" xfId="59996"/>
    <cellStyle name="Normal 5 111" xfId="59997"/>
    <cellStyle name="Normal 5 112" xfId="59998"/>
    <cellStyle name="Normal 5 113" xfId="59999"/>
    <cellStyle name="Normal 5 114" xfId="60000"/>
    <cellStyle name="Normal 5 115" xfId="60001"/>
    <cellStyle name="Normal 5 116" xfId="60002"/>
    <cellStyle name="Normal 5 117" xfId="60003"/>
    <cellStyle name="Normal 5 118" xfId="60004"/>
    <cellStyle name="Normal 5 119" xfId="60005"/>
    <cellStyle name="Normal 5 12" xfId="60006"/>
    <cellStyle name="Normal 5 120" xfId="60007"/>
    <cellStyle name="Normal 5 121" xfId="60008"/>
    <cellStyle name="Normal 5 122" xfId="60009"/>
    <cellStyle name="Normal 5 123" xfId="60010"/>
    <cellStyle name="Normal 5 124" xfId="60011"/>
    <cellStyle name="Normal 5 125" xfId="60012"/>
    <cellStyle name="Normal 5 126" xfId="60013"/>
    <cellStyle name="Normal 5 127" xfId="60014"/>
    <cellStyle name="Normal 5 13" xfId="60015"/>
    <cellStyle name="Normal 5 14" xfId="60016"/>
    <cellStyle name="Normal 5 15" xfId="60017"/>
    <cellStyle name="Normal 5 16" xfId="60018"/>
    <cellStyle name="Normal 5 17" xfId="60019"/>
    <cellStyle name="Normal 5 18" xfId="60020"/>
    <cellStyle name="Normal 5 19" xfId="60021"/>
    <cellStyle name="Normal 5 2" xfId="295"/>
    <cellStyle name="Normal 5 2 10" xfId="60022"/>
    <cellStyle name="Normal 5 2 11" xfId="60023"/>
    <cellStyle name="Normal 5 2 12" xfId="60024"/>
    <cellStyle name="Normal 5 2 13" xfId="60025"/>
    <cellStyle name="Normal 5 2 14" xfId="60026"/>
    <cellStyle name="Normal 5 2 15" xfId="60027"/>
    <cellStyle name="Normal 5 2 16" xfId="60028"/>
    <cellStyle name="Normal 5 2 17" xfId="60029"/>
    <cellStyle name="Normal 5 2 18" xfId="60030"/>
    <cellStyle name="Normal 5 2 19" xfId="60031"/>
    <cellStyle name="Normal 5 2 2" xfId="988"/>
    <cellStyle name="Normal 5 2 2 2" xfId="60032"/>
    <cellStyle name="Normal 5 2 2 3" xfId="60033"/>
    <cellStyle name="Normal 5 2 20" xfId="60034"/>
    <cellStyle name="Normal 5 2 3" xfId="60035"/>
    <cellStyle name="Normal 5 2 3 2" xfId="60036"/>
    <cellStyle name="Normal 5 2 3 2 2" xfId="60037"/>
    <cellStyle name="Normal 5 2 3 3" xfId="60038"/>
    <cellStyle name="Normal 5 2 4" xfId="60039"/>
    <cellStyle name="Normal 5 2 5" xfId="60040"/>
    <cellStyle name="Normal 5 2 6" xfId="60041"/>
    <cellStyle name="Normal 5 2 7" xfId="60042"/>
    <cellStyle name="Normal 5 2 8" xfId="60043"/>
    <cellStyle name="Normal 5 2 9" xfId="60044"/>
    <cellStyle name="Normal 5 20" xfId="60045"/>
    <cellStyle name="Normal 5 21" xfId="60046"/>
    <cellStyle name="Normal 5 22" xfId="60047"/>
    <cellStyle name="Normal 5 23" xfId="60048"/>
    <cellStyle name="Normal 5 24" xfId="60049"/>
    <cellStyle name="Normal 5 25" xfId="60050"/>
    <cellStyle name="Normal 5 26" xfId="60051"/>
    <cellStyle name="Normal 5 27" xfId="60052"/>
    <cellStyle name="Normal 5 28" xfId="60053"/>
    <cellStyle name="Normal 5 29" xfId="60054"/>
    <cellStyle name="Normal 5 3" xfId="296"/>
    <cellStyle name="Normal 5 3 2" xfId="60055"/>
    <cellStyle name="Normal 5 3 2 2" xfId="60056"/>
    <cellStyle name="Normal 5 3 3" xfId="60057"/>
    <cellStyle name="Normal 5 3 4" xfId="60058"/>
    <cellStyle name="Normal 5 30" xfId="60059"/>
    <cellStyle name="Normal 5 31" xfId="60060"/>
    <cellStyle name="Normal 5 32" xfId="60061"/>
    <cellStyle name="Normal 5 33" xfId="60062"/>
    <cellStyle name="Normal 5 34" xfId="60063"/>
    <cellStyle name="Normal 5 35" xfId="60064"/>
    <cellStyle name="Normal 5 36" xfId="60065"/>
    <cellStyle name="Normal 5 37" xfId="60066"/>
    <cellStyle name="Normal 5 38" xfId="60067"/>
    <cellStyle name="Normal 5 39" xfId="60068"/>
    <cellStyle name="Normal 5 4" xfId="297"/>
    <cellStyle name="Normal 5 4 2" xfId="60069"/>
    <cellStyle name="Normal 5 4 3" xfId="60070"/>
    <cellStyle name="Normal 5 4 4" xfId="60071"/>
    <cellStyle name="Normal 5 40" xfId="60072"/>
    <cellStyle name="Normal 5 41" xfId="60073"/>
    <cellStyle name="Normal 5 42" xfId="60074"/>
    <cellStyle name="Normal 5 43" xfId="60075"/>
    <cellStyle name="Normal 5 44" xfId="60076"/>
    <cellStyle name="Normal 5 45" xfId="60077"/>
    <cellStyle name="Normal 5 46" xfId="60078"/>
    <cellStyle name="Normal 5 47" xfId="60079"/>
    <cellStyle name="Normal 5 48" xfId="60080"/>
    <cellStyle name="Normal 5 49" xfId="60081"/>
    <cellStyle name="Normal 5 5" xfId="298"/>
    <cellStyle name="Normal 5 5 2" xfId="60082"/>
    <cellStyle name="Normal 5 50" xfId="60083"/>
    <cellStyle name="Normal 5 51" xfId="60084"/>
    <cellStyle name="Normal 5 52" xfId="60085"/>
    <cellStyle name="Normal 5 53" xfId="60086"/>
    <cellStyle name="Normal 5 54" xfId="60087"/>
    <cellStyle name="Normal 5 55" xfId="60088"/>
    <cellStyle name="Normal 5 56" xfId="60089"/>
    <cellStyle name="Normal 5 57" xfId="60090"/>
    <cellStyle name="Normal 5 58" xfId="60091"/>
    <cellStyle name="Normal 5 59" xfId="60092"/>
    <cellStyle name="Normal 5 6" xfId="299"/>
    <cellStyle name="Normal 5 60" xfId="60093"/>
    <cellStyle name="Normal 5 61" xfId="60094"/>
    <cellStyle name="Normal 5 62" xfId="60095"/>
    <cellStyle name="Normal 5 63" xfId="60096"/>
    <cellStyle name="Normal 5 64" xfId="60097"/>
    <cellStyle name="Normal 5 65" xfId="60098"/>
    <cellStyle name="Normal 5 66" xfId="60099"/>
    <cellStyle name="Normal 5 67" xfId="60100"/>
    <cellStyle name="Normal 5 68" xfId="60101"/>
    <cellStyle name="Normal 5 69" xfId="60102"/>
    <cellStyle name="Normal 5 7" xfId="300"/>
    <cellStyle name="Normal 5 7 2" xfId="60103"/>
    <cellStyle name="Normal 5 70" xfId="60104"/>
    <cellStyle name="Normal 5 71" xfId="60105"/>
    <cellStyle name="Normal 5 72" xfId="60106"/>
    <cellStyle name="Normal 5 73" xfId="60107"/>
    <cellStyle name="Normal 5 74" xfId="60108"/>
    <cellStyle name="Normal 5 75" xfId="60109"/>
    <cellStyle name="Normal 5 76" xfId="60110"/>
    <cellStyle name="Normal 5 77" xfId="60111"/>
    <cellStyle name="Normal 5 78" xfId="60112"/>
    <cellStyle name="Normal 5 79" xfId="60113"/>
    <cellStyle name="Normal 5 8" xfId="987"/>
    <cellStyle name="Normal 5 80" xfId="60114"/>
    <cellStyle name="Normal 5 81" xfId="60115"/>
    <cellStyle name="Normal 5 82" xfId="60116"/>
    <cellStyle name="Normal 5 83" xfId="60117"/>
    <cellStyle name="Normal 5 84" xfId="60118"/>
    <cellStyle name="Normal 5 85" xfId="60119"/>
    <cellStyle name="Normal 5 86" xfId="60120"/>
    <cellStyle name="Normal 5 87" xfId="60121"/>
    <cellStyle name="Normal 5 88" xfId="60122"/>
    <cellStyle name="Normal 5 89" xfId="60123"/>
    <cellStyle name="Normal 5 9" xfId="60124"/>
    <cellStyle name="Normal 5 90" xfId="60125"/>
    <cellStyle name="Normal 5 91" xfId="60126"/>
    <cellStyle name="Normal 5 92" xfId="60127"/>
    <cellStyle name="Normal 5 93" xfId="60128"/>
    <cellStyle name="Normal 5 94" xfId="60129"/>
    <cellStyle name="Normal 5 95" xfId="60130"/>
    <cellStyle name="Normal 5 96" xfId="60131"/>
    <cellStyle name="Normal 5 97" xfId="60132"/>
    <cellStyle name="Normal 5 98" xfId="60133"/>
    <cellStyle name="Normal 5 99" xfId="60134"/>
    <cellStyle name="Normal 50" xfId="676"/>
    <cellStyle name="Normal 50 2" xfId="60135"/>
    <cellStyle name="Normal 50 4" xfId="60136"/>
    <cellStyle name="Normal 51" xfId="677"/>
    <cellStyle name="Normal 51 2" xfId="60137"/>
    <cellStyle name="Normal 52" xfId="678"/>
    <cellStyle name="Normal 52 2" xfId="60138"/>
    <cellStyle name="Normal 53" xfId="679"/>
    <cellStyle name="Normal 53 2" xfId="60139"/>
    <cellStyle name="Normal 54" xfId="680"/>
    <cellStyle name="Normal 54 2" xfId="60140"/>
    <cellStyle name="Normal 55" xfId="681"/>
    <cellStyle name="Normal 55 2" xfId="60141"/>
    <cellStyle name="Normal 56" xfId="682"/>
    <cellStyle name="Normal 56 2" xfId="60142"/>
    <cellStyle name="Normal 57" xfId="60143"/>
    <cellStyle name="Normal 57 2" xfId="60144"/>
    <cellStyle name="Normal 58" xfId="60145"/>
    <cellStyle name="Normal 58 2" xfId="60146"/>
    <cellStyle name="Normal 59" xfId="60147"/>
    <cellStyle name="Normal 59 2" xfId="60148"/>
    <cellStyle name="Normal 6" xfId="301"/>
    <cellStyle name="Normal 6 2" xfId="302"/>
    <cellStyle name="Normal 6 2 2" xfId="303"/>
    <cellStyle name="Normal 6 2 2 2" xfId="60149"/>
    <cellStyle name="Normal 6 2 2 2 2" xfId="60150"/>
    <cellStyle name="Normal 6 2 3" xfId="304"/>
    <cellStyle name="Normal 6 2 3 2" xfId="60151"/>
    <cellStyle name="Normal 6 2 3 3" xfId="60152"/>
    <cellStyle name="Normal 6 2 4" xfId="990"/>
    <cellStyle name="Normal 6 2 4 2" xfId="60153"/>
    <cellStyle name="Normal 6 2 5" xfId="60154"/>
    <cellStyle name="Normal 6 2 6" xfId="60155"/>
    <cellStyle name="Normal 6 2 7" xfId="60156"/>
    <cellStyle name="Normal 6 3" xfId="989"/>
    <cellStyle name="Normal 6 3 2" xfId="60157"/>
    <cellStyle name="Normal 6 4" xfId="60158"/>
    <cellStyle name="Normal 60" xfId="60159"/>
    <cellStyle name="Normal 60 2" xfId="60160"/>
    <cellStyle name="Normal 61" xfId="60161"/>
    <cellStyle name="Normal 61 2" xfId="60162"/>
    <cellStyle name="Normal 62" xfId="60163"/>
    <cellStyle name="Normal 62 2" xfId="60164"/>
    <cellStyle name="Normal 63" xfId="60165"/>
    <cellStyle name="Normal 63 2" xfId="60166"/>
    <cellStyle name="Normal 64" xfId="60167"/>
    <cellStyle name="Normal 64 2" xfId="60168"/>
    <cellStyle name="Normal 65" xfId="60169"/>
    <cellStyle name="Normal 65 2" xfId="60170"/>
    <cellStyle name="Normal 66" xfId="60171"/>
    <cellStyle name="Normal 66 2" xfId="60172"/>
    <cellStyle name="Normal 67" xfId="60173"/>
    <cellStyle name="Normal 67 2" xfId="60174"/>
    <cellStyle name="Normal 68" xfId="60175"/>
    <cellStyle name="Normal 68 2" xfId="60176"/>
    <cellStyle name="Normal 69" xfId="60177"/>
    <cellStyle name="Normal 69 2" xfId="60178"/>
    <cellStyle name="Normal 7" xfId="305"/>
    <cellStyle name="Normal 7 10" xfId="60179"/>
    <cellStyle name="Normal 7 100" xfId="60180"/>
    <cellStyle name="Normal 7 101" xfId="60181"/>
    <cellStyle name="Normal 7 102" xfId="60182"/>
    <cellStyle name="Normal 7 103" xfId="60183"/>
    <cellStyle name="Normal 7 104" xfId="60184"/>
    <cellStyle name="Normal 7 105" xfId="60185"/>
    <cellStyle name="Normal 7 106" xfId="60186"/>
    <cellStyle name="Normal 7 107" xfId="60187"/>
    <cellStyle name="Normal 7 108" xfId="60188"/>
    <cellStyle name="Normal 7 109" xfId="60189"/>
    <cellStyle name="Normal 7 11" xfId="60190"/>
    <cellStyle name="Normal 7 110" xfId="60191"/>
    <cellStyle name="Normal 7 111" xfId="60192"/>
    <cellStyle name="Normal 7 112" xfId="60193"/>
    <cellStyle name="Normal 7 113" xfId="60194"/>
    <cellStyle name="Normal 7 114" xfId="60195"/>
    <cellStyle name="Normal 7 115" xfId="60196"/>
    <cellStyle name="Normal 7 116" xfId="60197"/>
    <cellStyle name="Normal 7 117" xfId="60198"/>
    <cellStyle name="Normal 7 118" xfId="60199"/>
    <cellStyle name="Normal 7 119" xfId="60200"/>
    <cellStyle name="Normal 7 12" xfId="60201"/>
    <cellStyle name="Normal 7 120" xfId="60202"/>
    <cellStyle name="Normal 7 121" xfId="60203"/>
    <cellStyle name="Normal 7 13" xfId="60204"/>
    <cellStyle name="Normal 7 14" xfId="60205"/>
    <cellStyle name="Normal 7 15" xfId="60206"/>
    <cellStyle name="Normal 7 16" xfId="60207"/>
    <cellStyle name="Normal 7 17" xfId="60208"/>
    <cellStyle name="Normal 7 18" xfId="60209"/>
    <cellStyle name="Normal 7 19" xfId="60210"/>
    <cellStyle name="Normal 7 2" xfId="306"/>
    <cellStyle name="Normal 7 2 2" xfId="992"/>
    <cellStyle name="Normal 7 20" xfId="60211"/>
    <cellStyle name="Normal 7 21" xfId="60212"/>
    <cellStyle name="Normal 7 22" xfId="60213"/>
    <cellStyle name="Normal 7 23" xfId="60214"/>
    <cellStyle name="Normal 7 24" xfId="60215"/>
    <cellStyle name="Normal 7 25" xfId="60216"/>
    <cellStyle name="Normal 7 26" xfId="60217"/>
    <cellStyle name="Normal 7 27" xfId="60218"/>
    <cellStyle name="Normal 7 28" xfId="60219"/>
    <cellStyle name="Normal 7 29" xfId="60220"/>
    <cellStyle name="Normal 7 3" xfId="991"/>
    <cellStyle name="Normal 7 30" xfId="60221"/>
    <cellStyle name="Normal 7 31" xfId="60222"/>
    <cellStyle name="Normal 7 32" xfId="60223"/>
    <cellStyle name="Normal 7 33" xfId="60224"/>
    <cellStyle name="Normal 7 34" xfId="60225"/>
    <cellStyle name="Normal 7 35" xfId="60226"/>
    <cellStyle name="Normal 7 36" xfId="60227"/>
    <cellStyle name="Normal 7 37" xfId="60228"/>
    <cellStyle name="Normal 7 38" xfId="60229"/>
    <cellStyle name="Normal 7 39" xfId="60230"/>
    <cellStyle name="Normal 7 4" xfId="60231"/>
    <cellStyle name="Normal 7 40" xfId="60232"/>
    <cellStyle name="Normal 7 41" xfId="60233"/>
    <cellStyle name="Normal 7 42" xfId="60234"/>
    <cellStyle name="Normal 7 43" xfId="60235"/>
    <cellStyle name="Normal 7 44" xfId="60236"/>
    <cellStyle name="Normal 7 45" xfId="60237"/>
    <cellStyle name="Normal 7 46" xfId="60238"/>
    <cellStyle name="Normal 7 47" xfId="60239"/>
    <cellStyle name="Normal 7 48" xfId="60240"/>
    <cellStyle name="Normal 7 49" xfId="60241"/>
    <cellStyle name="Normal 7 5" xfId="60242"/>
    <cellStyle name="Normal 7 50" xfId="60243"/>
    <cellStyle name="Normal 7 51" xfId="60244"/>
    <cellStyle name="Normal 7 52" xfId="60245"/>
    <cellStyle name="Normal 7 53" xfId="60246"/>
    <cellStyle name="Normal 7 54" xfId="60247"/>
    <cellStyle name="Normal 7 55" xfId="60248"/>
    <cellStyle name="Normal 7 56" xfId="60249"/>
    <cellStyle name="Normal 7 57" xfId="60250"/>
    <cellStyle name="Normal 7 58" xfId="60251"/>
    <cellStyle name="Normal 7 59" xfId="60252"/>
    <cellStyle name="Normal 7 6" xfId="60253"/>
    <cellStyle name="Normal 7 60" xfId="60254"/>
    <cellStyle name="Normal 7 61" xfId="60255"/>
    <cellStyle name="Normal 7 62" xfId="60256"/>
    <cellStyle name="Normal 7 63" xfId="60257"/>
    <cellStyle name="Normal 7 64" xfId="60258"/>
    <cellStyle name="Normal 7 65" xfId="60259"/>
    <cellStyle name="Normal 7 66" xfId="60260"/>
    <cellStyle name="Normal 7 67" xfId="60261"/>
    <cellStyle name="Normal 7 68" xfId="60262"/>
    <cellStyle name="Normal 7 69" xfId="60263"/>
    <cellStyle name="Normal 7 7" xfId="60264"/>
    <cellStyle name="Normal 7 70" xfId="60265"/>
    <cellStyle name="Normal 7 71" xfId="60266"/>
    <cellStyle name="Normal 7 72" xfId="60267"/>
    <cellStyle name="Normal 7 73" xfId="60268"/>
    <cellStyle name="Normal 7 74" xfId="60269"/>
    <cellStyle name="Normal 7 75" xfId="60270"/>
    <cellStyle name="Normal 7 76" xfId="60271"/>
    <cellStyle name="Normal 7 77" xfId="60272"/>
    <cellStyle name="Normal 7 78" xfId="60273"/>
    <cellStyle name="Normal 7 79" xfId="60274"/>
    <cellStyle name="Normal 7 8" xfId="60275"/>
    <cellStyle name="Normal 7 80" xfId="60276"/>
    <cellStyle name="Normal 7 81" xfId="60277"/>
    <cellStyle name="Normal 7 82" xfId="60278"/>
    <cellStyle name="Normal 7 83" xfId="60279"/>
    <cellStyle name="Normal 7 84" xfId="60280"/>
    <cellStyle name="Normal 7 85" xfId="60281"/>
    <cellStyle name="Normal 7 86" xfId="60282"/>
    <cellStyle name="Normal 7 87" xfId="60283"/>
    <cellStyle name="Normal 7 88" xfId="60284"/>
    <cellStyle name="Normal 7 89" xfId="60285"/>
    <cellStyle name="Normal 7 9" xfId="60286"/>
    <cellStyle name="Normal 7 90" xfId="60287"/>
    <cellStyle name="Normal 7 91" xfId="60288"/>
    <cellStyle name="Normal 7 92" xfId="60289"/>
    <cellStyle name="Normal 7 93" xfId="60290"/>
    <cellStyle name="Normal 7 94" xfId="60291"/>
    <cellStyle name="Normal 7 95" xfId="60292"/>
    <cellStyle name="Normal 7 96" xfId="60293"/>
    <cellStyle name="Normal 7 97" xfId="60294"/>
    <cellStyle name="Normal 7 98" xfId="60295"/>
    <cellStyle name="Normal 7 99" xfId="60296"/>
    <cellStyle name="Normal 70" xfId="60297"/>
    <cellStyle name="Normal 70 2" xfId="60298"/>
    <cellStyle name="Normal 71" xfId="60299"/>
    <cellStyle name="Normal 71 2" xfId="60300"/>
    <cellStyle name="Normal 72" xfId="60301"/>
    <cellStyle name="Normal 72 2" xfId="60302"/>
    <cellStyle name="Normal 73" xfId="60303"/>
    <cellStyle name="Normal 73 2" xfId="60304"/>
    <cellStyle name="Normal 74" xfId="60305"/>
    <cellStyle name="Normal 74 2" xfId="60306"/>
    <cellStyle name="Normal 75" xfId="60307"/>
    <cellStyle name="Normal 75 2" xfId="60308"/>
    <cellStyle name="Normal 76" xfId="60309"/>
    <cellStyle name="Normal 76 2" xfId="60310"/>
    <cellStyle name="Normal 77" xfId="60311"/>
    <cellStyle name="Normal 77 2" xfId="60312"/>
    <cellStyle name="Normal 78" xfId="60313"/>
    <cellStyle name="Normal 78 2" xfId="60314"/>
    <cellStyle name="Normal 79" xfId="60315"/>
    <cellStyle name="Normal 79 2" xfId="60316"/>
    <cellStyle name="Normal 8" xfId="307"/>
    <cellStyle name="Normal 8 2" xfId="308"/>
    <cellStyle name="Normal 8 2 2" xfId="994"/>
    <cellStyle name="Normal 8 3" xfId="993"/>
    <cellStyle name="Normal 80" xfId="60317"/>
    <cellStyle name="Normal 80 2" xfId="60318"/>
    <cellStyle name="Normal 81" xfId="60319"/>
    <cellStyle name="Normal 81 2" xfId="60320"/>
    <cellStyle name="Normal 82" xfId="60321"/>
    <cellStyle name="Normal 82 2" xfId="60322"/>
    <cellStyle name="Normal 83" xfId="60323"/>
    <cellStyle name="Normal 84" xfId="60324"/>
    <cellStyle name="Normal 85" xfId="60325"/>
    <cellStyle name="Normal 86" xfId="60326"/>
    <cellStyle name="Normal 87" xfId="60327"/>
    <cellStyle name="Normal 88" xfId="60328"/>
    <cellStyle name="Normal 89" xfId="60329"/>
    <cellStyle name="Normal 9" xfId="309"/>
    <cellStyle name="Normal 9 2" xfId="310"/>
    <cellStyle name="Normal 9 2 2" xfId="996"/>
    <cellStyle name="Normal 9 3" xfId="995"/>
    <cellStyle name="Normal 90" xfId="60330"/>
    <cellStyle name="Normal 91" xfId="60331"/>
    <cellStyle name="Normal 92" xfId="60332"/>
    <cellStyle name="Normal 93" xfId="60333"/>
    <cellStyle name="Normal 94" xfId="60334"/>
    <cellStyle name="Normal 95" xfId="60335"/>
    <cellStyle name="Normal 96" xfId="60336"/>
    <cellStyle name="Normal 97" xfId="60337"/>
    <cellStyle name="Normal 98" xfId="60338"/>
    <cellStyle name="Normal 99" xfId="60339"/>
    <cellStyle name="Normal_KPSC GAS SFRs-Forward Looking" xfId="62330"/>
    <cellStyle name="Normal_SCH_I5" xfId="62329"/>
    <cellStyle name="Normal_SCH_J1" xfId="939"/>
    <cellStyle name="Normal_Schedule B-3" xfId="938"/>
    <cellStyle name="Note 10" xfId="60340"/>
    <cellStyle name="Note 10 2" xfId="60341"/>
    <cellStyle name="Note 100" xfId="60342"/>
    <cellStyle name="Note 101" xfId="60343"/>
    <cellStyle name="Note 102" xfId="60344"/>
    <cellStyle name="Note 103" xfId="60345"/>
    <cellStyle name="Note 104" xfId="60346"/>
    <cellStyle name="Note 105" xfId="60347"/>
    <cellStyle name="Note 106" xfId="60348"/>
    <cellStyle name="Note 107" xfId="60349"/>
    <cellStyle name="Note 108" xfId="60350"/>
    <cellStyle name="Note 109" xfId="60351"/>
    <cellStyle name="Note 11" xfId="60352"/>
    <cellStyle name="Note 11 2" xfId="60353"/>
    <cellStyle name="Note 110" xfId="60354"/>
    <cellStyle name="Note 111" xfId="60355"/>
    <cellStyle name="Note 112" xfId="60356"/>
    <cellStyle name="Note 113" xfId="60357"/>
    <cellStyle name="Note 114" xfId="60358"/>
    <cellStyle name="Note 115" xfId="60359"/>
    <cellStyle name="Note 116" xfId="60360"/>
    <cellStyle name="Note 117" xfId="60361"/>
    <cellStyle name="Note 118" xfId="60362"/>
    <cellStyle name="Note 119" xfId="60363"/>
    <cellStyle name="Note 12" xfId="60364"/>
    <cellStyle name="Note 12 2" xfId="60365"/>
    <cellStyle name="Note 120" xfId="60366"/>
    <cellStyle name="Note 121" xfId="60367"/>
    <cellStyle name="Note 122" xfId="60368"/>
    <cellStyle name="Note 123" xfId="60369"/>
    <cellStyle name="Note 124" xfId="60370"/>
    <cellStyle name="Note 125" xfId="60371"/>
    <cellStyle name="Note 126" xfId="60372"/>
    <cellStyle name="Note 127" xfId="60373"/>
    <cellStyle name="Note 128" xfId="60374"/>
    <cellStyle name="Note 129" xfId="60375"/>
    <cellStyle name="Note 13" xfId="60376"/>
    <cellStyle name="Note 13 2" xfId="60377"/>
    <cellStyle name="Note 130" xfId="60378"/>
    <cellStyle name="Note 131" xfId="60379"/>
    <cellStyle name="Note 132" xfId="60380"/>
    <cellStyle name="Note 133" xfId="60381"/>
    <cellStyle name="Note 134" xfId="60382"/>
    <cellStyle name="Note 135" xfId="60383"/>
    <cellStyle name="Note 136" xfId="60384"/>
    <cellStyle name="Note 137" xfId="60385"/>
    <cellStyle name="Note 138" xfId="60386"/>
    <cellStyle name="Note 139" xfId="60387"/>
    <cellStyle name="Note 14" xfId="60388"/>
    <cellStyle name="Note 14 2" xfId="60389"/>
    <cellStyle name="Note 140" xfId="60390"/>
    <cellStyle name="Note 141" xfId="60391"/>
    <cellStyle name="Note 142" xfId="60392"/>
    <cellStyle name="Note 143" xfId="60393"/>
    <cellStyle name="Note 144" xfId="60394"/>
    <cellStyle name="Note 145" xfId="60395"/>
    <cellStyle name="Note 146" xfId="60396"/>
    <cellStyle name="Note 147" xfId="60397"/>
    <cellStyle name="Note 148" xfId="60398"/>
    <cellStyle name="Note 149" xfId="60399"/>
    <cellStyle name="Note 15" xfId="60400"/>
    <cellStyle name="Note 15 2" xfId="60401"/>
    <cellStyle name="Note 150" xfId="60402"/>
    <cellStyle name="Note 151" xfId="60403"/>
    <cellStyle name="Note 152" xfId="60404"/>
    <cellStyle name="Note 153" xfId="60405"/>
    <cellStyle name="Note 154" xfId="60406"/>
    <cellStyle name="Note 155" xfId="60407"/>
    <cellStyle name="Note 156" xfId="60408"/>
    <cellStyle name="Note 157" xfId="60409"/>
    <cellStyle name="Note 158" xfId="60410"/>
    <cellStyle name="Note 159" xfId="60411"/>
    <cellStyle name="Note 16" xfId="60412"/>
    <cellStyle name="Note 16 2" xfId="60413"/>
    <cellStyle name="Note 160" xfId="60414"/>
    <cellStyle name="Note 161" xfId="60415"/>
    <cellStyle name="Note 162" xfId="60416"/>
    <cellStyle name="Note 163" xfId="60417"/>
    <cellStyle name="Note 164" xfId="60418"/>
    <cellStyle name="Note 165" xfId="60419"/>
    <cellStyle name="Note 166" xfId="60420"/>
    <cellStyle name="Note 167" xfId="60421"/>
    <cellStyle name="Note 168" xfId="60422"/>
    <cellStyle name="Note 169" xfId="60423"/>
    <cellStyle name="Note 17" xfId="60424"/>
    <cellStyle name="Note 17 2" xfId="60425"/>
    <cellStyle name="Note 170" xfId="60426"/>
    <cellStyle name="Note 171" xfId="60427"/>
    <cellStyle name="Note 172" xfId="60428"/>
    <cellStyle name="Note 173" xfId="60429"/>
    <cellStyle name="Note 174" xfId="60430"/>
    <cellStyle name="Note 175" xfId="60431"/>
    <cellStyle name="Note 176" xfId="60432"/>
    <cellStyle name="Note 177" xfId="60433"/>
    <cellStyle name="Note 178" xfId="60434"/>
    <cellStyle name="Note 179" xfId="60435"/>
    <cellStyle name="Note 18" xfId="60436"/>
    <cellStyle name="Note 18 2" xfId="60437"/>
    <cellStyle name="Note 180" xfId="60438"/>
    <cellStyle name="Note 181" xfId="60439"/>
    <cellStyle name="Note 182" xfId="60440"/>
    <cellStyle name="Note 183" xfId="60441"/>
    <cellStyle name="Note 184" xfId="60442"/>
    <cellStyle name="Note 185" xfId="60443"/>
    <cellStyle name="Note 186" xfId="60444"/>
    <cellStyle name="Note 187" xfId="60445"/>
    <cellStyle name="Note 188" xfId="60446"/>
    <cellStyle name="Note 189" xfId="60447"/>
    <cellStyle name="Note 19" xfId="60448"/>
    <cellStyle name="Note 19 2" xfId="60449"/>
    <cellStyle name="Note 190" xfId="60450"/>
    <cellStyle name="Note 191" xfId="60451"/>
    <cellStyle name="Note 192" xfId="60452"/>
    <cellStyle name="Note 193" xfId="60453"/>
    <cellStyle name="Note 194" xfId="60454"/>
    <cellStyle name="Note 195" xfId="60455"/>
    <cellStyle name="Note 196" xfId="60456"/>
    <cellStyle name="Note 197" xfId="60457"/>
    <cellStyle name="Note 198" xfId="60458"/>
    <cellStyle name="Note 199" xfId="60459"/>
    <cellStyle name="Note 2" xfId="311"/>
    <cellStyle name="Note 2 2" xfId="60460"/>
    <cellStyle name="Note 2 2 2" xfId="60461"/>
    <cellStyle name="Note 2 3" xfId="60462"/>
    <cellStyle name="Note 2 4" xfId="60463"/>
    <cellStyle name="Note 20" xfId="60464"/>
    <cellStyle name="Note 20 2" xfId="60465"/>
    <cellStyle name="Note 200" xfId="60466"/>
    <cellStyle name="Note 201" xfId="60467"/>
    <cellStyle name="Note 202" xfId="60468"/>
    <cellStyle name="Note 203" xfId="60469"/>
    <cellStyle name="Note 204" xfId="60470"/>
    <cellStyle name="Note 205" xfId="60471"/>
    <cellStyle name="Note 206" xfId="60472"/>
    <cellStyle name="Note 207" xfId="60473"/>
    <cellStyle name="Note 208" xfId="60474"/>
    <cellStyle name="Note 209" xfId="60475"/>
    <cellStyle name="Note 21" xfId="60476"/>
    <cellStyle name="Note 21 2" xfId="60477"/>
    <cellStyle name="Note 210" xfId="60478"/>
    <cellStyle name="Note 211" xfId="60479"/>
    <cellStyle name="Note 212" xfId="60480"/>
    <cellStyle name="Note 213" xfId="60481"/>
    <cellStyle name="Note 214" xfId="60482"/>
    <cellStyle name="Note 215" xfId="60483"/>
    <cellStyle name="Note 216" xfId="60484"/>
    <cellStyle name="Note 217" xfId="60485"/>
    <cellStyle name="Note 218" xfId="60486"/>
    <cellStyle name="Note 219" xfId="60487"/>
    <cellStyle name="Note 22" xfId="60488"/>
    <cellStyle name="Note 22 2" xfId="60489"/>
    <cellStyle name="Note 220" xfId="60490"/>
    <cellStyle name="Note 221" xfId="60491"/>
    <cellStyle name="Note 222" xfId="60492"/>
    <cellStyle name="Note 223" xfId="60493"/>
    <cellStyle name="Note 224" xfId="60494"/>
    <cellStyle name="Note 225" xfId="60495"/>
    <cellStyle name="Note 226" xfId="60496"/>
    <cellStyle name="Note 227" xfId="60497"/>
    <cellStyle name="Note 228" xfId="60498"/>
    <cellStyle name="Note 229" xfId="60499"/>
    <cellStyle name="Note 23" xfId="60500"/>
    <cellStyle name="Note 23 2" xfId="60501"/>
    <cellStyle name="Note 230" xfId="60502"/>
    <cellStyle name="Note 231" xfId="60503"/>
    <cellStyle name="Note 232" xfId="60504"/>
    <cellStyle name="Note 233" xfId="60505"/>
    <cellStyle name="Note 234" xfId="60506"/>
    <cellStyle name="Note 235" xfId="60507"/>
    <cellStyle name="Note 236" xfId="60508"/>
    <cellStyle name="Note 237" xfId="60509"/>
    <cellStyle name="Note 238" xfId="60510"/>
    <cellStyle name="Note 239" xfId="60511"/>
    <cellStyle name="Note 24" xfId="60512"/>
    <cellStyle name="Note 24 2" xfId="60513"/>
    <cellStyle name="Note 240" xfId="60514"/>
    <cellStyle name="Note 241" xfId="60515"/>
    <cellStyle name="Note 242" xfId="60516"/>
    <cellStyle name="Note 243" xfId="60517"/>
    <cellStyle name="Note 244" xfId="60518"/>
    <cellStyle name="Note 245" xfId="60519"/>
    <cellStyle name="Note 246" xfId="60520"/>
    <cellStyle name="Note 247" xfId="60521"/>
    <cellStyle name="Note 248" xfId="60522"/>
    <cellStyle name="Note 249" xfId="60523"/>
    <cellStyle name="Note 25" xfId="60524"/>
    <cellStyle name="Note 25 2" xfId="60525"/>
    <cellStyle name="Note 250" xfId="60526"/>
    <cellStyle name="Note 251" xfId="60527"/>
    <cellStyle name="Note 252" xfId="60528"/>
    <cellStyle name="Note 253" xfId="60529"/>
    <cellStyle name="Note 254" xfId="60530"/>
    <cellStyle name="Note 26" xfId="60531"/>
    <cellStyle name="Note 26 2" xfId="60532"/>
    <cellStyle name="Note 27" xfId="60533"/>
    <cellStyle name="Note 27 2" xfId="60534"/>
    <cellStyle name="Note 28" xfId="60535"/>
    <cellStyle name="Note 28 2" xfId="60536"/>
    <cellStyle name="Note 29" xfId="60537"/>
    <cellStyle name="Note 29 2" xfId="60538"/>
    <cellStyle name="Note 3" xfId="60539"/>
    <cellStyle name="Note 3 2" xfId="60540"/>
    <cellStyle name="Note 3 3" xfId="60541"/>
    <cellStyle name="Note 30" xfId="60542"/>
    <cellStyle name="Note 30 2" xfId="60543"/>
    <cellStyle name="Note 31" xfId="60544"/>
    <cellStyle name="Note 31 2" xfId="60545"/>
    <cellStyle name="Note 32" xfId="60546"/>
    <cellStyle name="Note 32 2" xfId="60547"/>
    <cellStyle name="Note 33" xfId="60548"/>
    <cellStyle name="Note 33 2" xfId="60549"/>
    <cellStyle name="Note 34" xfId="60550"/>
    <cellStyle name="Note 34 2" xfId="60551"/>
    <cellStyle name="Note 35" xfId="60552"/>
    <cellStyle name="Note 35 2" xfId="60553"/>
    <cellStyle name="Note 36" xfId="60554"/>
    <cellStyle name="Note 36 2" xfId="60555"/>
    <cellStyle name="Note 37" xfId="60556"/>
    <cellStyle name="Note 37 2" xfId="60557"/>
    <cellStyle name="Note 38" xfId="60558"/>
    <cellStyle name="Note 38 2" xfId="60559"/>
    <cellStyle name="Note 39" xfId="60560"/>
    <cellStyle name="Note 39 2" xfId="60561"/>
    <cellStyle name="Note 4" xfId="60562"/>
    <cellStyle name="Note 4 2" xfId="60563"/>
    <cellStyle name="Note 40" xfId="60564"/>
    <cellStyle name="Note 40 2" xfId="60565"/>
    <cellStyle name="Note 41" xfId="60566"/>
    <cellStyle name="Note 41 2" xfId="60567"/>
    <cellStyle name="Note 42" xfId="60568"/>
    <cellStyle name="Note 42 2" xfId="60569"/>
    <cellStyle name="Note 43" xfId="60570"/>
    <cellStyle name="Note 43 2" xfId="60571"/>
    <cellStyle name="Note 44" xfId="60572"/>
    <cellStyle name="Note 44 2" xfId="60573"/>
    <cellStyle name="Note 45" xfId="60574"/>
    <cellStyle name="Note 45 2" xfId="60575"/>
    <cellStyle name="Note 46" xfId="60576"/>
    <cellStyle name="Note 46 2" xfId="60577"/>
    <cellStyle name="Note 47" xfId="60578"/>
    <cellStyle name="Note 47 2" xfId="60579"/>
    <cellStyle name="Note 48" xfId="60580"/>
    <cellStyle name="Note 48 2" xfId="60581"/>
    <cellStyle name="Note 49" xfId="60582"/>
    <cellStyle name="Note 49 2" xfId="60583"/>
    <cellStyle name="Note 5" xfId="60584"/>
    <cellStyle name="Note 5 2" xfId="60585"/>
    <cellStyle name="Note 50" xfId="60586"/>
    <cellStyle name="Note 50 2" xfId="60587"/>
    <cellStyle name="Note 51" xfId="60588"/>
    <cellStyle name="Note 51 2" xfId="60589"/>
    <cellStyle name="Note 52" xfId="60590"/>
    <cellStyle name="Note 52 2" xfId="60591"/>
    <cellStyle name="Note 53" xfId="60592"/>
    <cellStyle name="Note 53 2" xfId="60593"/>
    <cellStyle name="Note 54" xfId="60594"/>
    <cellStyle name="Note 54 2" xfId="60595"/>
    <cellStyle name="Note 55" xfId="60596"/>
    <cellStyle name="Note 55 2" xfId="60597"/>
    <cellStyle name="Note 56" xfId="60598"/>
    <cellStyle name="Note 56 2" xfId="60599"/>
    <cellStyle name="Note 57" xfId="60600"/>
    <cellStyle name="Note 57 2" xfId="60601"/>
    <cellStyle name="Note 58" xfId="60602"/>
    <cellStyle name="Note 58 2" xfId="60603"/>
    <cellStyle name="Note 59" xfId="60604"/>
    <cellStyle name="Note 59 2" xfId="60605"/>
    <cellStyle name="Note 6" xfId="60606"/>
    <cellStyle name="Note 6 2" xfId="60607"/>
    <cellStyle name="Note 60" xfId="60608"/>
    <cellStyle name="Note 60 2" xfId="60609"/>
    <cellStyle name="Note 61" xfId="60610"/>
    <cellStyle name="Note 61 2" xfId="60611"/>
    <cellStyle name="Note 62" xfId="60612"/>
    <cellStyle name="Note 62 2" xfId="60613"/>
    <cellStyle name="Note 63" xfId="60614"/>
    <cellStyle name="Note 63 2" xfId="60615"/>
    <cellStyle name="Note 64" xfId="60616"/>
    <cellStyle name="Note 64 2" xfId="60617"/>
    <cellStyle name="Note 65" xfId="60618"/>
    <cellStyle name="Note 65 2" xfId="60619"/>
    <cellStyle name="Note 66" xfId="60620"/>
    <cellStyle name="Note 66 2" xfId="60621"/>
    <cellStyle name="Note 67" xfId="60622"/>
    <cellStyle name="Note 67 2" xfId="60623"/>
    <cellStyle name="Note 68" xfId="60624"/>
    <cellStyle name="Note 68 2" xfId="60625"/>
    <cellStyle name="Note 69" xfId="60626"/>
    <cellStyle name="Note 69 2" xfId="60627"/>
    <cellStyle name="Note 7" xfId="60628"/>
    <cellStyle name="Note 7 2" xfId="60629"/>
    <cellStyle name="Note 70" xfId="60630"/>
    <cellStyle name="Note 70 2" xfId="60631"/>
    <cellStyle name="Note 71" xfId="60632"/>
    <cellStyle name="Note 71 2" xfId="60633"/>
    <cellStyle name="Note 72" xfId="60634"/>
    <cellStyle name="Note 72 2" xfId="60635"/>
    <cellStyle name="Note 73" xfId="60636"/>
    <cellStyle name="Note 73 2" xfId="60637"/>
    <cellStyle name="Note 74" xfId="60638"/>
    <cellStyle name="Note 74 2" xfId="60639"/>
    <cellStyle name="Note 75" xfId="60640"/>
    <cellStyle name="Note 75 2" xfId="60641"/>
    <cellStyle name="Note 76" xfId="60642"/>
    <cellStyle name="Note 76 2" xfId="60643"/>
    <cellStyle name="Note 77" xfId="60644"/>
    <cellStyle name="Note 77 2" xfId="60645"/>
    <cellStyle name="Note 78" xfId="60646"/>
    <cellStyle name="Note 78 2" xfId="60647"/>
    <cellStyle name="Note 79" xfId="60648"/>
    <cellStyle name="Note 79 2" xfId="60649"/>
    <cellStyle name="Note 8" xfId="60650"/>
    <cellStyle name="Note 8 2" xfId="60651"/>
    <cellStyle name="Note 80" xfId="60652"/>
    <cellStyle name="Note 80 2" xfId="60653"/>
    <cellStyle name="Note 81" xfId="60654"/>
    <cellStyle name="Note 81 2" xfId="60655"/>
    <cellStyle name="Note 82" xfId="60656"/>
    <cellStyle name="Note 82 2" xfId="60657"/>
    <cellStyle name="Note 83" xfId="60658"/>
    <cellStyle name="Note 83 2" xfId="60659"/>
    <cellStyle name="Note 84" xfId="60660"/>
    <cellStyle name="Note 84 2" xfId="60661"/>
    <cellStyle name="Note 85" xfId="60662"/>
    <cellStyle name="Note 86" xfId="60663"/>
    <cellStyle name="Note 87" xfId="60664"/>
    <cellStyle name="Note 88" xfId="60665"/>
    <cellStyle name="Note 89" xfId="60666"/>
    <cellStyle name="Note 9" xfId="60667"/>
    <cellStyle name="Note 9 2" xfId="60668"/>
    <cellStyle name="Note 90" xfId="60669"/>
    <cellStyle name="Note 91" xfId="60670"/>
    <cellStyle name="Note 92" xfId="60671"/>
    <cellStyle name="Note 93" xfId="60672"/>
    <cellStyle name="Note 94" xfId="60673"/>
    <cellStyle name="Note 95" xfId="60674"/>
    <cellStyle name="Note 96" xfId="60675"/>
    <cellStyle name="Note 97" xfId="60676"/>
    <cellStyle name="Note 98" xfId="60677"/>
    <cellStyle name="Note 99" xfId="60678"/>
    <cellStyle name="Output 10" xfId="60679"/>
    <cellStyle name="Output 100" xfId="60680"/>
    <cellStyle name="Output 101" xfId="60681"/>
    <cellStyle name="Output 102" xfId="60682"/>
    <cellStyle name="Output 103" xfId="60683"/>
    <cellStyle name="Output 104" xfId="60684"/>
    <cellStyle name="Output 105" xfId="60685"/>
    <cellStyle name="Output 106" xfId="60686"/>
    <cellStyle name="Output 107" xfId="60687"/>
    <cellStyle name="Output 108" xfId="60688"/>
    <cellStyle name="Output 109" xfId="60689"/>
    <cellStyle name="Output 11" xfId="60690"/>
    <cellStyle name="Output 110" xfId="60691"/>
    <cellStyle name="Output 111" xfId="60692"/>
    <cellStyle name="Output 112" xfId="60693"/>
    <cellStyle name="Output 113" xfId="60694"/>
    <cellStyle name="Output 114" xfId="60695"/>
    <cellStyle name="Output 115" xfId="60696"/>
    <cellStyle name="Output 116" xfId="60697"/>
    <cellStyle name="Output 117" xfId="60698"/>
    <cellStyle name="Output 118" xfId="60699"/>
    <cellStyle name="Output 119" xfId="60700"/>
    <cellStyle name="Output 12" xfId="60701"/>
    <cellStyle name="Output 120" xfId="60702"/>
    <cellStyle name="Output 121" xfId="60703"/>
    <cellStyle name="Output 122" xfId="60704"/>
    <cellStyle name="Output 123" xfId="60705"/>
    <cellStyle name="Output 124" xfId="60706"/>
    <cellStyle name="Output 125" xfId="60707"/>
    <cellStyle name="Output 126" xfId="60708"/>
    <cellStyle name="Output 127" xfId="60709"/>
    <cellStyle name="Output 128" xfId="60710"/>
    <cellStyle name="Output 129" xfId="60711"/>
    <cellStyle name="Output 13" xfId="60712"/>
    <cellStyle name="Output 130" xfId="60713"/>
    <cellStyle name="Output 131" xfId="60714"/>
    <cellStyle name="Output 132" xfId="60715"/>
    <cellStyle name="Output 133" xfId="60716"/>
    <cellStyle name="Output 134" xfId="60717"/>
    <cellStyle name="Output 135" xfId="60718"/>
    <cellStyle name="Output 136" xfId="60719"/>
    <cellStyle name="Output 137" xfId="60720"/>
    <cellStyle name="Output 138" xfId="60721"/>
    <cellStyle name="Output 139" xfId="60722"/>
    <cellStyle name="Output 14" xfId="60723"/>
    <cellStyle name="Output 140" xfId="60724"/>
    <cellStyle name="Output 141" xfId="60725"/>
    <cellStyle name="Output 142" xfId="60726"/>
    <cellStyle name="Output 143" xfId="60727"/>
    <cellStyle name="Output 144" xfId="60728"/>
    <cellStyle name="Output 145" xfId="60729"/>
    <cellStyle name="Output 146" xfId="60730"/>
    <cellStyle name="Output 147" xfId="60731"/>
    <cellStyle name="Output 148" xfId="60732"/>
    <cellStyle name="Output 149" xfId="60733"/>
    <cellStyle name="Output 15" xfId="60734"/>
    <cellStyle name="Output 150" xfId="60735"/>
    <cellStyle name="Output 151" xfId="60736"/>
    <cellStyle name="Output 152" xfId="60737"/>
    <cellStyle name="Output 153" xfId="60738"/>
    <cellStyle name="Output 154" xfId="60739"/>
    <cellStyle name="Output 155" xfId="60740"/>
    <cellStyle name="Output 156" xfId="60741"/>
    <cellStyle name="Output 157" xfId="60742"/>
    <cellStyle name="Output 158" xfId="60743"/>
    <cellStyle name="Output 159" xfId="60744"/>
    <cellStyle name="Output 16" xfId="60745"/>
    <cellStyle name="Output 160" xfId="60746"/>
    <cellStyle name="Output 161" xfId="60747"/>
    <cellStyle name="Output 162" xfId="60748"/>
    <cellStyle name="Output 163" xfId="60749"/>
    <cellStyle name="Output 164" xfId="60750"/>
    <cellStyle name="Output 165" xfId="60751"/>
    <cellStyle name="Output 166" xfId="60752"/>
    <cellStyle name="Output 167" xfId="60753"/>
    <cellStyle name="Output 168" xfId="60754"/>
    <cellStyle name="Output 169" xfId="60755"/>
    <cellStyle name="Output 17" xfId="60756"/>
    <cellStyle name="Output 170" xfId="60757"/>
    <cellStyle name="Output 171" xfId="60758"/>
    <cellStyle name="Output 172" xfId="60759"/>
    <cellStyle name="Output 173" xfId="60760"/>
    <cellStyle name="Output 174" xfId="60761"/>
    <cellStyle name="Output 175" xfId="60762"/>
    <cellStyle name="Output 176" xfId="60763"/>
    <cellStyle name="Output 177" xfId="60764"/>
    <cellStyle name="Output 178" xfId="60765"/>
    <cellStyle name="Output 179" xfId="60766"/>
    <cellStyle name="Output 18" xfId="60767"/>
    <cellStyle name="Output 180" xfId="60768"/>
    <cellStyle name="Output 181" xfId="60769"/>
    <cellStyle name="Output 182" xfId="60770"/>
    <cellStyle name="Output 183" xfId="60771"/>
    <cellStyle name="Output 184" xfId="60772"/>
    <cellStyle name="Output 185" xfId="60773"/>
    <cellStyle name="Output 186" xfId="60774"/>
    <cellStyle name="Output 187" xfId="60775"/>
    <cellStyle name="Output 188" xfId="60776"/>
    <cellStyle name="Output 189" xfId="60777"/>
    <cellStyle name="Output 19" xfId="60778"/>
    <cellStyle name="Output 190" xfId="60779"/>
    <cellStyle name="Output 191" xfId="60780"/>
    <cellStyle name="Output 192" xfId="60781"/>
    <cellStyle name="Output 193" xfId="60782"/>
    <cellStyle name="Output 194" xfId="60783"/>
    <cellStyle name="Output 195" xfId="60784"/>
    <cellStyle name="Output 196" xfId="60785"/>
    <cellStyle name="Output 197" xfId="60786"/>
    <cellStyle name="Output 198" xfId="60787"/>
    <cellStyle name="Output 199" xfId="60788"/>
    <cellStyle name="Output 2" xfId="60789"/>
    <cellStyle name="Output 2 2" xfId="60790"/>
    <cellStyle name="Output 2 3" xfId="60791"/>
    <cellStyle name="Output 20" xfId="60792"/>
    <cellStyle name="Output 200" xfId="60793"/>
    <cellStyle name="Output 201" xfId="60794"/>
    <cellStyle name="Output 202" xfId="60795"/>
    <cellStyle name="Output 203" xfId="60796"/>
    <cellStyle name="Output 204" xfId="60797"/>
    <cellStyle name="Output 205" xfId="60798"/>
    <cellStyle name="Output 206" xfId="60799"/>
    <cellStyle name="Output 207" xfId="60800"/>
    <cellStyle name="Output 208" xfId="60801"/>
    <cellStyle name="Output 209" xfId="60802"/>
    <cellStyle name="Output 21" xfId="60803"/>
    <cellStyle name="Output 210" xfId="60804"/>
    <cellStyle name="Output 211" xfId="60805"/>
    <cellStyle name="Output 212" xfId="60806"/>
    <cellStyle name="Output 213" xfId="60807"/>
    <cellStyle name="Output 214" xfId="60808"/>
    <cellStyle name="Output 215" xfId="60809"/>
    <cellStyle name="Output 216" xfId="60810"/>
    <cellStyle name="Output 217" xfId="60811"/>
    <cellStyle name="Output 218" xfId="60812"/>
    <cellStyle name="Output 219" xfId="60813"/>
    <cellStyle name="Output 22" xfId="60814"/>
    <cellStyle name="Output 220" xfId="60815"/>
    <cellStyle name="Output 221" xfId="60816"/>
    <cellStyle name="Output 222" xfId="60817"/>
    <cellStyle name="Output 223" xfId="60818"/>
    <cellStyle name="Output 224" xfId="60819"/>
    <cellStyle name="Output 225" xfId="60820"/>
    <cellStyle name="Output 226" xfId="60821"/>
    <cellStyle name="Output 227" xfId="60822"/>
    <cellStyle name="Output 228" xfId="60823"/>
    <cellStyle name="Output 229" xfId="60824"/>
    <cellStyle name="Output 23" xfId="60825"/>
    <cellStyle name="Output 230" xfId="60826"/>
    <cellStyle name="Output 231" xfId="60827"/>
    <cellStyle name="Output 232" xfId="60828"/>
    <cellStyle name="Output 233" xfId="60829"/>
    <cellStyle name="Output 234" xfId="60830"/>
    <cellStyle name="Output 235" xfId="60831"/>
    <cellStyle name="Output 236" xfId="60832"/>
    <cellStyle name="Output 237" xfId="60833"/>
    <cellStyle name="Output 238" xfId="60834"/>
    <cellStyle name="Output 239" xfId="60835"/>
    <cellStyle name="Output 24" xfId="60836"/>
    <cellStyle name="Output 240" xfId="60837"/>
    <cellStyle name="Output 241" xfId="60838"/>
    <cellStyle name="Output 242" xfId="60839"/>
    <cellStyle name="Output 243" xfId="60840"/>
    <cellStyle name="Output 244" xfId="60841"/>
    <cellStyle name="Output 245" xfId="60842"/>
    <cellStyle name="Output 246" xfId="60843"/>
    <cellStyle name="Output 247" xfId="60844"/>
    <cellStyle name="Output 248" xfId="60845"/>
    <cellStyle name="Output 249" xfId="60846"/>
    <cellStyle name="Output 25" xfId="60847"/>
    <cellStyle name="Output 250" xfId="60848"/>
    <cellStyle name="Output 251" xfId="60849"/>
    <cellStyle name="Output 252" xfId="60850"/>
    <cellStyle name="Output 253" xfId="60851"/>
    <cellStyle name="Output 254" xfId="60852"/>
    <cellStyle name="Output 255" xfId="60853"/>
    <cellStyle name="Output 26" xfId="60854"/>
    <cellStyle name="Output 27" xfId="60855"/>
    <cellStyle name="Output 28" xfId="60856"/>
    <cellStyle name="Output 29" xfId="60857"/>
    <cellStyle name="Output 3" xfId="60858"/>
    <cellStyle name="Output 30" xfId="60859"/>
    <cellStyle name="Output 31" xfId="60860"/>
    <cellStyle name="Output 32" xfId="60861"/>
    <cellStyle name="Output 33" xfId="60862"/>
    <cellStyle name="Output 34" xfId="60863"/>
    <cellStyle name="Output 35" xfId="60864"/>
    <cellStyle name="Output 36" xfId="60865"/>
    <cellStyle name="Output 37" xfId="60866"/>
    <cellStyle name="Output 38" xfId="60867"/>
    <cellStyle name="Output 39" xfId="60868"/>
    <cellStyle name="Output 4" xfId="60869"/>
    <cellStyle name="Output 40" xfId="60870"/>
    <cellStyle name="Output 41" xfId="60871"/>
    <cellStyle name="Output 42" xfId="60872"/>
    <cellStyle name="Output 43" xfId="60873"/>
    <cellStyle name="Output 44" xfId="60874"/>
    <cellStyle name="Output 45" xfId="60875"/>
    <cellStyle name="Output 46" xfId="60876"/>
    <cellStyle name="Output 47" xfId="60877"/>
    <cellStyle name="Output 48" xfId="60878"/>
    <cellStyle name="Output 49" xfId="60879"/>
    <cellStyle name="Output 5" xfId="60880"/>
    <cellStyle name="Output 50" xfId="60881"/>
    <cellStyle name="Output 51" xfId="60882"/>
    <cellStyle name="Output 52" xfId="60883"/>
    <cellStyle name="Output 53" xfId="60884"/>
    <cellStyle name="Output 54" xfId="60885"/>
    <cellStyle name="Output 55" xfId="60886"/>
    <cellStyle name="Output 56" xfId="60887"/>
    <cellStyle name="Output 57" xfId="60888"/>
    <cellStyle name="Output 58" xfId="60889"/>
    <cellStyle name="Output 59" xfId="60890"/>
    <cellStyle name="Output 6" xfId="60891"/>
    <cellStyle name="Output 60" xfId="60892"/>
    <cellStyle name="Output 61" xfId="60893"/>
    <cellStyle name="Output 62" xfId="60894"/>
    <cellStyle name="Output 63" xfId="60895"/>
    <cellStyle name="Output 64" xfId="60896"/>
    <cellStyle name="Output 65" xfId="60897"/>
    <cellStyle name="Output 66" xfId="60898"/>
    <cellStyle name="Output 67" xfId="60899"/>
    <cellStyle name="Output 68" xfId="60900"/>
    <cellStyle name="Output 69" xfId="60901"/>
    <cellStyle name="Output 7" xfId="60902"/>
    <cellStyle name="Output 70" xfId="60903"/>
    <cellStyle name="Output 71" xfId="60904"/>
    <cellStyle name="Output 72" xfId="60905"/>
    <cellStyle name="Output 73" xfId="60906"/>
    <cellStyle name="Output 74" xfId="60907"/>
    <cellStyle name="Output 75" xfId="60908"/>
    <cellStyle name="Output 76" xfId="60909"/>
    <cellStyle name="Output 77" xfId="60910"/>
    <cellStyle name="Output 78" xfId="60911"/>
    <cellStyle name="Output 79" xfId="60912"/>
    <cellStyle name="Output 8" xfId="60913"/>
    <cellStyle name="Output 80" xfId="60914"/>
    <cellStyle name="Output 81" xfId="60915"/>
    <cellStyle name="Output 82" xfId="60916"/>
    <cellStyle name="Output 83" xfId="60917"/>
    <cellStyle name="Output 84" xfId="60918"/>
    <cellStyle name="Output 85" xfId="60919"/>
    <cellStyle name="Output 86" xfId="60920"/>
    <cellStyle name="Output 87" xfId="60921"/>
    <cellStyle name="Output 88" xfId="60922"/>
    <cellStyle name="Output 89" xfId="60923"/>
    <cellStyle name="Output 9" xfId="60924"/>
    <cellStyle name="Output 90" xfId="60925"/>
    <cellStyle name="Output 91" xfId="60926"/>
    <cellStyle name="Output 92" xfId="60927"/>
    <cellStyle name="Output 93" xfId="60928"/>
    <cellStyle name="Output 94" xfId="60929"/>
    <cellStyle name="Output 95" xfId="60930"/>
    <cellStyle name="Output 96" xfId="60931"/>
    <cellStyle name="Output 97" xfId="60932"/>
    <cellStyle name="Output 98" xfId="60933"/>
    <cellStyle name="Output 99" xfId="60934"/>
    <cellStyle name="Output Report Heading_C_BS5_D_C_YTD_CONSG_ALL_U" xfId="312"/>
    <cellStyle name="Percen - Style2" xfId="60935"/>
    <cellStyle name="Percent" xfId="2" builtinId="5"/>
    <cellStyle name="Percent [2]" xfId="313"/>
    <cellStyle name="Percent 10" xfId="314"/>
    <cellStyle name="Percent 10 2" xfId="315"/>
    <cellStyle name="Percent 11" xfId="60936"/>
    <cellStyle name="Percent 11 2" xfId="60937"/>
    <cellStyle name="Percent 12" xfId="60938"/>
    <cellStyle name="Percent 12 2" xfId="60939"/>
    <cellStyle name="Percent 13" xfId="60940"/>
    <cellStyle name="Percent 13 2" xfId="60941"/>
    <cellStyle name="Percent 14" xfId="60942"/>
    <cellStyle name="Percent 14 2" xfId="60943"/>
    <cellStyle name="Percent 15" xfId="60944"/>
    <cellStyle name="Percent 15 2" xfId="60945"/>
    <cellStyle name="Percent 16" xfId="60946"/>
    <cellStyle name="Percent 16 10" xfId="60947"/>
    <cellStyle name="Percent 16 11" xfId="60948"/>
    <cellStyle name="Percent 16 12" xfId="60949"/>
    <cellStyle name="Percent 16 13" xfId="60950"/>
    <cellStyle name="Percent 16 14" xfId="60951"/>
    <cellStyle name="Percent 16 15" xfId="60952"/>
    <cellStyle name="Percent 16 16" xfId="60953"/>
    <cellStyle name="Percent 16 17" xfId="60954"/>
    <cellStyle name="Percent 16 18" xfId="60955"/>
    <cellStyle name="Percent 16 19" xfId="60956"/>
    <cellStyle name="Percent 16 2" xfId="60957"/>
    <cellStyle name="Percent 16 20" xfId="60958"/>
    <cellStyle name="Percent 16 21" xfId="60959"/>
    <cellStyle name="Percent 16 22" xfId="60960"/>
    <cellStyle name="Percent 16 23" xfId="60961"/>
    <cellStyle name="Percent 16 24" xfId="60962"/>
    <cellStyle name="Percent 16 25" xfId="60963"/>
    <cellStyle name="Percent 16 26" xfId="60964"/>
    <cellStyle name="Percent 16 27" xfId="60965"/>
    <cellStyle name="Percent 16 28" xfId="60966"/>
    <cellStyle name="Percent 16 29" xfId="60967"/>
    <cellStyle name="Percent 16 3" xfId="60968"/>
    <cellStyle name="Percent 16 30" xfId="60969"/>
    <cellStyle name="Percent 16 31" xfId="60970"/>
    <cellStyle name="Percent 16 32" xfId="60971"/>
    <cellStyle name="Percent 16 33" xfId="60972"/>
    <cellStyle name="Percent 16 34" xfId="60973"/>
    <cellStyle name="Percent 16 35" xfId="60974"/>
    <cellStyle name="Percent 16 36" xfId="60975"/>
    <cellStyle name="Percent 16 37" xfId="60976"/>
    <cellStyle name="Percent 16 38" xfId="60977"/>
    <cellStyle name="Percent 16 39" xfId="60978"/>
    <cellStyle name="Percent 16 4" xfId="60979"/>
    <cellStyle name="Percent 16 40" xfId="60980"/>
    <cellStyle name="Percent 16 41" xfId="60981"/>
    <cellStyle name="Percent 16 42" xfId="60982"/>
    <cellStyle name="Percent 16 43" xfId="60983"/>
    <cellStyle name="Percent 16 44" xfId="60984"/>
    <cellStyle name="Percent 16 45" xfId="60985"/>
    <cellStyle name="Percent 16 46" xfId="60986"/>
    <cellStyle name="Percent 16 47" xfId="60987"/>
    <cellStyle name="Percent 16 48" xfId="60988"/>
    <cellStyle name="Percent 16 49" xfId="60989"/>
    <cellStyle name="Percent 16 5" xfId="60990"/>
    <cellStyle name="Percent 16 50" xfId="60991"/>
    <cellStyle name="Percent 16 51" xfId="60992"/>
    <cellStyle name="Percent 16 52" xfId="60993"/>
    <cellStyle name="Percent 16 53" xfId="60994"/>
    <cellStyle name="Percent 16 54" xfId="60995"/>
    <cellStyle name="Percent 16 55" xfId="60996"/>
    <cellStyle name="Percent 16 56" xfId="60997"/>
    <cellStyle name="Percent 16 57" xfId="60998"/>
    <cellStyle name="Percent 16 58" xfId="60999"/>
    <cellStyle name="Percent 16 59" xfId="61000"/>
    <cellStyle name="Percent 16 6" xfId="61001"/>
    <cellStyle name="Percent 16 60" xfId="61002"/>
    <cellStyle name="Percent 16 61" xfId="61003"/>
    <cellStyle name="Percent 16 62" xfId="61004"/>
    <cellStyle name="Percent 16 63" xfId="61005"/>
    <cellStyle name="Percent 16 64" xfId="61006"/>
    <cellStyle name="Percent 16 65" xfId="61007"/>
    <cellStyle name="Percent 16 66" xfId="61008"/>
    <cellStyle name="Percent 16 67" xfId="61009"/>
    <cellStyle name="Percent 16 68" xfId="61010"/>
    <cellStyle name="Percent 16 69" xfId="61011"/>
    <cellStyle name="Percent 16 7" xfId="61012"/>
    <cellStyle name="Percent 16 70" xfId="61013"/>
    <cellStyle name="Percent 16 71" xfId="61014"/>
    <cellStyle name="Percent 16 72" xfId="61015"/>
    <cellStyle name="Percent 16 73" xfId="61016"/>
    <cellStyle name="Percent 16 74" xfId="61017"/>
    <cellStyle name="Percent 16 75" xfId="61018"/>
    <cellStyle name="Percent 16 76" xfId="61019"/>
    <cellStyle name="Percent 16 77" xfId="61020"/>
    <cellStyle name="Percent 16 78" xfId="61021"/>
    <cellStyle name="Percent 16 79" xfId="61022"/>
    <cellStyle name="Percent 16 8" xfId="61023"/>
    <cellStyle name="Percent 16 80" xfId="61024"/>
    <cellStyle name="Percent 16 81" xfId="61025"/>
    <cellStyle name="Percent 16 82" xfId="61026"/>
    <cellStyle name="Percent 16 83" xfId="61027"/>
    <cellStyle name="Percent 16 84" xfId="61028"/>
    <cellStyle name="Percent 16 85" xfId="61029"/>
    <cellStyle name="Percent 16 86" xfId="61030"/>
    <cellStyle name="Percent 16 87" xfId="61031"/>
    <cellStyle name="Percent 16 88" xfId="61032"/>
    <cellStyle name="Percent 16 89" xfId="61033"/>
    <cellStyle name="Percent 16 9" xfId="61034"/>
    <cellStyle name="Percent 16 90" xfId="61035"/>
    <cellStyle name="Percent 16 91" xfId="61036"/>
    <cellStyle name="Percent 16 92" xfId="61037"/>
    <cellStyle name="Percent 16 93" xfId="61038"/>
    <cellStyle name="Percent 17" xfId="61039"/>
    <cellStyle name="Percent 17 2" xfId="61040"/>
    <cellStyle name="Percent 18" xfId="61041"/>
    <cellStyle name="Percent 18 2" xfId="61042"/>
    <cellStyle name="Percent 19" xfId="61043"/>
    <cellStyle name="Percent 19 2" xfId="61044"/>
    <cellStyle name="Percent 2" xfId="316"/>
    <cellStyle name="Percent 2 10" xfId="61045"/>
    <cellStyle name="Percent 2 10 10" xfId="61046"/>
    <cellStyle name="Percent 2 10 11" xfId="61047"/>
    <cellStyle name="Percent 2 10 12" xfId="61048"/>
    <cellStyle name="Percent 2 10 13" xfId="61049"/>
    <cellStyle name="Percent 2 10 14" xfId="61050"/>
    <cellStyle name="Percent 2 10 15" xfId="61051"/>
    <cellStyle name="Percent 2 10 16" xfId="61052"/>
    <cellStyle name="Percent 2 10 17" xfId="61053"/>
    <cellStyle name="Percent 2 10 18" xfId="61054"/>
    <cellStyle name="Percent 2 10 19" xfId="61055"/>
    <cellStyle name="Percent 2 10 2" xfId="61056"/>
    <cellStyle name="Percent 2 10 20" xfId="61057"/>
    <cellStyle name="Percent 2 10 21" xfId="61058"/>
    <cellStyle name="Percent 2 10 22" xfId="61059"/>
    <cellStyle name="Percent 2 10 23" xfId="61060"/>
    <cellStyle name="Percent 2 10 24" xfId="61061"/>
    <cellStyle name="Percent 2 10 25" xfId="61062"/>
    <cellStyle name="Percent 2 10 26" xfId="61063"/>
    <cellStyle name="Percent 2 10 27" xfId="61064"/>
    <cellStyle name="Percent 2 10 28" xfId="61065"/>
    <cellStyle name="Percent 2 10 29" xfId="61066"/>
    <cellStyle name="Percent 2 10 3" xfId="61067"/>
    <cellStyle name="Percent 2 10 30" xfId="61068"/>
    <cellStyle name="Percent 2 10 31" xfId="61069"/>
    <cellStyle name="Percent 2 10 32" xfId="61070"/>
    <cellStyle name="Percent 2 10 33" xfId="61071"/>
    <cellStyle name="Percent 2 10 34" xfId="61072"/>
    <cellStyle name="Percent 2 10 35" xfId="61073"/>
    <cellStyle name="Percent 2 10 36" xfId="61074"/>
    <cellStyle name="Percent 2 10 37" xfId="61075"/>
    <cellStyle name="Percent 2 10 38" xfId="61076"/>
    <cellStyle name="Percent 2 10 39" xfId="61077"/>
    <cellStyle name="Percent 2 10 4" xfId="61078"/>
    <cellStyle name="Percent 2 10 40" xfId="61079"/>
    <cellStyle name="Percent 2 10 41" xfId="61080"/>
    <cellStyle name="Percent 2 10 42" xfId="61081"/>
    <cellStyle name="Percent 2 10 43" xfId="61082"/>
    <cellStyle name="Percent 2 10 44" xfId="61083"/>
    <cellStyle name="Percent 2 10 45" xfId="61084"/>
    <cellStyle name="Percent 2 10 46" xfId="61085"/>
    <cellStyle name="Percent 2 10 47" xfId="61086"/>
    <cellStyle name="Percent 2 10 48" xfId="61087"/>
    <cellStyle name="Percent 2 10 49" xfId="61088"/>
    <cellStyle name="Percent 2 10 5" xfId="61089"/>
    <cellStyle name="Percent 2 10 50" xfId="61090"/>
    <cellStyle name="Percent 2 10 51" xfId="61091"/>
    <cellStyle name="Percent 2 10 52" xfId="61092"/>
    <cellStyle name="Percent 2 10 53" xfId="61093"/>
    <cellStyle name="Percent 2 10 54" xfId="61094"/>
    <cellStyle name="Percent 2 10 55" xfId="61095"/>
    <cellStyle name="Percent 2 10 56" xfId="61096"/>
    <cellStyle name="Percent 2 10 57" xfId="61097"/>
    <cellStyle name="Percent 2 10 58" xfId="61098"/>
    <cellStyle name="Percent 2 10 59" xfId="61099"/>
    <cellStyle name="Percent 2 10 6" xfId="61100"/>
    <cellStyle name="Percent 2 10 60" xfId="61101"/>
    <cellStyle name="Percent 2 10 61" xfId="61102"/>
    <cellStyle name="Percent 2 10 62" xfId="61103"/>
    <cellStyle name="Percent 2 10 63" xfId="61104"/>
    <cellStyle name="Percent 2 10 64" xfId="61105"/>
    <cellStyle name="Percent 2 10 65" xfId="61106"/>
    <cellStyle name="Percent 2 10 66" xfId="61107"/>
    <cellStyle name="Percent 2 10 67" xfId="61108"/>
    <cellStyle name="Percent 2 10 68" xfId="61109"/>
    <cellStyle name="Percent 2 10 69" xfId="61110"/>
    <cellStyle name="Percent 2 10 7" xfId="61111"/>
    <cellStyle name="Percent 2 10 70" xfId="61112"/>
    <cellStyle name="Percent 2 10 71" xfId="61113"/>
    <cellStyle name="Percent 2 10 72" xfId="61114"/>
    <cellStyle name="Percent 2 10 73" xfId="61115"/>
    <cellStyle name="Percent 2 10 74" xfId="61116"/>
    <cellStyle name="Percent 2 10 75" xfId="61117"/>
    <cellStyle name="Percent 2 10 76" xfId="61118"/>
    <cellStyle name="Percent 2 10 77" xfId="61119"/>
    <cellStyle name="Percent 2 10 78" xfId="61120"/>
    <cellStyle name="Percent 2 10 79" xfId="61121"/>
    <cellStyle name="Percent 2 10 8" xfId="61122"/>
    <cellStyle name="Percent 2 10 80" xfId="61123"/>
    <cellStyle name="Percent 2 10 81" xfId="61124"/>
    <cellStyle name="Percent 2 10 82" xfId="61125"/>
    <cellStyle name="Percent 2 10 83" xfId="61126"/>
    <cellStyle name="Percent 2 10 84" xfId="61127"/>
    <cellStyle name="Percent 2 10 85" xfId="61128"/>
    <cellStyle name="Percent 2 10 86" xfId="61129"/>
    <cellStyle name="Percent 2 10 87" xfId="61130"/>
    <cellStyle name="Percent 2 10 88" xfId="61131"/>
    <cellStyle name="Percent 2 10 89" xfId="61132"/>
    <cellStyle name="Percent 2 10 9" xfId="61133"/>
    <cellStyle name="Percent 2 10 90" xfId="61134"/>
    <cellStyle name="Percent 2 10 91" xfId="61135"/>
    <cellStyle name="Percent 2 10 92" xfId="61136"/>
    <cellStyle name="Percent 2 10 93" xfId="61137"/>
    <cellStyle name="Percent 2 11" xfId="61138"/>
    <cellStyle name="Percent 2 11 10" xfId="61139"/>
    <cellStyle name="Percent 2 11 11" xfId="61140"/>
    <cellStyle name="Percent 2 11 12" xfId="61141"/>
    <cellStyle name="Percent 2 11 13" xfId="61142"/>
    <cellStyle name="Percent 2 11 14" xfId="61143"/>
    <cellStyle name="Percent 2 11 15" xfId="61144"/>
    <cellStyle name="Percent 2 11 16" xfId="61145"/>
    <cellStyle name="Percent 2 11 17" xfId="61146"/>
    <cellStyle name="Percent 2 11 18" xfId="61147"/>
    <cellStyle name="Percent 2 11 19" xfId="61148"/>
    <cellStyle name="Percent 2 11 2" xfId="61149"/>
    <cellStyle name="Percent 2 11 20" xfId="61150"/>
    <cellStyle name="Percent 2 11 21" xfId="61151"/>
    <cellStyle name="Percent 2 11 22" xfId="61152"/>
    <cellStyle name="Percent 2 11 23" xfId="61153"/>
    <cellStyle name="Percent 2 11 24" xfId="61154"/>
    <cellStyle name="Percent 2 11 25" xfId="61155"/>
    <cellStyle name="Percent 2 11 26" xfId="61156"/>
    <cellStyle name="Percent 2 11 27" xfId="61157"/>
    <cellStyle name="Percent 2 11 28" xfId="61158"/>
    <cellStyle name="Percent 2 11 29" xfId="61159"/>
    <cellStyle name="Percent 2 11 3" xfId="61160"/>
    <cellStyle name="Percent 2 11 30" xfId="61161"/>
    <cellStyle name="Percent 2 11 31" xfId="61162"/>
    <cellStyle name="Percent 2 11 32" xfId="61163"/>
    <cellStyle name="Percent 2 11 33" xfId="61164"/>
    <cellStyle name="Percent 2 11 34" xfId="61165"/>
    <cellStyle name="Percent 2 11 35" xfId="61166"/>
    <cellStyle name="Percent 2 11 36" xfId="61167"/>
    <cellStyle name="Percent 2 11 37" xfId="61168"/>
    <cellStyle name="Percent 2 11 38" xfId="61169"/>
    <cellStyle name="Percent 2 11 39" xfId="61170"/>
    <cellStyle name="Percent 2 11 4" xfId="61171"/>
    <cellStyle name="Percent 2 11 40" xfId="61172"/>
    <cellStyle name="Percent 2 11 41" xfId="61173"/>
    <cellStyle name="Percent 2 11 42" xfId="61174"/>
    <cellStyle name="Percent 2 11 43" xfId="61175"/>
    <cellStyle name="Percent 2 11 44" xfId="61176"/>
    <cellStyle name="Percent 2 11 45" xfId="61177"/>
    <cellStyle name="Percent 2 11 46" xfId="61178"/>
    <cellStyle name="Percent 2 11 47" xfId="61179"/>
    <cellStyle name="Percent 2 11 48" xfId="61180"/>
    <cellStyle name="Percent 2 11 49" xfId="61181"/>
    <cellStyle name="Percent 2 11 5" xfId="61182"/>
    <cellStyle name="Percent 2 11 50" xfId="61183"/>
    <cellStyle name="Percent 2 11 51" xfId="61184"/>
    <cellStyle name="Percent 2 11 52" xfId="61185"/>
    <cellStyle name="Percent 2 11 53" xfId="61186"/>
    <cellStyle name="Percent 2 11 54" xfId="61187"/>
    <cellStyle name="Percent 2 11 55" xfId="61188"/>
    <cellStyle name="Percent 2 11 56" xfId="61189"/>
    <cellStyle name="Percent 2 11 57" xfId="61190"/>
    <cellStyle name="Percent 2 11 58" xfId="61191"/>
    <cellStyle name="Percent 2 11 59" xfId="61192"/>
    <cellStyle name="Percent 2 11 6" xfId="61193"/>
    <cellStyle name="Percent 2 11 60" xfId="61194"/>
    <cellStyle name="Percent 2 11 61" xfId="61195"/>
    <cellStyle name="Percent 2 11 62" xfId="61196"/>
    <cellStyle name="Percent 2 11 63" xfId="61197"/>
    <cellStyle name="Percent 2 11 64" xfId="61198"/>
    <cellStyle name="Percent 2 11 65" xfId="61199"/>
    <cellStyle name="Percent 2 11 66" xfId="61200"/>
    <cellStyle name="Percent 2 11 67" xfId="61201"/>
    <cellStyle name="Percent 2 11 68" xfId="61202"/>
    <cellStyle name="Percent 2 11 69" xfId="61203"/>
    <cellStyle name="Percent 2 11 7" xfId="61204"/>
    <cellStyle name="Percent 2 11 70" xfId="61205"/>
    <cellStyle name="Percent 2 11 71" xfId="61206"/>
    <cellStyle name="Percent 2 11 72" xfId="61207"/>
    <cellStyle name="Percent 2 11 73" xfId="61208"/>
    <cellStyle name="Percent 2 11 74" xfId="61209"/>
    <cellStyle name="Percent 2 11 75" xfId="61210"/>
    <cellStyle name="Percent 2 11 76" xfId="61211"/>
    <cellStyle name="Percent 2 11 77" xfId="61212"/>
    <cellStyle name="Percent 2 11 78" xfId="61213"/>
    <cellStyle name="Percent 2 11 79" xfId="61214"/>
    <cellStyle name="Percent 2 11 8" xfId="61215"/>
    <cellStyle name="Percent 2 11 80" xfId="61216"/>
    <cellStyle name="Percent 2 11 81" xfId="61217"/>
    <cellStyle name="Percent 2 11 82" xfId="61218"/>
    <cellStyle name="Percent 2 11 83" xfId="61219"/>
    <cellStyle name="Percent 2 11 84" xfId="61220"/>
    <cellStyle name="Percent 2 11 85" xfId="61221"/>
    <cellStyle name="Percent 2 11 86" xfId="61222"/>
    <cellStyle name="Percent 2 11 87" xfId="61223"/>
    <cellStyle name="Percent 2 11 88" xfId="61224"/>
    <cellStyle name="Percent 2 11 89" xfId="61225"/>
    <cellStyle name="Percent 2 11 9" xfId="61226"/>
    <cellStyle name="Percent 2 11 90" xfId="61227"/>
    <cellStyle name="Percent 2 11 91" xfId="61228"/>
    <cellStyle name="Percent 2 11 92" xfId="61229"/>
    <cellStyle name="Percent 2 11 93" xfId="61230"/>
    <cellStyle name="Percent 2 12" xfId="61231"/>
    <cellStyle name="Percent 2 12 10" xfId="61232"/>
    <cellStyle name="Percent 2 12 11" xfId="61233"/>
    <cellStyle name="Percent 2 12 12" xfId="61234"/>
    <cellStyle name="Percent 2 12 13" xfId="61235"/>
    <cellStyle name="Percent 2 12 14" xfId="61236"/>
    <cellStyle name="Percent 2 12 15" xfId="61237"/>
    <cellStyle name="Percent 2 12 16" xfId="61238"/>
    <cellStyle name="Percent 2 12 17" xfId="61239"/>
    <cellStyle name="Percent 2 12 18" xfId="61240"/>
    <cellStyle name="Percent 2 12 19" xfId="61241"/>
    <cellStyle name="Percent 2 12 2" xfId="61242"/>
    <cellStyle name="Percent 2 12 20" xfId="61243"/>
    <cellStyle name="Percent 2 12 21" xfId="61244"/>
    <cellStyle name="Percent 2 12 22" xfId="61245"/>
    <cellStyle name="Percent 2 12 23" xfId="61246"/>
    <cellStyle name="Percent 2 12 24" xfId="61247"/>
    <cellStyle name="Percent 2 12 25" xfId="61248"/>
    <cellStyle name="Percent 2 12 26" xfId="61249"/>
    <cellStyle name="Percent 2 12 27" xfId="61250"/>
    <cellStyle name="Percent 2 12 28" xfId="61251"/>
    <cellStyle name="Percent 2 12 29" xfId="61252"/>
    <cellStyle name="Percent 2 12 3" xfId="61253"/>
    <cellStyle name="Percent 2 12 30" xfId="61254"/>
    <cellStyle name="Percent 2 12 31" xfId="61255"/>
    <cellStyle name="Percent 2 12 32" xfId="61256"/>
    <cellStyle name="Percent 2 12 33" xfId="61257"/>
    <cellStyle name="Percent 2 12 34" xfId="61258"/>
    <cellStyle name="Percent 2 12 35" xfId="61259"/>
    <cellStyle name="Percent 2 12 36" xfId="61260"/>
    <cellStyle name="Percent 2 12 37" xfId="61261"/>
    <cellStyle name="Percent 2 12 38" xfId="61262"/>
    <cellStyle name="Percent 2 12 39" xfId="61263"/>
    <cellStyle name="Percent 2 12 4" xfId="61264"/>
    <cellStyle name="Percent 2 12 40" xfId="61265"/>
    <cellStyle name="Percent 2 12 41" xfId="61266"/>
    <cellStyle name="Percent 2 12 42" xfId="61267"/>
    <cellStyle name="Percent 2 12 43" xfId="61268"/>
    <cellStyle name="Percent 2 12 44" xfId="61269"/>
    <cellStyle name="Percent 2 12 45" xfId="61270"/>
    <cellStyle name="Percent 2 12 46" xfId="61271"/>
    <cellStyle name="Percent 2 12 47" xfId="61272"/>
    <cellStyle name="Percent 2 12 48" xfId="61273"/>
    <cellStyle name="Percent 2 12 49" xfId="61274"/>
    <cellStyle name="Percent 2 12 5" xfId="61275"/>
    <cellStyle name="Percent 2 12 50" xfId="61276"/>
    <cellStyle name="Percent 2 12 51" xfId="61277"/>
    <cellStyle name="Percent 2 12 52" xfId="61278"/>
    <cellStyle name="Percent 2 12 53" xfId="61279"/>
    <cellStyle name="Percent 2 12 54" xfId="61280"/>
    <cellStyle name="Percent 2 12 55" xfId="61281"/>
    <cellStyle name="Percent 2 12 56" xfId="61282"/>
    <cellStyle name="Percent 2 12 57" xfId="61283"/>
    <cellStyle name="Percent 2 12 58" xfId="61284"/>
    <cellStyle name="Percent 2 12 59" xfId="61285"/>
    <cellStyle name="Percent 2 12 6" xfId="61286"/>
    <cellStyle name="Percent 2 12 60" xfId="61287"/>
    <cellStyle name="Percent 2 12 61" xfId="61288"/>
    <cellStyle name="Percent 2 12 62" xfId="61289"/>
    <cellStyle name="Percent 2 12 63" xfId="61290"/>
    <cellStyle name="Percent 2 12 64" xfId="61291"/>
    <cellStyle name="Percent 2 12 65" xfId="61292"/>
    <cellStyle name="Percent 2 12 66" xfId="61293"/>
    <cellStyle name="Percent 2 12 67" xfId="61294"/>
    <cellStyle name="Percent 2 12 68" xfId="61295"/>
    <cellStyle name="Percent 2 12 69" xfId="61296"/>
    <cellStyle name="Percent 2 12 7" xfId="61297"/>
    <cellStyle name="Percent 2 12 70" xfId="61298"/>
    <cellStyle name="Percent 2 12 71" xfId="61299"/>
    <cellStyle name="Percent 2 12 72" xfId="61300"/>
    <cellStyle name="Percent 2 12 73" xfId="61301"/>
    <cellStyle name="Percent 2 12 74" xfId="61302"/>
    <cellStyle name="Percent 2 12 75" xfId="61303"/>
    <cellStyle name="Percent 2 12 76" xfId="61304"/>
    <cellStyle name="Percent 2 12 77" xfId="61305"/>
    <cellStyle name="Percent 2 12 78" xfId="61306"/>
    <cellStyle name="Percent 2 12 79" xfId="61307"/>
    <cellStyle name="Percent 2 12 8" xfId="61308"/>
    <cellStyle name="Percent 2 12 80" xfId="61309"/>
    <cellStyle name="Percent 2 12 81" xfId="61310"/>
    <cellStyle name="Percent 2 12 82" xfId="61311"/>
    <cellStyle name="Percent 2 12 83" xfId="61312"/>
    <cellStyle name="Percent 2 12 84" xfId="61313"/>
    <cellStyle name="Percent 2 12 85" xfId="61314"/>
    <cellStyle name="Percent 2 12 86" xfId="61315"/>
    <cellStyle name="Percent 2 12 87" xfId="61316"/>
    <cellStyle name="Percent 2 12 88" xfId="61317"/>
    <cellStyle name="Percent 2 12 89" xfId="61318"/>
    <cellStyle name="Percent 2 12 9" xfId="61319"/>
    <cellStyle name="Percent 2 12 90" xfId="61320"/>
    <cellStyle name="Percent 2 12 91" xfId="61321"/>
    <cellStyle name="Percent 2 12 92" xfId="61322"/>
    <cellStyle name="Percent 2 12 93" xfId="61323"/>
    <cellStyle name="Percent 2 13" xfId="61324"/>
    <cellStyle name="Percent 2 13 10" xfId="61325"/>
    <cellStyle name="Percent 2 13 11" xfId="61326"/>
    <cellStyle name="Percent 2 13 12" xfId="61327"/>
    <cellStyle name="Percent 2 13 13" xfId="61328"/>
    <cellStyle name="Percent 2 13 14" xfId="61329"/>
    <cellStyle name="Percent 2 13 15" xfId="61330"/>
    <cellStyle name="Percent 2 13 16" xfId="61331"/>
    <cellStyle name="Percent 2 13 17" xfId="61332"/>
    <cellStyle name="Percent 2 13 18" xfId="61333"/>
    <cellStyle name="Percent 2 13 19" xfId="61334"/>
    <cellStyle name="Percent 2 13 2" xfId="61335"/>
    <cellStyle name="Percent 2 13 20" xfId="61336"/>
    <cellStyle name="Percent 2 13 21" xfId="61337"/>
    <cellStyle name="Percent 2 13 22" xfId="61338"/>
    <cellStyle name="Percent 2 13 23" xfId="61339"/>
    <cellStyle name="Percent 2 13 24" xfId="61340"/>
    <cellStyle name="Percent 2 13 25" xfId="61341"/>
    <cellStyle name="Percent 2 13 26" xfId="61342"/>
    <cellStyle name="Percent 2 13 27" xfId="61343"/>
    <cellStyle name="Percent 2 13 28" xfId="61344"/>
    <cellStyle name="Percent 2 13 29" xfId="61345"/>
    <cellStyle name="Percent 2 13 3" xfId="61346"/>
    <cellStyle name="Percent 2 13 30" xfId="61347"/>
    <cellStyle name="Percent 2 13 31" xfId="61348"/>
    <cellStyle name="Percent 2 13 32" xfId="61349"/>
    <cellStyle name="Percent 2 13 33" xfId="61350"/>
    <cellStyle name="Percent 2 13 34" xfId="61351"/>
    <cellStyle name="Percent 2 13 35" xfId="61352"/>
    <cellStyle name="Percent 2 13 36" xfId="61353"/>
    <cellStyle name="Percent 2 13 37" xfId="61354"/>
    <cellStyle name="Percent 2 13 38" xfId="61355"/>
    <cellStyle name="Percent 2 13 39" xfId="61356"/>
    <cellStyle name="Percent 2 13 4" xfId="61357"/>
    <cellStyle name="Percent 2 13 40" xfId="61358"/>
    <cellStyle name="Percent 2 13 41" xfId="61359"/>
    <cellStyle name="Percent 2 13 42" xfId="61360"/>
    <cellStyle name="Percent 2 13 43" xfId="61361"/>
    <cellStyle name="Percent 2 13 44" xfId="61362"/>
    <cellStyle name="Percent 2 13 45" xfId="61363"/>
    <cellStyle name="Percent 2 13 46" xfId="61364"/>
    <cellStyle name="Percent 2 13 47" xfId="61365"/>
    <cellStyle name="Percent 2 13 48" xfId="61366"/>
    <cellStyle name="Percent 2 13 49" xfId="61367"/>
    <cellStyle name="Percent 2 13 5" xfId="61368"/>
    <cellStyle name="Percent 2 13 50" xfId="61369"/>
    <cellStyle name="Percent 2 13 51" xfId="61370"/>
    <cellStyle name="Percent 2 13 52" xfId="61371"/>
    <cellStyle name="Percent 2 13 53" xfId="61372"/>
    <cellStyle name="Percent 2 13 54" xfId="61373"/>
    <cellStyle name="Percent 2 13 55" xfId="61374"/>
    <cellStyle name="Percent 2 13 56" xfId="61375"/>
    <cellStyle name="Percent 2 13 57" xfId="61376"/>
    <cellStyle name="Percent 2 13 58" xfId="61377"/>
    <cellStyle name="Percent 2 13 59" xfId="61378"/>
    <cellStyle name="Percent 2 13 6" xfId="61379"/>
    <cellStyle name="Percent 2 13 60" xfId="61380"/>
    <cellStyle name="Percent 2 13 61" xfId="61381"/>
    <cellStyle name="Percent 2 13 62" xfId="61382"/>
    <cellStyle name="Percent 2 13 63" xfId="61383"/>
    <cellStyle name="Percent 2 13 64" xfId="61384"/>
    <cellStyle name="Percent 2 13 65" xfId="61385"/>
    <cellStyle name="Percent 2 13 66" xfId="61386"/>
    <cellStyle name="Percent 2 13 67" xfId="61387"/>
    <cellStyle name="Percent 2 13 68" xfId="61388"/>
    <cellStyle name="Percent 2 13 69" xfId="61389"/>
    <cellStyle name="Percent 2 13 7" xfId="61390"/>
    <cellStyle name="Percent 2 13 70" xfId="61391"/>
    <cellStyle name="Percent 2 13 71" xfId="61392"/>
    <cellStyle name="Percent 2 13 72" xfId="61393"/>
    <cellStyle name="Percent 2 13 73" xfId="61394"/>
    <cellStyle name="Percent 2 13 74" xfId="61395"/>
    <cellStyle name="Percent 2 13 75" xfId="61396"/>
    <cellStyle name="Percent 2 13 76" xfId="61397"/>
    <cellStyle name="Percent 2 13 77" xfId="61398"/>
    <cellStyle name="Percent 2 13 78" xfId="61399"/>
    <cellStyle name="Percent 2 13 79" xfId="61400"/>
    <cellStyle name="Percent 2 13 8" xfId="61401"/>
    <cellStyle name="Percent 2 13 80" xfId="61402"/>
    <cellStyle name="Percent 2 13 81" xfId="61403"/>
    <cellStyle name="Percent 2 13 82" xfId="61404"/>
    <cellStyle name="Percent 2 13 83" xfId="61405"/>
    <cellStyle name="Percent 2 13 84" xfId="61406"/>
    <cellStyle name="Percent 2 13 85" xfId="61407"/>
    <cellStyle name="Percent 2 13 86" xfId="61408"/>
    <cellStyle name="Percent 2 13 87" xfId="61409"/>
    <cellStyle name="Percent 2 13 88" xfId="61410"/>
    <cellStyle name="Percent 2 13 89" xfId="61411"/>
    <cellStyle name="Percent 2 13 9" xfId="61412"/>
    <cellStyle name="Percent 2 13 90" xfId="61413"/>
    <cellStyle name="Percent 2 13 91" xfId="61414"/>
    <cellStyle name="Percent 2 13 92" xfId="61415"/>
    <cellStyle name="Percent 2 13 93" xfId="61416"/>
    <cellStyle name="Percent 2 14" xfId="61417"/>
    <cellStyle name="Percent 2 14 10" xfId="61418"/>
    <cellStyle name="Percent 2 14 11" xfId="61419"/>
    <cellStyle name="Percent 2 14 12" xfId="61420"/>
    <cellStyle name="Percent 2 14 13" xfId="61421"/>
    <cellStyle name="Percent 2 14 14" xfId="61422"/>
    <cellStyle name="Percent 2 14 15" xfId="61423"/>
    <cellStyle name="Percent 2 14 16" xfId="61424"/>
    <cellStyle name="Percent 2 14 17" xfId="61425"/>
    <cellStyle name="Percent 2 14 18" xfId="61426"/>
    <cellStyle name="Percent 2 14 19" xfId="61427"/>
    <cellStyle name="Percent 2 14 2" xfId="61428"/>
    <cellStyle name="Percent 2 14 20" xfId="61429"/>
    <cellStyle name="Percent 2 14 21" xfId="61430"/>
    <cellStyle name="Percent 2 14 22" xfId="61431"/>
    <cellStyle name="Percent 2 14 23" xfId="61432"/>
    <cellStyle name="Percent 2 14 24" xfId="61433"/>
    <cellStyle name="Percent 2 14 25" xfId="61434"/>
    <cellStyle name="Percent 2 14 26" xfId="61435"/>
    <cellStyle name="Percent 2 14 27" xfId="61436"/>
    <cellStyle name="Percent 2 14 28" xfId="61437"/>
    <cellStyle name="Percent 2 14 29" xfId="61438"/>
    <cellStyle name="Percent 2 14 3" xfId="61439"/>
    <cellStyle name="Percent 2 14 30" xfId="61440"/>
    <cellStyle name="Percent 2 14 31" xfId="61441"/>
    <cellStyle name="Percent 2 14 32" xfId="61442"/>
    <cellStyle name="Percent 2 14 33" xfId="61443"/>
    <cellStyle name="Percent 2 14 34" xfId="61444"/>
    <cellStyle name="Percent 2 14 35" xfId="61445"/>
    <cellStyle name="Percent 2 14 36" xfId="61446"/>
    <cellStyle name="Percent 2 14 37" xfId="61447"/>
    <cellStyle name="Percent 2 14 38" xfId="61448"/>
    <cellStyle name="Percent 2 14 39" xfId="61449"/>
    <cellStyle name="Percent 2 14 4" xfId="61450"/>
    <cellStyle name="Percent 2 14 40" xfId="61451"/>
    <cellStyle name="Percent 2 14 41" xfId="61452"/>
    <cellStyle name="Percent 2 14 42" xfId="61453"/>
    <cellStyle name="Percent 2 14 43" xfId="61454"/>
    <cellStyle name="Percent 2 14 44" xfId="61455"/>
    <cellStyle name="Percent 2 14 45" xfId="61456"/>
    <cellStyle name="Percent 2 14 46" xfId="61457"/>
    <cellStyle name="Percent 2 14 47" xfId="61458"/>
    <cellStyle name="Percent 2 14 48" xfId="61459"/>
    <cellStyle name="Percent 2 14 49" xfId="61460"/>
    <cellStyle name="Percent 2 14 5" xfId="61461"/>
    <cellStyle name="Percent 2 14 50" xfId="61462"/>
    <cellStyle name="Percent 2 14 51" xfId="61463"/>
    <cellStyle name="Percent 2 14 52" xfId="61464"/>
    <cellStyle name="Percent 2 14 53" xfId="61465"/>
    <cellStyle name="Percent 2 14 54" xfId="61466"/>
    <cellStyle name="Percent 2 14 55" xfId="61467"/>
    <cellStyle name="Percent 2 14 56" xfId="61468"/>
    <cellStyle name="Percent 2 14 57" xfId="61469"/>
    <cellStyle name="Percent 2 14 58" xfId="61470"/>
    <cellStyle name="Percent 2 14 59" xfId="61471"/>
    <cellStyle name="Percent 2 14 6" xfId="61472"/>
    <cellStyle name="Percent 2 14 60" xfId="61473"/>
    <cellStyle name="Percent 2 14 61" xfId="61474"/>
    <cellStyle name="Percent 2 14 62" xfId="61475"/>
    <cellStyle name="Percent 2 14 63" xfId="61476"/>
    <cellStyle name="Percent 2 14 64" xfId="61477"/>
    <cellStyle name="Percent 2 14 65" xfId="61478"/>
    <cellStyle name="Percent 2 14 66" xfId="61479"/>
    <cellStyle name="Percent 2 14 67" xfId="61480"/>
    <cellStyle name="Percent 2 14 68" xfId="61481"/>
    <cellStyle name="Percent 2 14 69" xfId="61482"/>
    <cellStyle name="Percent 2 14 7" xfId="61483"/>
    <cellStyle name="Percent 2 14 70" xfId="61484"/>
    <cellStyle name="Percent 2 14 71" xfId="61485"/>
    <cellStyle name="Percent 2 14 72" xfId="61486"/>
    <cellStyle name="Percent 2 14 73" xfId="61487"/>
    <cellStyle name="Percent 2 14 74" xfId="61488"/>
    <cellStyle name="Percent 2 14 75" xfId="61489"/>
    <cellStyle name="Percent 2 14 76" xfId="61490"/>
    <cellStyle name="Percent 2 14 77" xfId="61491"/>
    <cellStyle name="Percent 2 14 78" xfId="61492"/>
    <cellStyle name="Percent 2 14 79" xfId="61493"/>
    <cellStyle name="Percent 2 14 8" xfId="61494"/>
    <cellStyle name="Percent 2 14 80" xfId="61495"/>
    <cellStyle name="Percent 2 14 81" xfId="61496"/>
    <cellStyle name="Percent 2 14 82" xfId="61497"/>
    <cellStyle name="Percent 2 14 83" xfId="61498"/>
    <cellStyle name="Percent 2 14 84" xfId="61499"/>
    <cellStyle name="Percent 2 14 85" xfId="61500"/>
    <cellStyle name="Percent 2 14 86" xfId="61501"/>
    <cellStyle name="Percent 2 14 87" xfId="61502"/>
    <cellStyle name="Percent 2 14 88" xfId="61503"/>
    <cellStyle name="Percent 2 14 89" xfId="61504"/>
    <cellStyle name="Percent 2 14 9" xfId="61505"/>
    <cellStyle name="Percent 2 14 90" xfId="61506"/>
    <cellStyle name="Percent 2 14 91" xfId="61507"/>
    <cellStyle name="Percent 2 14 92" xfId="61508"/>
    <cellStyle name="Percent 2 14 93" xfId="61509"/>
    <cellStyle name="Percent 2 15" xfId="61510"/>
    <cellStyle name="Percent 2 15 10" xfId="61511"/>
    <cellStyle name="Percent 2 15 11" xfId="61512"/>
    <cellStyle name="Percent 2 15 12" xfId="61513"/>
    <cellStyle name="Percent 2 15 13" xfId="61514"/>
    <cellStyle name="Percent 2 15 14" xfId="61515"/>
    <cellStyle name="Percent 2 15 15" xfId="61516"/>
    <cellStyle name="Percent 2 15 16" xfId="61517"/>
    <cellStyle name="Percent 2 15 17" xfId="61518"/>
    <cellStyle name="Percent 2 15 18" xfId="61519"/>
    <cellStyle name="Percent 2 15 19" xfId="61520"/>
    <cellStyle name="Percent 2 15 2" xfId="61521"/>
    <cellStyle name="Percent 2 15 20" xfId="61522"/>
    <cellStyle name="Percent 2 15 21" xfId="61523"/>
    <cellStyle name="Percent 2 15 22" xfId="61524"/>
    <cellStyle name="Percent 2 15 23" xfId="61525"/>
    <cellStyle name="Percent 2 15 24" xfId="61526"/>
    <cellStyle name="Percent 2 15 25" xfId="61527"/>
    <cellStyle name="Percent 2 15 26" xfId="61528"/>
    <cellStyle name="Percent 2 15 27" xfId="61529"/>
    <cellStyle name="Percent 2 15 28" xfId="61530"/>
    <cellStyle name="Percent 2 15 29" xfId="61531"/>
    <cellStyle name="Percent 2 15 3" xfId="61532"/>
    <cellStyle name="Percent 2 15 30" xfId="61533"/>
    <cellStyle name="Percent 2 15 31" xfId="61534"/>
    <cellStyle name="Percent 2 15 32" xfId="61535"/>
    <cellStyle name="Percent 2 15 33" xfId="61536"/>
    <cellStyle name="Percent 2 15 34" xfId="61537"/>
    <cellStyle name="Percent 2 15 35" xfId="61538"/>
    <cellStyle name="Percent 2 15 36" xfId="61539"/>
    <cellStyle name="Percent 2 15 37" xfId="61540"/>
    <cellStyle name="Percent 2 15 38" xfId="61541"/>
    <cellStyle name="Percent 2 15 39" xfId="61542"/>
    <cellStyle name="Percent 2 15 4" xfId="61543"/>
    <cellStyle name="Percent 2 15 40" xfId="61544"/>
    <cellStyle name="Percent 2 15 41" xfId="61545"/>
    <cellStyle name="Percent 2 15 42" xfId="61546"/>
    <cellStyle name="Percent 2 15 43" xfId="61547"/>
    <cellStyle name="Percent 2 15 44" xfId="61548"/>
    <cellStyle name="Percent 2 15 45" xfId="61549"/>
    <cellStyle name="Percent 2 15 46" xfId="61550"/>
    <cellStyle name="Percent 2 15 47" xfId="61551"/>
    <cellStyle name="Percent 2 15 48" xfId="61552"/>
    <cellStyle name="Percent 2 15 49" xfId="61553"/>
    <cellStyle name="Percent 2 15 5" xfId="61554"/>
    <cellStyle name="Percent 2 15 50" xfId="61555"/>
    <cellStyle name="Percent 2 15 51" xfId="61556"/>
    <cellStyle name="Percent 2 15 52" xfId="61557"/>
    <cellStyle name="Percent 2 15 53" xfId="61558"/>
    <cellStyle name="Percent 2 15 54" xfId="61559"/>
    <cellStyle name="Percent 2 15 55" xfId="61560"/>
    <cellStyle name="Percent 2 15 56" xfId="61561"/>
    <cellStyle name="Percent 2 15 57" xfId="61562"/>
    <cellStyle name="Percent 2 15 58" xfId="61563"/>
    <cellStyle name="Percent 2 15 59" xfId="61564"/>
    <cellStyle name="Percent 2 15 6" xfId="61565"/>
    <cellStyle name="Percent 2 15 60" xfId="61566"/>
    <cellStyle name="Percent 2 15 61" xfId="61567"/>
    <cellStyle name="Percent 2 15 62" xfId="61568"/>
    <cellStyle name="Percent 2 15 63" xfId="61569"/>
    <cellStyle name="Percent 2 15 64" xfId="61570"/>
    <cellStyle name="Percent 2 15 65" xfId="61571"/>
    <cellStyle name="Percent 2 15 66" xfId="61572"/>
    <cellStyle name="Percent 2 15 67" xfId="61573"/>
    <cellStyle name="Percent 2 15 68" xfId="61574"/>
    <cellStyle name="Percent 2 15 69" xfId="61575"/>
    <cellStyle name="Percent 2 15 7" xfId="61576"/>
    <cellStyle name="Percent 2 15 70" xfId="61577"/>
    <cellStyle name="Percent 2 15 71" xfId="61578"/>
    <cellStyle name="Percent 2 15 72" xfId="61579"/>
    <cellStyle name="Percent 2 15 73" xfId="61580"/>
    <cellStyle name="Percent 2 15 74" xfId="61581"/>
    <cellStyle name="Percent 2 15 75" xfId="61582"/>
    <cellStyle name="Percent 2 15 76" xfId="61583"/>
    <cellStyle name="Percent 2 15 77" xfId="61584"/>
    <cellStyle name="Percent 2 15 78" xfId="61585"/>
    <cellStyle name="Percent 2 15 79" xfId="61586"/>
    <cellStyle name="Percent 2 15 8" xfId="61587"/>
    <cellStyle name="Percent 2 15 80" xfId="61588"/>
    <cellStyle name="Percent 2 15 81" xfId="61589"/>
    <cellStyle name="Percent 2 15 82" xfId="61590"/>
    <cellStyle name="Percent 2 15 83" xfId="61591"/>
    <cellStyle name="Percent 2 15 84" xfId="61592"/>
    <cellStyle name="Percent 2 15 85" xfId="61593"/>
    <cellStyle name="Percent 2 15 86" xfId="61594"/>
    <cellStyle name="Percent 2 15 87" xfId="61595"/>
    <cellStyle name="Percent 2 15 88" xfId="61596"/>
    <cellStyle name="Percent 2 15 89" xfId="61597"/>
    <cellStyle name="Percent 2 15 9" xfId="61598"/>
    <cellStyle name="Percent 2 15 90" xfId="61599"/>
    <cellStyle name="Percent 2 15 91" xfId="61600"/>
    <cellStyle name="Percent 2 15 92" xfId="61601"/>
    <cellStyle name="Percent 2 15 93" xfId="61602"/>
    <cellStyle name="Percent 2 16" xfId="61603"/>
    <cellStyle name="Percent 2 16 10" xfId="61604"/>
    <cellStyle name="Percent 2 16 11" xfId="61605"/>
    <cellStyle name="Percent 2 16 12" xfId="61606"/>
    <cellStyle name="Percent 2 16 13" xfId="61607"/>
    <cellStyle name="Percent 2 16 14" xfId="61608"/>
    <cellStyle name="Percent 2 16 15" xfId="61609"/>
    <cellStyle name="Percent 2 16 16" xfId="61610"/>
    <cellStyle name="Percent 2 16 17" xfId="61611"/>
    <cellStyle name="Percent 2 16 18" xfId="61612"/>
    <cellStyle name="Percent 2 16 19" xfId="61613"/>
    <cellStyle name="Percent 2 16 2" xfId="61614"/>
    <cellStyle name="Percent 2 16 20" xfId="61615"/>
    <cellStyle name="Percent 2 16 21" xfId="61616"/>
    <cellStyle name="Percent 2 16 22" xfId="61617"/>
    <cellStyle name="Percent 2 16 23" xfId="61618"/>
    <cellStyle name="Percent 2 16 24" xfId="61619"/>
    <cellStyle name="Percent 2 16 25" xfId="61620"/>
    <cellStyle name="Percent 2 16 26" xfId="61621"/>
    <cellStyle name="Percent 2 16 27" xfId="61622"/>
    <cellStyle name="Percent 2 16 28" xfId="61623"/>
    <cellStyle name="Percent 2 16 29" xfId="61624"/>
    <cellStyle name="Percent 2 16 3" xfId="61625"/>
    <cellStyle name="Percent 2 16 30" xfId="61626"/>
    <cellStyle name="Percent 2 16 31" xfId="61627"/>
    <cellStyle name="Percent 2 16 32" xfId="61628"/>
    <cellStyle name="Percent 2 16 33" xfId="61629"/>
    <cellStyle name="Percent 2 16 34" xfId="61630"/>
    <cellStyle name="Percent 2 16 35" xfId="61631"/>
    <cellStyle name="Percent 2 16 36" xfId="61632"/>
    <cellStyle name="Percent 2 16 37" xfId="61633"/>
    <cellStyle name="Percent 2 16 38" xfId="61634"/>
    <cellStyle name="Percent 2 16 39" xfId="61635"/>
    <cellStyle name="Percent 2 16 4" xfId="61636"/>
    <cellStyle name="Percent 2 16 40" xfId="61637"/>
    <cellStyle name="Percent 2 16 41" xfId="61638"/>
    <cellStyle name="Percent 2 16 42" xfId="61639"/>
    <cellStyle name="Percent 2 16 43" xfId="61640"/>
    <cellStyle name="Percent 2 16 44" xfId="61641"/>
    <cellStyle name="Percent 2 16 45" xfId="61642"/>
    <cellStyle name="Percent 2 16 46" xfId="61643"/>
    <cellStyle name="Percent 2 16 47" xfId="61644"/>
    <cellStyle name="Percent 2 16 48" xfId="61645"/>
    <cellStyle name="Percent 2 16 49" xfId="61646"/>
    <cellStyle name="Percent 2 16 5" xfId="61647"/>
    <cellStyle name="Percent 2 16 50" xfId="61648"/>
    <cellStyle name="Percent 2 16 51" xfId="61649"/>
    <cellStyle name="Percent 2 16 52" xfId="61650"/>
    <cellStyle name="Percent 2 16 53" xfId="61651"/>
    <cellStyle name="Percent 2 16 54" xfId="61652"/>
    <cellStyle name="Percent 2 16 55" xfId="61653"/>
    <cellStyle name="Percent 2 16 56" xfId="61654"/>
    <cellStyle name="Percent 2 16 57" xfId="61655"/>
    <cellStyle name="Percent 2 16 58" xfId="61656"/>
    <cellStyle name="Percent 2 16 59" xfId="61657"/>
    <cellStyle name="Percent 2 16 6" xfId="61658"/>
    <cellStyle name="Percent 2 16 60" xfId="61659"/>
    <cellStyle name="Percent 2 16 61" xfId="61660"/>
    <cellStyle name="Percent 2 16 62" xfId="61661"/>
    <cellStyle name="Percent 2 16 63" xfId="61662"/>
    <cellStyle name="Percent 2 16 64" xfId="61663"/>
    <cellStyle name="Percent 2 16 65" xfId="61664"/>
    <cellStyle name="Percent 2 16 66" xfId="61665"/>
    <cellStyle name="Percent 2 16 67" xfId="61666"/>
    <cellStyle name="Percent 2 16 68" xfId="61667"/>
    <cellStyle name="Percent 2 16 69" xfId="61668"/>
    <cellStyle name="Percent 2 16 7" xfId="61669"/>
    <cellStyle name="Percent 2 16 70" xfId="61670"/>
    <cellStyle name="Percent 2 16 71" xfId="61671"/>
    <cellStyle name="Percent 2 16 72" xfId="61672"/>
    <cellStyle name="Percent 2 16 73" xfId="61673"/>
    <cellStyle name="Percent 2 16 74" xfId="61674"/>
    <cellStyle name="Percent 2 16 75" xfId="61675"/>
    <cellStyle name="Percent 2 16 76" xfId="61676"/>
    <cellStyle name="Percent 2 16 77" xfId="61677"/>
    <cellStyle name="Percent 2 16 78" xfId="61678"/>
    <cellStyle name="Percent 2 16 79" xfId="61679"/>
    <cellStyle name="Percent 2 16 8" xfId="61680"/>
    <cellStyle name="Percent 2 16 80" xfId="61681"/>
    <cellStyle name="Percent 2 16 81" xfId="61682"/>
    <cellStyle name="Percent 2 16 82" xfId="61683"/>
    <cellStyle name="Percent 2 16 83" xfId="61684"/>
    <cellStyle name="Percent 2 16 84" xfId="61685"/>
    <cellStyle name="Percent 2 16 85" xfId="61686"/>
    <cellStyle name="Percent 2 16 86" xfId="61687"/>
    <cellStyle name="Percent 2 16 87" xfId="61688"/>
    <cellStyle name="Percent 2 16 88" xfId="61689"/>
    <cellStyle name="Percent 2 16 89" xfId="61690"/>
    <cellStyle name="Percent 2 16 9" xfId="61691"/>
    <cellStyle name="Percent 2 16 90" xfId="61692"/>
    <cellStyle name="Percent 2 16 91" xfId="61693"/>
    <cellStyle name="Percent 2 16 92" xfId="61694"/>
    <cellStyle name="Percent 2 16 93" xfId="61695"/>
    <cellStyle name="Percent 2 17" xfId="61696"/>
    <cellStyle name="Percent 2 17 10" xfId="61697"/>
    <cellStyle name="Percent 2 17 11" xfId="61698"/>
    <cellStyle name="Percent 2 17 12" xfId="61699"/>
    <cellStyle name="Percent 2 17 13" xfId="61700"/>
    <cellStyle name="Percent 2 17 14" xfId="61701"/>
    <cellStyle name="Percent 2 17 15" xfId="61702"/>
    <cellStyle name="Percent 2 17 16" xfId="61703"/>
    <cellStyle name="Percent 2 17 17" xfId="61704"/>
    <cellStyle name="Percent 2 17 18" xfId="61705"/>
    <cellStyle name="Percent 2 17 19" xfId="61706"/>
    <cellStyle name="Percent 2 17 2" xfId="61707"/>
    <cellStyle name="Percent 2 17 20" xfId="61708"/>
    <cellStyle name="Percent 2 17 21" xfId="61709"/>
    <cellStyle name="Percent 2 17 22" xfId="61710"/>
    <cellStyle name="Percent 2 17 23" xfId="61711"/>
    <cellStyle name="Percent 2 17 24" xfId="61712"/>
    <cellStyle name="Percent 2 17 25" xfId="61713"/>
    <cellStyle name="Percent 2 17 26" xfId="61714"/>
    <cellStyle name="Percent 2 17 27" xfId="61715"/>
    <cellStyle name="Percent 2 17 28" xfId="61716"/>
    <cellStyle name="Percent 2 17 29" xfId="61717"/>
    <cellStyle name="Percent 2 17 3" xfId="61718"/>
    <cellStyle name="Percent 2 17 30" xfId="61719"/>
    <cellStyle name="Percent 2 17 31" xfId="61720"/>
    <cellStyle name="Percent 2 17 32" xfId="61721"/>
    <cellStyle name="Percent 2 17 33" xfId="61722"/>
    <cellStyle name="Percent 2 17 34" xfId="61723"/>
    <cellStyle name="Percent 2 17 35" xfId="61724"/>
    <cellStyle name="Percent 2 17 36" xfId="61725"/>
    <cellStyle name="Percent 2 17 37" xfId="61726"/>
    <cellStyle name="Percent 2 17 38" xfId="61727"/>
    <cellStyle name="Percent 2 17 39" xfId="61728"/>
    <cellStyle name="Percent 2 17 4" xfId="61729"/>
    <cellStyle name="Percent 2 17 40" xfId="61730"/>
    <cellStyle name="Percent 2 17 41" xfId="61731"/>
    <cellStyle name="Percent 2 17 42" xfId="61732"/>
    <cellStyle name="Percent 2 17 43" xfId="61733"/>
    <cellStyle name="Percent 2 17 44" xfId="61734"/>
    <cellStyle name="Percent 2 17 45" xfId="61735"/>
    <cellStyle name="Percent 2 17 46" xfId="61736"/>
    <cellStyle name="Percent 2 17 47" xfId="61737"/>
    <cellStyle name="Percent 2 17 48" xfId="61738"/>
    <cellStyle name="Percent 2 17 49" xfId="61739"/>
    <cellStyle name="Percent 2 17 5" xfId="61740"/>
    <cellStyle name="Percent 2 17 50" xfId="61741"/>
    <cellStyle name="Percent 2 17 51" xfId="61742"/>
    <cellStyle name="Percent 2 17 52" xfId="61743"/>
    <cellStyle name="Percent 2 17 53" xfId="61744"/>
    <cellStyle name="Percent 2 17 54" xfId="61745"/>
    <cellStyle name="Percent 2 17 55" xfId="61746"/>
    <cellStyle name="Percent 2 17 56" xfId="61747"/>
    <cellStyle name="Percent 2 17 57" xfId="61748"/>
    <cellStyle name="Percent 2 17 58" xfId="61749"/>
    <cellStyle name="Percent 2 17 59" xfId="61750"/>
    <cellStyle name="Percent 2 17 6" xfId="61751"/>
    <cellStyle name="Percent 2 17 60" xfId="61752"/>
    <cellStyle name="Percent 2 17 61" xfId="61753"/>
    <cellStyle name="Percent 2 17 62" xfId="61754"/>
    <cellStyle name="Percent 2 17 63" xfId="61755"/>
    <cellStyle name="Percent 2 17 64" xfId="61756"/>
    <cellStyle name="Percent 2 17 65" xfId="61757"/>
    <cellStyle name="Percent 2 17 66" xfId="61758"/>
    <cellStyle name="Percent 2 17 67" xfId="61759"/>
    <cellStyle name="Percent 2 17 68" xfId="61760"/>
    <cellStyle name="Percent 2 17 69" xfId="61761"/>
    <cellStyle name="Percent 2 17 7" xfId="61762"/>
    <cellStyle name="Percent 2 17 70" xfId="61763"/>
    <cellStyle name="Percent 2 17 71" xfId="61764"/>
    <cellStyle name="Percent 2 17 72" xfId="61765"/>
    <cellStyle name="Percent 2 17 73" xfId="61766"/>
    <cellStyle name="Percent 2 17 74" xfId="61767"/>
    <cellStyle name="Percent 2 17 75" xfId="61768"/>
    <cellStyle name="Percent 2 17 76" xfId="61769"/>
    <cellStyle name="Percent 2 17 77" xfId="61770"/>
    <cellStyle name="Percent 2 17 78" xfId="61771"/>
    <cellStyle name="Percent 2 17 79" xfId="61772"/>
    <cellStyle name="Percent 2 17 8" xfId="61773"/>
    <cellStyle name="Percent 2 17 80" xfId="61774"/>
    <cellStyle name="Percent 2 17 81" xfId="61775"/>
    <cellStyle name="Percent 2 17 82" xfId="61776"/>
    <cellStyle name="Percent 2 17 83" xfId="61777"/>
    <cellStyle name="Percent 2 17 84" xfId="61778"/>
    <cellStyle name="Percent 2 17 85" xfId="61779"/>
    <cellStyle name="Percent 2 17 86" xfId="61780"/>
    <cellStyle name="Percent 2 17 87" xfId="61781"/>
    <cellStyle name="Percent 2 17 88" xfId="61782"/>
    <cellStyle name="Percent 2 17 89" xfId="61783"/>
    <cellStyle name="Percent 2 17 9" xfId="61784"/>
    <cellStyle name="Percent 2 17 90" xfId="61785"/>
    <cellStyle name="Percent 2 17 91" xfId="61786"/>
    <cellStyle name="Percent 2 17 92" xfId="61787"/>
    <cellStyle name="Percent 2 17 93" xfId="61788"/>
    <cellStyle name="Percent 2 18" xfId="61789"/>
    <cellStyle name="Percent 2 18 10" xfId="61790"/>
    <cellStyle name="Percent 2 18 11" xfId="61791"/>
    <cellStyle name="Percent 2 18 12" xfId="61792"/>
    <cellStyle name="Percent 2 18 13" xfId="61793"/>
    <cellStyle name="Percent 2 18 14" xfId="61794"/>
    <cellStyle name="Percent 2 18 15" xfId="61795"/>
    <cellStyle name="Percent 2 18 16" xfId="61796"/>
    <cellStyle name="Percent 2 18 17" xfId="61797"/>
    <cellStyle name="Percent 2 18 18" xfId="61798"/>
    <cellStyle name="Percent 2 18 19" xfId="61799"/>
    <cellStyle name="Percent 2 18 2" xfId="61800"/>
    <cellStyle name="Percent 2 18 20" xfId="61801"/>
    <cellStyle name="Percent 2 18 21" xfId="61802"/>
    <cellStyle name="Percent 2 18 22" xfId="61803"/>
    <cellStyle name="Percent 2 18 23" xfId="61804"/>
    <cellStyle name="Percent 2 18 24" xfId="61805"/>
    <cellStyle name="Percent 2 18 25" xfId="61806"/>
    <cellStyle name="Percent 2 18 26" xfId="61807"/>
    <cellStyle name="Percent 2 18 27" xfId="61808"/>
    <cellStyle name="Percent 2 18 28" xfId="61809"/>
    <cellStyle name="Percent 2 18 29" xfId="61810"/>
    <cellStyle name="Percent 2 18 3" xfId="61811"/>
    <cellStyle name="Percent 2 18 30" xfId="61812"/>
    <cellStyle name="Percent 2 18 31" xfId="61813"/>
    <cellStyle name="Percent 2 18 32" xfId="61814"/>
    <cellStyle name="Percent 2 18 33" xfId="61815"/>
    <cellStyle name="Percent 2 18 34" xfId="61816"/>
    <cellStyle name="Percent 2 18 35" xfId="61817"/>
    <cellStyle name="Percent 2 18 36" xfId="61818"/>
    <cellStyle name="Percent 2 18 37" xfId="61819"/>
    <cellStyle name="Percent 2 18 38" xfId="61820"/>
    <cellStyle name="Percent 2 18 39" xfId="61821"/>
    <cellStyle name="Percent 2 18 4" xfId="61822"/>
    <cellStyle name="Percent 2 18 40" xfId="61823"/>
    <cellStyle name="Percent 2 18 41" xfId="61824"/>
    <cellStyle name="Percent 2 18 42" xfId="61825"/>
    <cellStyle name="Percent 2 18 43" xfId="61826"/>
    <cellStyle name="Percent 2 18 44" xfId="61827"/>
    <cellStyle name="Percent 2 18 45" xfId="61828"/>
    <cellStyle name="Percent 2 18 46" xfId="61829"/>
    <cellStyle name="Percent 2 18 47" xfId="61830"/>
    <cellStyle name="Percent 2 18 48" xfId="61831"/>
    <cellStyle name="Percent 2 18 49" xfId="61832"/>
    <cellStyle name="Percent 2 18 5" xfId="61833"/>
    <cellStyle name="Percent 2 18 50" xfId="61834"/>
    <cellStyle name="Percent 2 18 51" xfId="61835"/>
    <cellStyle name="Percent 2 18 52" xfId="61836"/>
    <cellStyle name="Percent 2 18 53" xfId="61837"/>
    <cellStyle name="Percent 2 18 54" xfId="61838"/>
    <cellStyle name="Percent 2 18 55" xfId="61839"/>
    <cellStyle name="Percent 2 18 56" xfId="61840"/>
    <cellStyle name="Percent 2 18 57" xfId="61841"/>
    <cellStyle name="Percent 2 18 58" xfId="61842"/>
    <cellStyle name="Percent 2 18 59" xfId="61843"/>
    <cellStyle name="Percent 2 18 6" xfId="61844"/>
    <cellStyle name="Percent 2 18 60" xfId="61845"/>
    <cellStyle name="Percent 2 18 61" xfId="61846"/>
    <cellStyle name="Percent 2 18 62" xfId="61847"/>
    <cellStyle name="Percent 2 18 63" xfId="61848"/>
    <cellStyle name="Percent 2 18 64" xfId="61849"/>
    <cellStyle name="Percent 2 18 65" xfId="61850"/>
    <cellStyle name="Percent 2 18 66" xfId="61851"/>
    <cellStyle name="Percent 2 18 67" xfId="61852"/>
    <cellStyle name="Percent 2 18 68" xfId="61853"/>
    <cellStyle name="Percent 2 18 69" xfId="61854"/>
    <cellStyle name="Percent 2 18 7" xfId="61855"/>
    <cellStyle name="Percent 2 18 70" xfId="61856"/>
    <cellStyle name="Percent 2 18 71" xfId="61857"/>
    <cellStyle name="Percent 2 18 72" xfId="61858"/>
    <cellStyle name="Percent 2 18 73" xfId="61859"/>
    <cellStyle name="Percent 2 18 74" xfId="61860"/>
    <cellStyle name="Percent 2 18 75" xfId="61861"/>
    <cellStyle name="Percent 2 18 76" xfId="61862"/>
    <cellStyle name="Percent 2 18 77" xfId="61863"/>
    <cellStyle name="Percent 2 18 78" xfId="61864"/>
    <cellStyle name="Percent 2 18 79" xfId="61865"/>
    <cellStyle name="Percent 2 18 8" xfId="61866"/>
    <cellStyle name="Percent 2 18 80" xfId="61867"/>
    <cellStyle name="Percent 2 18 81" xfId="61868"/>
    <cellStyle name="Percent 2 18 82" xfId="61869"/>
    <cellStyle name="Percent 2 18 83" xfId="61870"/>
    <cellStyle name="Percent 2 18 84" xfId="61871"/>
    <cellStyle name="Percent 2 18 85" xfId="61872"/>
    <cellStyle name="Percent 2 18 86" xfId="61873"/>
    <cellStyle name="Percent 2 18 87" xfId="61874"/>
    <cellStyle name="Percent 2 18 88" xfId="61875"/>
    <cellStyle name="Percent 2 18 89" xfId="61876"/>
    <cellStyle name="Percent 2 18 9" xfId="61877"/>
    <cellStyle name="Percent 2 18 90" xfId="61878"/>
    <cellStyle name="Percent 2 18 91" xfId="61879"/>
    <cellStyle name="Percent 2 18 92" xfId="61880"/>
    <cellStyle name="Percent 2 18 93" xfId="61881"/>
    <cellStyle name="Percent 2 19" xfId="61882"/>
    <cellStyle name="Percent 2 19 10" xfId="61883"/>
    <cellStyle name="Percent 2 19 11" xfId="61884"/>
    <cellStyle name="Percent 2 19 12" xfId="61885"/>
    <cellStyle name="Percent 2 19 13" xfId="61886"/>
    <cellStyle name="Percent 2 19 14" xfId="61887"/>
    <cellStyle name="Percent 2 19 15" xfId="61888"/>
    <cellStyle name="Percent 2 19 16" xfId="61889"/>
    <cellStyle name="Percent 2 19 17" xfId="61890"/>
    <cellStyle name="Percent 2 19 18" xfId="61891"/>
    <cellStyle name="Percent 2 19 19" xfId="61892"/>
    <cellStyle name="Percent 2 19 2" xfId="61893"/>
    <cellStyle name="Percent 2 19 20" xfId="61894"/>
    <cellStyle name="Percent 2 19 21" xfId="61895"/>
    <cellStyle name="Percent 2 19 22" xfId="61896"/>
    <cellStyle name="Percent 2 19 23" xfId="61897"/>
    <cellStyle name="Percent 2 19 24" xfId="61898"/>
    <cellStyle name="Percent 2 19 25" xfId="61899"/>
    <cellStyle name="Percent 2 19 26" xfId="61900"/>
    <cellStyle name="Percent 2 19 27" xfId="61901"/>
    <cellStyle name="Percent 2 19 28" xfId="61902"/>
    <cellStyle name="Percent 2 19 29" xfId="61903"/>
    <cellStyle name="Percent 2 19 3" xfId="61904"/>
    <cellStyle name="Percent 2 19 30" xfId="61905"/>
    <cellStyle name="Percent 2 19 31" xfId="61906"/>
    <cellStyle name="Percent 2 19 32" xfId="61907"/>
    <cellStyle name="Percent 2 19 33" xfId="61908"/>
    <cellStyle name="Percent 2 19 34" xfId="61909"/>
    <cellStyle name="Percent 2 19 35" xfId="61910"/>
    <cellStyle name="Percent 2 19 36" xfId="61911"/>
    <cellStyle name="Percent 2 19 37" xfId="61912"/>
    <cellStyle name="Percent 2 19 38" xfId="61913"/>
    <cellStyle name="Percent 2 19 39" xfId="61914"/>
    <cellStyle name="Percent 2 19 4" xfId="61915"/>
    <cellStyle name="Percent 2 19 40" xfId="61916"/>
    <cellStyle name="Percent 2 19 41" xfId="61917"/>
    <cellStyle name="Percent 2 19 42" xfId="61918"/>
    <cellStyle name="Percent 2 19 43" xfId="61919"/>
    <cellStyle name="Percent 2 19 44" xfId="61920"/>
    <cellStyle name="Percent 2 19 45" xfId="61921"/>
    <cellStyle name="Percent 2 19 46" xfId="61922"/>
    <cellStyle name="Percent 2 19 47" xfId="61923"/>
    <cellStyle name="Percent 2 19 48" xfId="61924"/>
    <cellStyle name="Percent 2 19 49" xfId="61925"/>
    <cellStyle name="Percent 2 19 5" xfId="61926"/>
    <cellStyle name="Percent 2 19 50" xfId="61927"/>
    <cellStyle name="Percent 2 19 51" xfId="61928"/>
    <cellStyle name="Percent 2 19 52" xfId="61929"/>
    <cellStyle name="Percent 2 19 53" xfId="61930"/>
    <cellStyle name="Percent 2 19 54" xfId="61931"/>
    <cellStyle name="Percent 2 19 55" xfId="61932"/>
    <cellStyle name="Percent 2 19 56" xfId="61933"/>
    <cellStyle name="Percent 2 19 57" xfId="61934"/>
    <cellStyle name="Percent 2 19 58" xfId="61935"/>
    <cellStyle name="Percent 2 19 59" xfId="61936"/>
    <cellStyle name="Percent 2 19 6" xfId="61937"/>
    <cellStyle name="Percent 2 19 60" xfId="61938"/>
    <cellStyle name="Percent 2 19 61" xfId="61939"/>
    <cellStyle name="Percent 2 19 62" xfId="61940"/>
    <cellStyle name="Percent 2 19 63" xfId="61941"/>
    <cellStyle name="Percent 2 19 64" xfId="61942"/>
    <cellStyle name="Percent 2 19 65" xfId="61943"/>
    <cellStyle name="Percent 2 19 66" xfId="61944"/>
    <cellStyle name="Percent 2 19 67" xfId="61945"/>
    <cellStyle name="Percent 2 19 68" xfId="61946"/>
    <cellStyle name="Percent 2 19 69" xfId="61947"/>
    <cellStyle name="Percent 2 19 7" xfId="61948"/>
    <cellStyle name="Percent 2 19 70" xfId="61949"/>
    <cellStyle name="Percent 2 19 71" xfId="61950"/>
    <cellStyle name="Percent 2 19 72" xfId="61951"/>
    <cellStyle name="Percent 2 19 73" xfId="61952"/>
    <cellStyle name="Percent 2 19 74" xfId="61953"/>
    <cellStyle name="Percent 2 19 75" xfId="61954"/>
    <cellStyle name="Percent 2 19 76" xfId="61955"/>
    <cellStyle name="Percent 2 19 77" xfId="61956"/>
    <cellStyle name="Percent 2 19 78" xfId="61957"/>
    <cellStyle name="Percent 2 19 79" xfId="61958"/>
    <cellStyle name="Percent 2 19 8" xfId="61959"/>
    <cellStyle name="Percent 2 19 80" xfId="61960"/>
    <cellStyle name="Percent 2 19 81" xfId="61961"/>
    <cellStyle name="Percent 2 19 82" xfId="61962"/>
    <cellStyle name="Percent 2 19 83" xfId="61963"/>
    <cellStyle name="Percent 2 19 84" xfId="61964"/>
    <cellStyle name="Percent 2 19 85" xfId="61965"/>
    <cellStyle name="Percent 2 19 86" xfId="61966"/>
    <cellStyle name="Percent 2 19 87" xfId="61967"/>
    <cellStyle name="Percent 2 19 88" xfId="61968"/>
    <cellStyle name="Percent 2 19 89" xfId="61969"/>
    <cellStyle name="Percent 2 19 9" xfId="61970"/>
    <cellStyle name="Percent 2 19 90" xfId="61971"/>
    <cellStyle name="Percent 2 19 91" xfId="61972"/>
    <cellStyle name="Percent 2 19 92" xfId="61973"/>
    <cellStyle name="Percent 2 19 93" xfId="61974"/>
    <cellStyle name="Percent 2 2" xfId="317"/>
    <cellStyle name="Percent 2 2 10" xfId="61975"/>
    <cellStyle name="Percent 2 2 11" xfId="61976"/>
    <cellStyle name="Percent 2 2 12" xfId="61977"/>
    <cellStyle name="Percent 2 2 13" xfId="61978"/>
    <cellStyle name="Percent 2 2 14" xfId="61979"/>
    <cellStyle name="Percent 2 2 15" xfId="61980"/>
    <cellStyle name="Percent 2 2 16" xfId="61981"/>
    <cellStyle name="Percent 2 2 17" xfId="61982"/>
    <cellStyle name="Percent 2 2 18" xfId="61983"/>
    <cellStyle name="Percent 2 2 19" xfId="61984"/>
    <cellStyle name="Percent 2 2 2" xfId="61985"/>
    <cellStyle name="Percent 2 2 20" xfId="61986"/>
    <cellStyle name="Percent 2 2 21" xfId="61987"/>
    <cellStyle name="Percent 2 2 22" xfId="61988"/>
    <cellStyle name="Percent 2 2 23" xfId="61989"/>
    <cellStyle name="Percent 2 2 24" xfId="61990"/>
    <cellStyle name="Percent 2 2 25" xfId="61991"/>
    <cellStyle name="Percent 2 2 26" xfId="61992"/>
    <cellStyle name="Percent 2 2 27" xfId="61993"/>
    <cellStyle name="Percent 2 2 28" xfId="61994"/>
    <cellStyle name="Percent 2 2 29" xfId="61995"/>
    <cellStyle name="Percent 2 2 3" xfId="61996"/>
    <cellStyle name="Percent 2 2 30" xfId="61997"/>
    <cellStyle name="Percent 2 2 31" xfId="61998"/>
    <cellStyle name="Percent 2 2 32" xfId="61999"/>
    <cellStyle name="Percent 2 2 33" xfId="62000"/>
    <cellStyle name="Percent 2 2 34" xfId="62001"/>
    <cellStyle name="Percent 2 2 35" xfId="62002"/>
    <cellStyle name="Percent 2 2 36" xfId="62003"/>
    <cellStyle name="Percent 2 2 37" xfId="62004"/>
    <cellStyle name="Percent 2 2 38" xfId="62005"/>
    <cellStyle name="Percent 2 2 39" xfId="62006"/>
    <cellStyle name="Percent 2 2 4" xfId="62007"/>
    <cellStyle name="Percent 2 2 40" xfId="62008"/>
    <cellStyle name="Percent 2 2 41" xfId="62009"/>
    <cellStyle name="Percent 2 2 42" xfId="62010"/>
    <cellStyle name="Percent 2 2 43" xfId="62011"/>
    <cellStyle name="Percent 2 2 44" xfId="62012"/>
    <cellStyle name="Percent 2 2 45" xfId="62013"/>
    <cellStyle name="Percent 2 2 46" xfId="62014"/>
    <cellStyle name="Percent 2 2 47" xfId="62015"/>
    <cellStyle name="Percent 2 2 48" xfId="62016"/>
    <cellStyle name="Percent 2 2 49" xfId="62017"/>
    <cellStyle name="Percent 2 2 5" xfId="62018"/>
    <cellStyle name="Percent 2 2 50" xfId="62019"/>
    <cellStyle name="Percent 2 2 51" xfId="62020"/>
    <cellStyle name="Percent 2 2 52" xfId="62021"/>
    <cellStyle name="Percent 2 2 53" xfId="62022"/>
    <cellStyle name="Percent 2 2 54" xfId="62023"/>
    <cellStyle name="Percent 2 2 55" xfId="62024"/>
    <cellStyle name="Percent 2 2 56" xfId="62025"/>
    <cellStyle name="Percent 2 2 57" xfId="62026"/>
    <cellStyle name="Percent 2 2 58" xfId="62027"/>
    <cellStyle name="Percent 2 2 59" xfId="62028"/>
    <cellStyle name="Percent 2 2 6" xfId="62029"/>
    <cellStyle name="Percent 2 2 60" xfId="62030"/>
    <cellStyle name="Percent 2 2 61" xfId="62031"/>
    <cellStyle name="Percent 2 2 62" xfId="62032"/>
    <cellStyle name="Percent 2 2 63" xfId="62033"/>
    <cellStyle name="Percent 2 2 64" xfId="62034"/>
    <cellStyle name="Percent 2 2 65" xfId="62035"/>
    <cellStyle name="Percent 2 2 66" xfId="62036"/>
    <cellStyle name="Percent 2 2 67" xfId="62037"/>
    <cellStyle name="Percent 2 2 68" xfId="62038"/>
    <cellStyle name="Percent 2 2 69" xfId="62039"/>
    <cellStyle name="Percent 2 2 7" xfId="62040"/>
    <cellStyle name="Percent 2 2 70" xfId="62041"/>
    <cellStyle name="Percent 2 2 71" xfId="62042"/>
    <cellStyle name="Percent 2 2 72" xfId="62043"/>
    <cellStyle name="Percent 2 2 73" xfId="62044"/>
    <cellStyle name="Percent 2 2 74" xfId="62045"/>
    <cellStyle name="Percent 2 2 75" xfId="62046"/>
    <cellStyle name="Percent 2 2 76" xfId="62047"/>
    <cellStyle name="Percent 2 2 77" xfId="62048"/>
    <cellStyle name="Percent 2 2 78" xfId="62049"/>
    <cellStyle name="Percent 2 2 79" xfId="62050"/>
    <cellStyle name="Percent 2 2 8" xfId="62051"/>
    <cellStyle name="Percent 2 2 80" xfId="62052"/>
    <cellStyle name="Percent 2 2 81" xfId="62053"/>
    <cellStyle name="Percent 2 2 82" xfId="62054"/>
    <cellStyle name="Percent 2 2 83" xfId="62055"/>
    <cellStyle name="Percent 2 2 84" xfId="62056"/>
    <cellStyle name="Percent 2 2 85" xfId="62057"/>
    <cellStyle name="Percent 2 2 86" xfId="62058"/>
    <cellStyle name="Percent 2 2 87" xfId="62059"/>
    <cellStyle name="Percent 2 2 88" xfId="62060"/>
    <cellStyle name="Percent 2 2 89" xfId="62061"/>
    <cellStyle name="Percent 2 2 9" xfId="62062"/>
    <cellStyle name="Percent 2 2 90" xfId="62063"/>
    <cellStyle name="Percent 2 2 91" xfId="62064"/>
    <cellStyle name="Percent 2 2 92" xfId="62065"/>
    <cellStyle name="Percent 2 2 93" xfId="62066"/>
    <cellStyle name="Percent 2 20" xfId="62067"/>
    <cellStyle name="Percent 2 20 10" xfId="62068"/>
    <cellStyle name="Percent 2 20 11" xfId="62069"/>
    <cellStyle name="Percent 2 20 12" xfId="62070"/>
    <cellStyle name="Percent 2 20 13" xfId="62071"/>
    <cellStyle name="Percent 2 20 14" xfId="62072"/>
    <cellStyle name="Percent 2 20 15" xfId="62073"/>
    <cellStyle name="Percent 2 20 16" xfId="62074"/>
    <cellStyle name="Percent 2 20 17" xfId="62075"/>
    <cellStyle name="Percent 2 20 18" xfId="62076"/>
    <cellStyle name="Percent 2 20 19" xfId="62077"/>
    <cellStyle name="Percent 2 20 2" xfId="62078"/>
    <cellStyle name="Percent 2 20 20" xfId="62079"/>
    <cellStyle name="Percent 2 20 21" xfId="62080"/>
    <cellStyle name="Percent 2 20 22" xfId="62081"/>
    <cellStyle name="Percent 2 20 23" xfId="62082"/>
    <cellStyle name="Percent 2 20 24" xfId="62083"/>
    <cellStyle name="Percent 2 20 25" xfId="62084"/>
    <cellStyle name="Percent 2 20 26" xfId="62085"/>
    <cellStyle name="Percent 2 20 27" xfId="62086"/>
    <cellStyle name="Percent 2 20 28" xfId="62087"/>
    <cellStyle name="Percent 2 20 29" xfId="62088"/>
    <cellStyle name="Percent 2 20 3" xfId="62089"/>
    <cellStyle name="Percent 2 20 30" xfId="62090"/>
    <cellStyle name="Percent 2 20 31" xfId="62091"/>
    <cellStyle name="Percent 2 20 32" xfId="62092"/>
    <cellStyle name="Percent 2 20 33" xfId="62093"/>
    <cellStyle name="Percent 2 20 34" xfId="62094"/>
    <cellStyle name="Percent 2 20 35" xfId="62095"/>
    <cellStyle name="Percent 2 20 36" xfId="62096"/>
    <cellStyle name="Percent 2 20 37" xfId="62097"/>
    <cellStyle name="Percent 2 20 38" xfId="62098"/>
    <cellStyle name="Percent 2 20 39" xfId="62099"/>
    <cellStyle name="Percent 2 20 4" xfId="62100"/>
    <cellStyle name="Percent 2 20 40" xfId="62101"/>
    <cellStyle name="Percent 2 20 41" xfId="62102"/>
    <cellStyle name="Percent 2 20 42" xfId="62103"/>
    <cellStyle name="Percent 2 20 43" xfId="62104"/>
    <cellStyle name="Percent 2 20 44" xfId="62105"/>
    <cellStyle name="Percent 2 20 45" xfId="62106"/>
    <cellStyle name="Percent 2 20 46" xfId="62107"/>
    <cellStyle name="Percent 2 20 47" xfId="62108"/>
    <cellStyle name="Percent 2 20 48" xfId="62109"/>
    <cellStyle name="Percent 2 20 49" xfId="62110"/>
    <cellStyle name="Percent 2 20 5" xfId="62111"/>
    <cellStyle name="Percent 2 20 50" xfId="62112"/>
    <cellStyle name="Percent 2 20 51" xfId="62113"/>
    <cellStyle name="Percent 2 20 52" xfId="62114"/>
    <cellStyle name="Percent 2 20 53" xfId="62115"/>
    <cellStyle name="Percent 2 20 54" xfId="62116"/>
    <cellStyle name="Percent 2 20 55" xfId="62117"/>
    <cellStyle name="Percent 2 20 56" xfId="62118"/>
    <cellStyle name="Percent 2 20 57" xfId="62119"/>
    <cellStyle name="Percent 2 20 58" xfId="62120"/>
    <cellStyle name="Percent 2 20 59" xfId="62121"/>
    <cellStyle name="Percent 2 20 6" xfId="62122"/>
    <cellStyle name="Percent 2 20 60" xfId="62123"/>
    <cellStyle name="Percent 2 20 61" xfId="62124"/>
    <cellStyle name="Percent 2 20 62" xfId="62125"/>
    <cellStyle name="Percent 2 20 63" xfId="62126"/>
    <cellStyle name="Percent 2 20 64" xfId="62127"/>
    <cellStyle name="Percent 2 20 65" xfId="62128"/>
    <cellStyle name="Percent 2 20 66" xfId="62129"/>
    <cellStyle name="Percent 2 20 67" xfId="62130"/>
    <cellStyle name="Percent 2 20 68" xfId="62131"/>
    <cellStyle name="Percent 2 20 69" xfId="62132"/>
    <cellStyle name="Percent 2 20 7" xfId="62133"/>
    <cellStyle name="Percent 2 20 70" xfId="62134"/>
    <cellStyle name="Percent 2 20 71" xfId="62135"/>
    <cellStyle name="Percent 2 20 72" xfId="62136"/>
    <cellStyle name="Percent 2 20 73" xfId="62137"/>
    <cellStyle name="Percent 2 20 74" xfId="62138"/>
    <cellStyle name="Percent 2 20 75" xfId="62139"/>
    <cellStyle name="Percent 2 20 76" xfId="62140"/>
    <cellStyle name="Percent 2 20 77" xfId="62141"/>
    <cellStyle name="Percent 2 20 78" xfId="62142"/>
    <cellStyle name="Percent 2 20 79" xfId="62143"/>
    <cellStyle name="Percent 2 20 8" xfId="62144"/>
    <cellStyle name="Percent 2 20 80" xfId="62145"/>
    <cellStyle name="Percent 2 20 81" xfId="62146"/>
    <cellStyle name="Percent 2 20 82" xfId="62147"/>
    <cellStyle name="Percent 2 20 83" xfId="62148"/>
    <cellStyle name="Percent 2 20 84" xfId="62149"/>
    <cellStyle name="Percent 2 20 85" xfId="62150"/>
    <cellStyle name="Percent 2 20 86" xfId="62151"/>
    <cellStyle name="Percent 2 20 87" xfId="62152"/>
    <cellStyle name="Percent 2 20 88" xfId="62153"/>
    <cellStyle name="Percent 2 20 89" xfId="62154"/>
    <cellStyle name="Percent 2 20 9" xfId="62155"/>
    <cellStyle name="Percent 2 20 90" xfId="62156"/>
    <cellStyle name="Percent 2 20 91" xfId="62157"/>
    <cellStyle name="Percent 2 20 92" xfId="62158"/>
    <cellStyle name="Percent 2 20 93" xfId="62159"/>
    <cellStyle name="Percent 2 21" xfId="62160"/>
    <cellStyle name="Percent 2 21 10" xfId="62161"/>
    <cellStyle name="Percent 2 21 11" xfId="62162"/>
    <cellStyle name="Percent 2 21 12" xfId="62163"/>
    <cellStyle name="Percent 2 21 13" xfId="62164"/>
    <cellStyle name="Percent 2 21 14" xfId="62165"/>
    <cellStyle name="Percent 2 21 15" xfId="62166"/>
    <cellStyle name="Percent 2 21 16" xfId="62167"/>
    <cellStyle name="Percent 2 21 17" xfId="62168"/>
    <cellStyle name="Percent 2 21 18" xfId="62169"/>
    <cellStyle name="Percent 2 21 19" xfId="62170"/>
    <cellStyle name="Percent 2 21 2" xfId="62171"/>
    <cellStyle name="Percent 2 21 20" xfId="62172"/>
    <cellStyle name="Percent 2 21 21" xfId="62173"/>
    <cellStyle name="Percent 2 21 22" xfId="62174"/>
    <cellStyle name="Percent 2 21 23" xfId="62175"/>
    <cellStyle name="Percent 2 21 24" xfId="62176"/>
    <cellStyle name="Percent 2 21 25" xfId="62177"/>
    <cellStyle name="Percent 2 21 26" xfId="62178"/>
    <cellStyle name="Percent 2 21 27" xfId="62179"/>
    <cellStyle name="Percent 2 21 28" xfId="62180"/>
    <cellStyle name="Percent 2 21 29" xfId="62181"/>
    <cellStyle name="Percent 2 21 3" xfId="62182"/>
    <cellStyle name="Percent 2 21 30" xfId="62183"/>
    <cellStyle name="Percent 2 21 31" xfId="62184"/>
    <cellStyle name="Percent 2 21 32" xfId="62185"/>
    <cellStyle name="Percent 2 21 33" xfId="62186"/>
    <cellStyle name="Percent 2 21 34" xfId="62187"/>
    <cellStyle name="Percent 2 21 35" xfId="62188"/>
    <cellStyle name="Percent 2 21 36" xfId="62189"/>
    <cellStyle name="Percent 2 21 37" xfId="62190"/>
    <cellStyle name="Percent 2 21 38" xfId="62191"/>
    <cellStyle name="Percent 2 21 39" xfId="62192"/>
    <cellStyle name="Percent 2 21 4" xfId="62193"/>
    <cellStyle name="Percent 2 21 40" xfId="62194"/>
    <cellStyle name="Percent 2 21 41" xfId="62195"/>
    <cellStyle name="Percent 2 21 42" xfId="62196"/>
    <cellStyle name="Percent 2 21 43" xfId="62197"/>
    <cellStyle name="Percent 2 21 44" xfId="62198"/>
    <cellStyle name="Percent 2 21 45" xfId="62199"/>
    <cellStyle name="Percent 2 21 46" xfId="62200"/>
    <cellStyle name="Percent 2 21 47" xfId="62201"/>
    <cellStyle name="Percent 2 21 48" xfId="62202"/>
    <cellStyle name="Percent 2 21 49" xfId="62203"/>
    <cellStyle name="Percent 2 21 5" xfId="62204"/>
    <cellStyle name="Percent 2 21 50" xfId="62205"/>
    <cellStyle name="Percent 2 21 51" xfId="62206"/>
    <cellStyle name="Percent 2 21 52" xfId="62207"/>
    <cellStyle name="Percent 2 21 53" xfId="62208"/>
    <cellStyle name="Percent 2 21 54" xfId="62209"/>
    <cellStyle name="Percent 2 21 55" xfId="62210"/>
    <cellStyle name="Percent 2 21 56" xfId="62211"/>
    <cellStyle name="Percent 2 21 57" xfId="62212"/>
    <cellStyle name="Percent 2 21 58" xfId="62213"/>
    <cellStyle name="Percent 2 21 59" xfId="62214"/>
    <cellStyle name="Percent 2 21 6" xfId="62215"/>
    <cellStyle name="Percent 2 21 60" xfId="62216"/>
    <cellStyle name="Percent 2 21 61" xfId="62217"/>
    <cellStyle name="Percent 2 21 62" xfId="62218"/>
    <cellStyle name="Percent 2 21 63" xfId="62219"/>
    <cellStyle name="Percent 2 21 64" xfId="62220"/>
    <cellStyle name="Percent 2 21 65" xfId="62221"/>
    <cellStyle name="Percent 2 21 66" xfId="62222"/>
    <cellStyle name="Percent 2 21 67" xfId="62223"/>
    <cellStyle name="Percent 2 21 68" xfId="62224"/>
    <cellStyle name="Percent 2 21 69" xfId="62225"/>
    <cellStyle name="Percent 2 21 7" xfId="62226"/>
    <cellStyle name="Percent 2 21 70" xfId="62227"/>
    <cellStyle name="Percent 2 21 71" xfId="62228"/>
    <cellStyle name="Percent 2 21 72" xfId="62229"/>
    <cellStyle name="Percent 2 21 73" xfId="62230"/>
    <cellStyle name="Percent 2 21 74" xfId="62231"/>
    <cellStyle name="Percent 2 21 75" xfId="62232"/>
    <cellStyle name="Percent 2 21 76" xfId="62233"/>
    <cellStyle name="Percent 2 21 77" xfId="62234"/>
    <cellStyle name="Percent 2 21 78" xfId="62235"/>
    <cellStyle name="Percent 2 21 79" xfId="62236"/>
    <cellStyle name="Percent 2 21 8" xfId="62237"/>
    <cellStyle name="Percent 2 21 80" xfId="62238"/>
    <cellStyle name="Percent 2 21 81" xfId="62239"/>
    <cellStyle name="Percent 2 21 82" xfId="62240"/>
    <cellStyle name="Percent 2 21 83" xfId="62241"/>
    <cellStyle name="Percent 2 21 84" xfId="62242"/>
    <cellStyle name="Percent 2 21 85" xfId="62243"/>
    <cellStyle name="Percent 2 21 86" xfId="62244"/>
    <cellStyle name="Percent 2 21 87" xfId="62245"/>
    <cellStyle name="Percent 2 21 88" xfId="62246"/>
    <cellStyle name="Percent 2 21 89" xfId="62247"/>
    <cellStyle name="Percent 2 21 9" xfId="62248"/>
    <cellStyle name="Percent 2 21 90" xfId="62249"/>
    <cellStyle name="Percent 2 21 91" xfId="62250"/>
    <cellStyle name="Percent 2 21 92" xfId="62251"/>
    <cellStyle name="Percent 2 21 93" xfId="62252"/>
    <cellStyle name="Percent 2 22" xfId="62253"/>
    <cellStyle name="Percent 2 22 10" xfId="62254"/>
    <cellStyle name="Percent 2 22 11" xfId="62255"/>
    <cellStyle name="Percent 2 22 12" xfId="62256"/>
    <cellStyle name="Percent 2 22 13" xfId="62257"/>
    <cellStyle name="Percent 2 22 14" xfId="62258"/>
    <cellStyle name="Percent 2 22 15" xfId="62259"/>
    <cellStyle name="Percent 2 22 16" xfId="62260"/>
    <cellStyle name="Percent 2 22 17" xfId="62261"/>
    <cellStyle name="Percent 2 22 18" xfId="62262"/>
    <cellStyle name="Percent 2 22 19" xfId="62263"/>
    <cellStyle name="Percent 2 22 2" xfId="62264"/>
    <cellStyle name="Percent 2 22 20" xfId="62265"/>
    <cellStyle name="Percent 2 22 21" xfId="62266"/>
    <cellStyle name="Percent 2 22 22" xfId="62267"/>
    <cellStyle name="Percent 2 22 23" xfId="62268"/>
    <cellStyle name="Percent 2 22 24" xfId="62269"/>
    <cellStyle name="Percent 2 22 25" xfId="62270"/>
    <cellStyle name="Percent 2 22 26" xfId="62271"/>
    <cellStyle name="Percent 2 22 27" xfId="62272"/>
    <cellStyle name="Percent 2 22 28" xfId="62273"/>
    <cellStyle name="Percent 2 22 29" xfId="62274"/>
    <cellStyle name="Percent 2 22 3" xfId="62275"/>
    <cellStyle name="Percent 2 22 30" xfId="62276"/>
    <cellStyle name="Percent 2 22 31" xfId="62277"/>
    <cellStyle name="Percent 2 22 32" xfId="62278"/>
    <cellStyle name="Percent 2 22 33" xfId="62279"/>
    <cellStyle name="Percent 2 22 34" xfId="62280"/>
    <cellStyle name="Percent 2 22 35" xfId="62281"/>
    <cellStyle name="Percent 2 22 36" xfId="62282"/>
    <cellStyle name="Percent 2 22 37" xfId="62283"/>
    <cellStyle name="Percent 2 22 38" xfId="62284"/>
    <cellStyle name="Percent 2 22 39" xfId="62285"/>
    <cellStyle name="Percent 2 22 4" xfId="62286"/>
    <cellStyle name="Percent 2 22 40" xfId="62287"/>
    <cellStyle name="Percent 2 22 41" xfId="62288"/>
    <cellStyle name="Percent 2 22 42" xfId="62289"/>
    <cellStyle name="Percent 2 22 43" xfId="62290"/>
    <cellStyle name="Percent 2 22 44" xfId="62291"/>
    <cellStyle name="Percent 2 22 45" xfId="62292"/>
    <cellStyle name="Percent 2 22 46" xfId="62293"/>
    <cellStyle name="Percent 2 22 47" xfId="62294"/>
    <cellStyle name="Percent 2 22 48" xfId="62295"/>
    <cellStyle name="Percent 2 22 49" xfId="62296"/>
    <cellStyle name="Percent 2 22 5" xfId="62297"/>
    <cellStyle name="Percent 2 22 50" xfId="62298"/>
    <cellStyle name="Percent 2 22 51" xfId="62299"/>
    <cellStyle name="Percent 2 22 52" xfId="62300"/>
    <cellStyle name="Percent 2 22 53" xfId="62301"/>
    <cellStyle name="Percent 2 22 54" xfId="62302"/>
    <cellStyle name="Percent 2 22 55" xfId="62303"/>
    <cellStyle name="Percent 2 22 56" xfId="62304"/>
    <cellStyle name="Percent 2 22 57" xfId="62305"/>
    <cellStyle name="Percent 2 22 58" xfId="62306"/>
    <cellStyle name="Percent 2 22 59" xfId="62307"/>
    <cellStyle name="Percent 2 22 6" xfId="62308"/>
    <cellStyle name="Percent 2 22 60" xfId="62309"/>
    <cellStyle name="Percent 2 22 61" xfId="62310"/>
    <cellStyle name="Percent 2 22 62" xfId="62311"/>
    <cellStyle name="Percent 2 22 63" xfId="62312"/>
    <cellStyle name="Percent 2 22 64" xfId="62313"/>
    <cellStyle name="Percent 2 22 65" xfId="62314"/>
    <cellStyle name="Percent 2 22 66" xfId="62315"/>
    <cellStyle name="Percent 2 22 67" xfId="62316"/>
    <cellStyle name="Percent 2 22 68" xfId="62317"/>
    <cellStyle name="Percent 2 22 69" xfId="62318"/>
    <cellStyle name="Percent 2 22 7" xfId="62319"/>
    <cellStyle name="Percent 2 22 70" xfId="62320"/>
    <cellStyle name="Percent 2 22 71" xfId="62321"/>
    <cellStyle name="Percent 2 22 72" xfId="62322"/>
    <cellStyle name="Percent 2 22 73" xfId="62323"/>
    <cellStyle name="Percent 2 22 74" xfId="62324"/>
    <cellStyle name="Percent 2 22 75" xfId="62325"/>
    <cellStyle name="Percent 2 22 76" xfId="62326"/>
    <cellStyle name="Percent 2 22 77" xfId="62327"/>
    <cellStyle name="Percent 2 22 78" xfId="62328"/>
    <cellStyle name="Percent 3" xfId="318"/>
    <cellStyle name="Percent 3 10" xfId="683"/>
    <cellStyle name="Percent 3 2" xfId="319"/>
    <cellStyle name="Percent 3 2 2" xfId="320"/>
    <cellStyle name="Percent 3 2 2 2" xfId="321"/>
    <cellStyle name="Percent 3 2 2 2 2" xfId="322"/>
    <cellStyle name="Percent 3 2 2 2 2 2" xfId="684"/>
    <cellStyle name="Percent 3 2 2 2 2 2 2" xfId="685"/>
    <cellStyle name="Percent 3 2 2 2 2 3" xfId="686"/>
    <cellStyle name="Percent 3 2 2 2 2 3 2" xfId="687"/>
    <cellStyle name="Percent 3 2 2 2 2 4" xfId="688"/>
    <cellStyle name="Percent 3 2 2 2 3" xfId="689"/>
    <cellStyle name="Percent 3 2 2 2 3 2" xfId="690"/>
    <cellStyle name="Percent 3 2 2 2 4" xfId="691"/>
    <cellStyle name="Percent 3 2 2 2 4 2" xfId="692"/>
    <cellStyle name="Percent 3 2 2 2 5" xfId="693"/>
    <cellStyle name="Percent 3 2 2 3" xfId="323"/>
    <cellStyle name="Percent 3 2 2 3 2" xfId="324"/>
    <cellStyle name="Percent 3 2 2 3 2 2" xfId="694"/>
    <cellStyle name="Percent 3 2 2 3 2 2 2" xfId="695"/>
    <cellStyle name="Percent 3 2 2 3 2 3" xfId="696"/>
    <cellStyle name="Percent 3 2 2 3 2 3 2" xfId="697"/>
    <cellStyle name="Percent 3 2 2 3 2 4" xfId="698"/>
    <cellStyle name="Percent 3 2 2 3 3" xfId="699"/>
    <cellStyle name="Percent 3 2 2 3 3 2" xfId="700"/>
    <cellStyle name="Percent 3 2 2 3 4" xfId="701"/>
    <cellStyle name="Percent 3 2 2 3 4 2" xfId="702"/>
    <cellStyle name="Percent 3 2 2 3 5" xfId="703"/>
    <cellStyle name="Percent 3 2 2 4" xfId="325"/>
    <cellStyle name="Percent 3 2 2 4 2" xfId="704"/>
    <cellStyle name="Percent 3 2 2 4 2 2" xfId="705"/>
    <cellStyle name="Percent 3 2 2 4 3" xfId="706"/>
    <cellStyle name="Percent 3 2 2 4 3 2" xfId="707"/>
    <cellStyle name="Percent 3 2 2 4 4" xfId="708"/>
    <cellStyle name="Percent 3 2 2 5" xfId="709"/>
    <cellStyle name="Percent 3 2 2 5 2" xfId="710"/>
    <cellStyle name="Percent 3 2 2 6" xfId="711"/>
    <cellStyle name="Percent 3 2 2 6 2" xfId="712"/>
    <cellStyle name="Percent 3 2 2 7" xfId="713"/>
    <cellStyle name="Percent 3 2 3" xfId="326"/>
    <cellStyle name="Percent 3 2 3 2" xfId="327"/>
    <cellStyle name="Percent 3 2 3 2 2" xfId="714"/>
    <cellStyle name="Percent 3 2 3 2 2 2" xfId="715"/>
    <cellStyle name="Percent 3 2 3 2 3" xfId="716"/>
    <cellStyle name="Percent 3 2 3 2 3 2" xfId="717"/>
    <cellStyle name="Percent 3 2 3 2 4" xfId="718"/>
    <cellStyle name="Percent 3 2 3 3" xfId="719"/>
    <cellStyle name="Percent 3 2 3 3 2" xfId="720"/>
    <cellStyle name="Percent 3 2 3 4" xfId="721"/>
    <cellStyle name="Percent 3 2 3 4 2" xfId="722"/>
    <cellStyle name="Percent 3 2 3 5" xfId="723"/>
    <cellStyle name="Percent 3 2 4" xfId="328"/>
    <cellStyle name="Percent 3 2 4 2" xfId="329"/>
    <cellStyle name="Percent 3 2 4 2 2" xfId="724"/>
    <cellStyle name="Percent 3 2 4 2 2 2" xfId="725"/>
    <cellStyle name="Percent 3 2 4 2 3" xfId="726"/>
    <cellStyle name="Percent 3 2 4 2 3 2" xfId="727"/>
    <cellStyle name="Percent 3 2 4 2 4" xfId="728"/>
    <cellStyle name="Percent 3 2 4 3" xfId="729"/>
    <cellStyle name="Percent 3 2 4 3 2" xfId="730"/>
    <cellStyle name="Percent 3 2 4 4" xfId="731"/>
    <cellStyle name="Percent 3 2 4 4 2" xfId="732"/>
    <cellStyle name="Percent 3 2 4 5" xfId="733"/>
    <cellStyle name="Percent 3 2 5" xfId="330"/>
    <cellStyle name="Percent 3 2 5 2" xfId="734"/>
    <cellStyle name="Percent 3 2 5 2 2" xfId="735"/>
    <cellStyle name="Percent 3 2 5 3" xfId="736"/>
    <cellStyle name="Percent 3 2 5 3 2" xfId="737"/>
    <cellStyle name="Percent 3 2 5 4" xfId="738"/>
    <cellStyle name="Percent 3 2 6" xfId="739"/>
    <cellStyle name="Percent 3 2 6 2" xfId="740"/>
    <cellStyle name="Percent 3 2 7" xfId="741"/>
    <cellStyle name="Percent 3 2 7 2" xfId="742"/>
    <cellStyle name="Percent 3 2 8" xfId="743"/>
    <cellStyle name="Percent 3 3" xfId="331"/>
    <cellStyle name="Percent 3 3 2" xfId="332"/>
    <cellStyle name="Percent 3 3 2 2" xfId="333"/>
    <cellStyle name="Percent 3 3 2 2 2" xfId="744"/>
    <cellStyle name="Percent 3 3 2 2 2 2" xfId="745"/>
    <cellStyle name="Percent 3 3 2 2 3" xfId="746"/>
    <cellStyle name="Percent 3 3 2 2 3 2" xfId="747"/>
    <cellStyle name="Percent 3 3 2 2 4" xfId="748"/>
    <cellStyle name="Percent 3 3 2 3" xfId="749"/>
    <cellStyle name="Percent 3 3 2 3 2" xfId="750"/>
    <cellStyle name="Percent 3 3 2 4" xfId="751"/>
    <cellStyle name="Percent 3 3 2 4 2" xfId="752"/>
    <cellStyle name="Percent 3 3 2 5" xfId="753"/>
    <cellStyle name="Percent 3 3 3" xfId="334"/>
    <cellStyle name="Percent 3 3 3 2" xfId="335"/>
    <cellStyle name="Percent 3 3 3 2 2" xfId="754"/>
    <cellStyle name="Percent 3 3 3 2 2 2" xfId="755"/>
    <cellStyle name="Percent 3 3 3 2 3" xfId="756"/>
    <cellStyle name="Percent 3 3 3 2 3 2" xfId="757"/>
    <cellStyle name="Percent 3 3 3 2 4" xfId="758"/>
    <cellStyle name="Percent 3 3 3 3" xfId="759"/>
    <cellStyle name="Percent 3 3 3 3 2" xfId="760"/>
    <cellStyle name="Percent 3 3 3 4" xfId="761"/>
    <cellStyle name="Percent 3 3 3 4 2" xfId="762"/>
    <cellStyle name="Percent 3 3 3 5" xfId="763"/>
    <cellStyle name="Percent 3 3 4" xfId="336"/>
    <cellStyle name="Percent 3 3 4 2" xfId="764"/>
    <cellStyle name="Percent 3 3 4 2 2" xfId="765"/>
    <cellStyle name="Percent 3 3 4 3" xfId="766"/>
    <cellStyle name="Percent 3 3 4 3 2" xfId="767"/>
    <cellStyle name="Percent 3 3 4 4" xfId="768"/>
    <cellStyle name="Percent 3 3 5" xfId="769"/>
    <cellStyle name="Percent 3 3 5 2" xfId="770"/>
    <cellStyle name="Percent 3 3 6" xfId="771"/>
    <cellStyle name="Percent 3 3 6 2" xfId="772"/>
    <cellStyle name="Percent 3 3 7" xfId="773"/>
    <cellStyle name="Percent 3 4" xfId="337"/>
    <cellStyle name="Percent 3 4 2" xfId="338"/>
    <cellStyle name="Percent 3 4 2 2" xfId="774"/>
    <cellStyle name="Percent 3 4 2 2 2" xfId="775"/>
    <cellStyle name="Percent 3 4 2 3" xfId="776"/>
    <cellStyle name="Percent 3 4 2 3 2" xfId="777"/>
    <cellStyle name="Percent 3 4 2 4" xfId="778"/>
    <cellStyle name="Percent 3 4 3" xfId="779"/>
    <cellStyle name="Percent 3 4 3 2" xfId="780"/>
    <cellStyle name="Percent 3 4 4" xfId="781"/>
    <cellStyle name="Percent 3 4 4 2" xfId="782"/>
    <cellStyle name="Percent 3 4 5" xfId="783"/>
    <cellStyle name="Percent 3 5" xfId="339"/>
    <cellStyle name="Percent 3 5 2" xfId="340"/>
    <cellStyle name="Percent 3 5 2 2" xfId="784"/>
    <cellStyle name="Percent 3 5 2 2 2" xfId="785"/>
    <cellStyle name="Percent 3 5 2 3" xfId="786"/>
    <cellStyle name="Percent 3 5 2 3 2" xfId="787"/>
    <cellStyle name="Percent 3 5 2 4" xfId="788"/>
    <cellStyle name="Percent 3 5 3" xfId="789"/>
    <cellStyle name="Percent 3 5 3 2" xfId="790"/>
    <cellStyle name="Percent 3 5 4" xfId="791"/>
    <cellStyle name="Percent 3 5 4 2" xfId="792"/>
    <cellStyle name="Percent 3 5 5" xfId="793"/>
    <cellStyle name="Percent 3 6" xfId="341"/>
    <cellStyle name="Percent 3 6 2" xfId="794"/>
    <cellStyle name="Percent 3 6 2 2" xfId="795"/>
    <cellStyle name="Percent 3 6 3" xfId="796"/>
    <cellStyle name="Percent 3 6 3 2" xfId="797"/>
    <cellStyle name="Percent 3 6 4" xfId="798"/>
    <cellStyle name="Percent 3 7" xfId="799"/>
    <cellStyle name="Percent 3 8" xfId="800"/>
    <cellStyle name="Percent 3 8 2" xfId="801"/>
    <cellStyle name="Percent 3 9" xfId="802"/>
    <cellStyle name="Percent 3 9 2" xfId="803"/>
    <cellStyle name="Percent 4" xfId="342"/>
    <cellStyle name="Percent 4 2" xfId="343"/>
    <cellStyle name="Percent 4 3" xfId="997"/>
    <cellStyle name="Percent 5" xfId="344"/>
    <cellStyle name="Percent 5 2" xfId="345"/>
    <cellStyle name="Percent 5 2 2" xfId="346"/>
    <cellStyle name="Percent 5 2 2 2" xfId="347"/>
    <cellStyle name="Percent 5 2 2 2 2" xfId="348"/>
    <cellStyle name="Percent 5 2 2 2 2 2" xfId="804"/>
    <cellStyle name="Percent 5 2 2 2 2 2 2" xfId="805"/>
    <cellStyle name="Percent 5 2 2 2 2 3" xfId="806"/>
    <cellStyle name="Percent 5 2 2 2 2 3 2" xfId="807"/>
    <cellStyle name="Percent 5 2 2 2 2 4" xfId="808"/>
    <cellStyle name="Percent 5 2 2 2 3" xfId="809"/>
    <cellStyle name="Percent 5 2 2 2 3 2" xfId="810"/>
    <cellStyle name="Percent 5 2 2 2 4" xfId="811"/>
    <cellStyle name="Percent 5 2 2 2 4 2" xfId="812"/>
    <cellStyle name="Percent 5 2 2 2 5" xfId="813"/>
    <cellStyle name="Percent 5 2 2 3" xfId="349"/>
    <cellStyle name="Percent 5 2 2 3 2" xfId="350"/>
    <cellStyle name="Percent 5 2 2 3 2 2" xfId="814"/>
    <cellStyle name="Percent 5 2 2 3 2 2 2" xfId="815"/>
    <cellStyle name="Percent 5 2 2 3 2 3" xfId="816"/>
    <cellStyle name="Percent 5 2 2 3 2 3 2" xfId="817"/>
    <cellStyle name="Percent 5 2 2 3 2 4" xfId="818"/>
    <cellStyle name="Percent 5 2 2 3 3" xfId="819"/>
    <cellStyle name="Percent 5 2 2 3 3 2" xfId="820"/>
    <cellStyle name="Percent 5 2 2 3 4" xfId="821"/>
    <cellStyle name="Percent 5 2 2 3 4 2" xfId="822"/>
    <cellStyle name="Percent 5 2 2 3 5" xfId="823"/>
    <cellStyle name="Percent 5 2 2 4" xfId="351"/>
    <cellStyle name="Percent 5 2 2 4 2" xfId="824"/>
    <cellStyle name="Percent 5 2 2 4 2 2" xfId="825"/>
    <cellStyle name="Percent 5 2 2 4 3" xfId="826"/>
    <cellStyle name="Percent 5 2 2 4 3 2" xfId="827"/>
    <cellStyle name="Percent 5 2 2 4 4" xfId="828"/>
    <cellStyle name="Percent 5 2 2 5" xfId="829"/>
    <cellStyle name="Percent 5 2 2 5 2" xfId="830"/>
    <cellStyle name="Percent 5 2 2 6" xfId="831"/>
    <cellStyle name="Percent 5 2 2 6 2" xfId="832"/>
    <cellStyle name="Percent 5 2 2 7" xfId="833"/>
    <cellStyle name="Percent 5 2 3" xfId="352"/>
    <cellStyle name="Percent 5 2 3 2" xfId="353"/>
    <cellStyle name="Percent 5 2 3 2 2" xfId="834"/>
    <cellStyle name="Percent 5 2 3 2 2 2" xfId="835"/>
    <cellStyle name="Percent 5 2 3 2 3" xfId="836"/>
    <cellStyle name="Percent 5 2 3 2 3 2" xfId="837"/>
    <cellStyle name="Percent 5 2 3 2 4" xfId="838"/>
    <cellStyle name="Percent 5 2 3 3" xfId="839"/>
    <cellStyle name="Percent 5 2 3 3 2" xfId="840"/>
    <cellStyle name="Percent 5 2 3 4" xfId="841"/>
    <cellStyle name="Percent 5 2 3 4 2" xfId="842"/>
    <cellStyle name="Percent 5 2 3 5" xfId="843"/>
    <cellStyle name="Percent 5 2 4" xfId="354"/>
    <cellStyle name="Percent 5 2 4 2" xfId="355"/>
    <cellStyle name="Percent 5 2 4 2 2" xfId="844"/>
    <cellStyle name="Percent 5 2 4 2 2 2" xfId="845"/>
    <cellStyle name="Percent 5 2 4 2 3" xfId="846"/>
    <cellStyle name="Percent 5 2 4 2 3 2" xfId="847"/>
    <cellStyle name="Percent 5 2 4 2 4" xfId="848"/>
    <cellStyle name="Percent 5 2 4 3" xfId="849"/>
    <cellStyle name="Percent 5 2 4 3 2" xfId="850"/>
    <cellStyle name="Percent 5 2 4 4" xfId="851"/>
    <cellStyle name="Percent 5 2 4 4 2" xfId="852"/>
    <cellStyle name="Percent 5 2 4 5" xfId="853"/>
    <cellStyle name="Percent 5 2 5" xfId="356"/>
    <cellStyle name="Percent 5 2 5 2" xfId="854"/>
    <cellStyle name="Percent 5 2 5 2 2" xfId="855"/>
    <cellStyle name="Percent 5 2 5 3" xfId="856"/>
    <cellStyle name="Percent 5 2 5 3 2" xfId="857"/>
    <cellStyle name="Percent 5 2 5 4" xfId="858"/>
    <cellStyle name="Percent 5 2 6" xfId="859"/>
    <cellStyle name="Percent 5 2 6 2" xfId="860"/>
    <cellStyle name="Percent 5 2 7" xfId="861"/>
    <cellStyle name="Percent 5 2 7 2" xfId="862"/>
    <cellStyle name="Percent 5 2 8" xfId="863"/>
    <cellStyle name="Percent 5 3" xfId="357"/>
    <cellStyle name="Percent 5 3 2" xfId="358"/>
    <cellStyle name="Percent 5 3 2 2" xfId="359"/>
    <cellStyle name="Percent 5 3 2 2 2" xfId="864"/>
    <cellStyle name="Percent 5 3 2 2 2 2" xfId="865"/>
    <cellStyle name="Percent 5 3 2 2 3" xfId="866"/>
    <cellStyle name="Percent 5 3 2 2 3 2" xfId="867"/>
    <cellStyle name="Percent 5 3 2 2 4" xfId="868"/>
    <cellStyle name="Percent 5 3 2 3" xfId="869"/>
    <cellStyle name="Percent 5 3 2 3 2" xfId="870"/>
    <cellStyle name="Percent 5 3 2 4" xfId="871"/>
    <cellStyle name="Percent 5 3 2 4 2" xfId="872"/>
    <cellStyle name="Percent 5 3 2 5" xfId="873"/>
    <cellStyle name="Percent 5 3 3" xfId="360"/>
    <cellStyle name="Percent 5 3 3 2" xfId="361"/>
    <cellStyle name="Percent 5 3 3 2 2" xfId="874"/>
    <cellStyle name="Percent 5 3 3 2 2 2" xfId="875"/>
    <cellStyle name="Percent 5 3 3 2 3" xfId="876"/>
    <cellStyle name="Percent 5 3 3 2 3 2" xfId="877"/>
    <cellStyle name="Percent 5 3 3 2 4" xfId="878"/>
    <cellStyle name="Percent 5 3 3 3" xfId="879"/>
    <cellStyle name="Percent 5 3 3 3 2" xfId="880"/>
    <cellStyle name="Percent 5 3 3 4" xfId="881"/>
    <cellStyle name="Percent 5 3 3 4 2" xfId="882"/>
    <cellStyle name="Percent 5 3 3 5" xfId="883"/>
    <cellStyle name="Percent 5 3 4" xfId="362"/>
    <cellStyle name="Percent 5 3 4 2" xfId="884"/>
    <cellStyle name="Percent 5 3 4 2 2" xfId="885"/>
    <cellStyle name="Percent 5 3 4 3" xfId="886"/>
    <cellStyle name="Percent 5 3 4 3 2" xfId="887"/>
    <cellStyle name="Percent 5 3 4 4" xfId="888"/>
    <cellStyle name="Percent 5 3 5" xfId="889"/>
    <cellStyle name="Percent 5 3 5 2" xfId="890"/>
    <cellStyle name="Percent 5 3 6" xfId="891"/>
    <cellStyle name="Percent 5 3 6 2" xfId="892"/>
    <cellStyle name="Percent 5 3 7" xfId="893"/>
    <cellStyle name="Percent 5 4" xfId="363"/>
    <cellStyle name="Percent 5 4 2" xfId="364"/>
    <cellStyle name="Percent 5 4 2 2" xfId="894"/>
    <cellStyle name="Percent 5 4 2 2 2" xfId="895"/>
    <cellStyle name="Percent 5 4 2 3" xfId="896"/>
    <cellStyle name="Percent 5 4 2 3 2" xfId="897"/>
    <cellStyle name="Percent 5 4 2 4" xfId="898"/>
    <cellStyle name="Percent 5 4 3" xfId="899"/>
    <cellStyle name="Percent 5 4 3 2" xfId="900"/>
    <cellStyle name="Percent 5 4 4" xfId="901"/>
    <cellStyle name="Percent 5 4 4 2" xfId="902"/>
    <cellStyle name="Percent 5 4 5" xfId="903"/>
    <cellStyle name="Percent 5 5" xfId="365"/>
    <cellStyle name="Percent 5 5 2" xfId="366"/>
    <cellStyle name="Percent 5 5 2 2" xfId="904"/>
    <cellStyle name="Percent 5 5 2 2 2" xfId="905"/>
    <cellStyle name="Percent 5 5 2 3" xfId="906"/>
    <cellStyle name="Percent 5 5 2 3 2" xfId="907"/>
    <cellStyle name="Percent 5 5 2 4" xfId="908"/>
    <cellStyle name="Percent 5 5 3" xfId="909"/>
    <cellStyle name="Percent 5 5 3 2" xfId="910"/>
    <cellStyle name="Percent 5 5 4" xfId="911"/>
    <cellStyle name="Percent 5 5 4 2" xfId="912"/>
    <cellStyle name="Percent 5 5 5" xfId="913"/>
    <cellStyle name="Percent 5 6" xfId="367"/>
    <cellStyle name="Percent 5 6 2" xfId="914"/>
    <cellStyle name="Percent 5 6 2 2" xfId="915"/>
    <cellStyle name="Percent 5 6 3" xfId="916"/>
    <cellStyle name="Percent 5 6 3 2" xfId="917"/>
    <cellStyle name="Percent 5 6 4" xfId="918"/>
    <cellStyle name="Percent 5 7" xfId="919"/>
    <cellStyle name="Percent 5 7 2" xfId="920"/>
    <cellStyle name="Percent 5 8" xfId="921"/>
    <cellStyle name="Percent 5 8 2" xfId="922"/>
    <cellStyle name="Percent 5 9" xfId="923"/>
    <cellStyle name="Percent 6" xfId="368"/>
    <cellStyle name="Percent 6 2" xfId="998"/>
    <cellStyle name="Percent 7" xfId="369"/>
    <cellStyle name="Percent 7 2" xfId="999"/>
    <cellStyle name="Percent 8" xfId="370"/>
    <cellStyle name="Percent 8 2" xfId="371"/>
    <cellStyle name="Percent 8 2 2" xfId="924"/>
    <cellStyle name="Percent 8 2 2 2" xfId="925"/>
    <cellStyle name="Percent 8 2 3" xfId="926"/>
    <cellStyle name="Percent 8 2 3 2" xfId="927"/>
    <cellStyle name="Percent 8 2 4" xfId="928"/>
    <cellStyle name="Percent 8 3" xfId="929"/>
    <cellStyle name="Percent 8 3 2" xfId="930"/>
    <cellStyle name="Percent 8 4" xfId="931"/>
    <cellStyle name="Percent 8 4 2" xfId="932"/>
    <cellStyle name="Percent 8 5" xfId="933"/>
    <cellStyle name="Percent 9" xfId="372"/>
    <cellStyle name="Percent 9 2" xfId="373"/>
    <cellStyle name="Percent 9 2 2" xfId="1001"/>
    <cellStyle name="Percent 9 3" xfId="1000"/>
    <cellStyle name="Phase" xfId="374"/>
    <cellStyle name="Pink" xfId="375"/>
    <cellStyle name="Pink 2" xfId="376"/>
    <cellStyle name="PSChar" xfId="377"/>
    <cellStyle name="PSDate" xfId="378"/>
    <cellStyle name="PSDec" xfId="379"/>
    <cellStyle name="PSDetail" xfId="380"/>
    <cellStyle name="PSHeading" xfId="381"/>
    <cellStyle name="PSInt" xfId="382"/>
    <cellStyle name="PSSpacer" xfId="383"/>
    <cellStyle name="Rangename" xfId="384"/>
    <cellStyle name="Rangenames" xfId="385"/>
    <cellStyle name="Result field" xfId="386"/>
    <cellStyle name="RowLevel_" xfId="387"/>
    <cellStyle name="Schedule Heading" xfId="388"/>
    <cellStyle name="Screen Display Heading" xfId="389"/>
    <cellStyle name="Setup" xfId="390"/>
    <cellStyle name="Standard_By Team" xfId="391"/>
    <cellStyle name="Style 1" xfId="392"/>
    <cellStyle name="Subheading" xfId="934"/>
    <cellStyle name="Summary Column Cell" xfId="393"/>
    <cellStyle name="Total 2" xfId="935"/>
    <cellStyle name="Total 3" xfId="936"/>
    <cellStyle name="Transition" xfId="394"/>
    <cellStyle name="Undefined" xfId="395"/>
    <cellStyle name="Unprot" xfId="396"/>
    <cellStyle name="Unprot$" xfId="397"/>
    <cellStyle name="Unprotect" xfId="398"/>
    <cellStyle name="Variable Inputs" xfId="399"/>
    <cellStyle name="Währung [0]_fee projec" xfId="400"/>
    <cellStyle name="Währung_fee projec" xfId="401"/>
    <cellStyle name="years" xfId="937"/>
    <cellStyle name="콤마 [0]_VERA" xfId="402"/>
    <cellStyle name="콤마_VERA" xfId="403"/>
    <cellStyle name="하이퍼링크_VERA" xfId="404"/>
  </cellStyles>
  <dxfs count="0"/>
  <tableStyles count="0" defaultTableStyle="TableStyleMedium2" defaultPivotStyle="PivotStyleLight16"/>
  <colors>
    <mruColors>
      <color rgb="FFE45C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9525</xdr:colOff>
      <xdr:row>55</xdr:row>
      <xdr:rowOff>19050</xdr:rowOff>
    </xdr:from>
    <xdr:to>
      <xdr:col>6</xdr:col>
      <xdr:colOff>1057275</xdr:colOff>
      <xdr:row>55</xdr:row>
      <xdr:rowOff>28575</xdr:rowOff>
    </xdr:to>
    <xdr:cxnSp macro="">
      <xdr:nvCxnSpPr>
        <xdr:cNvPr id="2" name="Straight Arrow Connector 1"/>
        <xdr:cNvCxnSpPr/>
      </xdr:nvCxnSpPr>
      <xdr:spPr>
        <a:xfrm>
          <a:off x="2447925" y="10496550"/>
          <a:ext cx="1819275" cy="95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923925</xdr:colOff>
      <xdr:row>53</xdr:row>
      <xdr:rowOff>19050</xdr:rowOff>
    </xdr:from>
    <xdr:to>
      <xdr:col>14</xdr:col>
      <xdr:colOff>581025</xdr:colOff>
      <xdr:row>55</xdr:row>
      <xdr:rowOff>0</xdr:rowOff>
    </xdr:to>
    <xdr:cxnSp macro="">
      <xdr:nvCxnSpPr>
        <xdr:cNvPr id="3" name="Straight Arrow Connector 2"/>
        <xdr:cNvCxnSpPr/>
      </xdr:nvCxnSpPr>
      <xdr:spPr>
        <a:xfrm>
          <a:off x="7924800" y="10115550"/>
          <a:ext cx="1190625"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609600</xdr:colOff>
      <xdr:row>53</xdr:row>
      <xdr:rowOff>19050</xdr:rowOff>
    </xdr:from>
    <xdr:to>
      <xdr:col>14</xdr:col>
      <xdr:colOff>676275</xdr:colOff>
      <xdr:row>57</xdr:row>
      <xdr:rowOff>9525</xdr:rowOff>
    </xdr:to>
    <xdr:cxnSp macro="">
      <xdr:nvCxnSpPr>
        <xdr:cNvPr id="4" name="Straight Arrow Connector 3"/>
        <xdr:cNvCxnSpPr/>
      </xdr:nvCxnSpPr>
      <xdr:spPr>
        <a:xfrm>
          <a:off x="9144000" y="10115550"/>
          <a:ext cx="0" cy="752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876300</xdr:colOff>
      <xdr:row>57</xdr:row>
      <xdr:rowOff>123825</xdr:rowOff>
    </xdr:from>
    <xdr:to>
      <xdr:col>14</xdr:col>
      <xdr:colOff>304800</xdr:colOff>
      <xdr:row>60</xdr:row>
      <xdr:rowOff>171450</xdr:rowOff>
    </xdr:to>
    <xdr:cxnSp macro="">
      <xdr:nvCxnSpPr>
        <xdr:cNvPr id="5" name="Straight Arrow Connector 4"/>
        <xdr:cNvCxnSpPr/>
      </xdr:nvCxnSpPr>
      <xdr:spPr>
        <a:xfrm flipH="1">
          <a:off x="6705600" y="10982325"/>
          <a:ext cx="2133600"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55</xdr:row>
      <xdr:rowOff>19050</xdr:rowOff>
    </xdr:from>
    <xdr:to>
      <xdr:col>6</xdr:col>
      <xdr:colOff>1057275</xdr:colOff>
      <xdr:row>55</xdr:row>
      <xdr:rowOff>28575</xdr:rowOff>
    </xdr:to>
    <xdr:cxnSp macro="">
      <xdr:nvCxnSpPr>
        <xdr:cNvPr id="6" name="Straight Arrow Connector 5"/>
        <xdr:cNvCxnSpPr/>
      </xdr:nvCxnSpPr>
      <xdr:spPr>
        <a:xfrm>
          <a:off x="3114675" y="10801350"/>
          <a:ext cx="2381250" cy="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923925</xdr:colOff>
      <xdr:row>53</xdr:row>
      <xdr:rowOff>19050</xdr:rowOff>
    </xdr:from>
    <xdr:to>
      <xdr:col>14</xdr:col>
      <xdr:colOff>581025</xdr:colOff>
      <xdr:row>55</xdr:row>
      <xdr:rowOff>0</xdr:rowOff>
    </xdr:to>
    <xdr:cxnSp macro="">
      <xdr:nvCxnSpPr>
        <xdr:cNvPr id="7" name="Straight Arrow Connector 6"/>
        <xdr:cNvCxnSpPr/>
      </xdr:nvCxnSpPr>
      <xdr:spPr>
        <a:xfrm>
          <a:off x="9286875" y="10334625"/>
          <a:ext cx="100965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609600</xdr:colOff>
      <xdr:row>53</xdr:row>
      <xdr:rowOff>19050</xdr:rowOff>
    </xdr:from>
    <xdr:to>
      <xdr:col>14</xdr:col>
      <xdr:colOff>676275</xdr:colOff>
      <xdr:row>57</xdr:row>
      <xdr:rowOff>9525</xdr:rowOff>
    </xdr:to>
    <xdr:cxnSp macro="">
      <xdr:nvCxnSpPr>
        <xdr:cNvPr id="8" name="Straight Arrow Connector 7"/>
        <xdr:cNvCxnSpPr/>
      </xdr:nvCxnSpPr>
      <xdr:spPr>
        <a:xfrm>
          <a:off x="10325100" y="10334625"/>
          <a:ext cx="666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876300</xdr:colOff>
      <xdr:row>57</xdr:row>
      <xdr:rowOff>123825</xdr:rowOff>
    </xdr:from>
    <xdr:to>
      <xdr:col>14</xdr:col>
      <xdr:colOff>304800</xdr:colOff>
      <xdr:row>60</xdr:row>
      <xdr:rowOff>171450</xdr:rowOff>
    </xdr:to>
    <xdr:cxnSp macro="">
      <xdr:nvCxnSpPr>
        <xdr:cNvPr id="9" name="Straight Arrow Connector 8"/>
        <xdr:cNvCxnSpPr/>
      </xdr:nvCxnSpPr>
      <xdr:spPr>
        <a:xfrm flipH="1">
          <a:off x="8096250" y="10925175"/>
          <a:ext cx="1924050"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55</xdr:row>
      <xdr:rowOff>19050</xdr:rowOff>
    </xdr:from>
    <xdr:to>
      <xdr:col>6</xdr:col>
      <xdr:colOff>1057275</xdr:colOff>
      <xdr:row>55</xdr:row>
      <xdr:rowOff>28575</xdr:rowOff>
    </xdr:to>
    <xdr:cxnSp macro="">
      <xdr:nvCxnSpPr>
        <xdr:cNvPr id="10" name="Straight Arrow Connector 9"/>
        <xdr:cNvCxnSpPr/>
      </xdr:nvCxnSpPr>
      <xdr:spPr>
        <a:xfrm>
          <a:off x="3114675" y="10991850"/>
          <a:ext cx="2381250" cy="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923925</xdr:colOff>
      <xdr:row>53</xdr:row>
      <xdr:rowOff>19050</xdr:rowOff>
    </xdr:from>
    <xdr:to>
      <xdr:col>14</xdr:col>
      <xdr:colOff>581025</xdr:colOff>
      <xdr:row>55</xdr:row>
      <xdr:rowOff>0</xdr:rowOff>
    </xdr:to>
    <xdr:cxnSp macro="">
      <xdr:nvCxnSpPr>
        <xdr:cNvPr id="11" name="Straight Arrow Connector 10"/>
        <xdr:cNvCxnSpPr/>
      </xdr:nvCxnSpPr>
      <xdr:spPr>
        <a:xfrm>
          <a:off x="9286875" y="10525125"/>
          <a:ext cx="100965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609600</xdr:colOff>
      <xdr:row>53</xdr:row>
      <xdr:rowOff>19050</xdr:rowOff>
    </xdr:from>
    <xdr:to>
      <xdr:col>14</xdr:col>
      <xdr:colOff>676275</xdr:colOff>
      <xdr:row>57</xdr:row>
      <xdr:rowOff>9525</xdr:rowOff>
    </xdr:to>
    <xdr:cxnSp macro="">
      <xdr:nvCxnSpPr>
        <xdr:cNvPr id="12" name="Straight Arrow Connector 11"/>
        <xdr:cNvCxnSpPr/>
      </xdr:nvCxnSpPr>
      <xdr:spPr>
        <a:xfrm>
          <a:off x="10325100" y="10525125"/>
          <a:ext cx="666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876300</xdr:colOff>
      <xdr:row>57</xdr:row>
      <xdr:rowOff>123825</xdr:rowOff>
    </xdr:from>
    <xdr:to>
      <xdr:col>14</xdr:col>
      <xdr:colOff>304800</xdr:colOff>
      <xdr:row>60</xdr:row>
      <xdr:rowOff>171450</xdr:rowOff>
    </xdr:to>
    <xdr:cxnSp macro="">
      <xdr:nvCxnSpPr>
        <xdr:cNvPr id="13" name="Straight Arrow Connector 12"/>
        <xdr:cNvCxnSpPr/>
      </xdr:nvCxnSpPr>
      <xdr:spPr>
        <a:xfrm flipH="1">
          <a:off x="8096250" y="11115675"/>
          <a:ext cx="1924050"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55</xdr:row>
      <xdr:rowOff>19050</xdr:rowOff>
    </xdr:from>
    <xdr:to>
      <xdr:col>6</xdr:col>
      <xdr:colOff>1057275</xdr:colOff>
      <xdr:row>55</xdr:row>
      <xdr:rowOff>28575</xdr:rowOff>
    </xdr:to>
    <xdr:cxnSp macro="">
      <xdr:nvCxnSpPr>
        <xdr:cNvPr id="2" name="Straight Arrow Connector 1"/>
        <xdr:cNvCxnSpPr/>
      </xdr:nvCxnSpPr>
      <xdr:spPr>
        <a:xfrm>
          <a:off x="3114675" y="13258800"/>
          <a:ext cx="2381250" cy="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923925</xdr:colOff>
      <xdr:row>53</xdr:row>
      <xdr:rowOff>19050</xdr:rowOff>
    </xdr:from>
    <xdr:to>
      <xdr:col>14</xdr:col>
      <xdr:colOff>581025</xdr:colOff>
      <xdr:row>55</xdr:row>
      <xdr:rowOff>0</xdr:rowOff>
    </xdr:to>
    <xdr:cxnSp macro="">
      <xdr:nvCxnSpPr>
        <xdr:cNvPr id="3" name="Straight Arrow Connector 2"/>
        <xdr:cNvCxnSpPr/>
      </xdr:nvCxnSpPr>
      <xdr:spPr>
        <a:xfrm>
          <a:off x="9286875" y="12792075"/>
          <a:ext cx="100965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609600</xdr:colOff>
      <xdr:row>53</xdr:row>
      <xdr:rowOff>19050</xdr:rowOff>
    </xdr:from>
    <xdr:to>
      <xdr:col>14</xdr:col>
      <xdr:colOff>676275</xdr:colOff>
      <xdr:row>57</xdr:row>
      <xdr:rowOff>9525</xdr:rowOff>
    </xdr:to>
    <xdr:cxnSp macro="">
      <xdr:nvCxnSpPr>
        <xdr:cNvPr id="4" name="Straight Arrow Connector 3"/>
        <xdr:cNvCxnSpPr/>
      </xdr:nvCxnSpPr>
      <xdr:spPr>
        <a:xfrm>
          <a:off x="10325100" y="12792075"/>
          <a:ext cx="66675"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876300</xdr:colOff>
      <xdr:row>57</xdr:row>
      <xdr:rowOff>123825</xdr:rowOff>
    </xdr:from>
    <xdr:to>
      <xdr:col>14</xdr:col>
      <xdr:colOff>304800</xdr:colOff>
      <xdr:row>60</xdr:row>
      <xdr:rowOff>171450</xdr:rowOff>
    </xdr:to>
    <xdr:cxnSp macro="">
      <xdr:nvCxnSpPr>
        <xdr:cNvPr id="5" name="Straight Arrow Connector 4"/>
        <xdr:cNvCxnSpPr/>
      </xdr:nvCxnSpPr>
      <xdr:spPr>
        <a:xfrm flipH="1">
          <a:off x="8096250" y="13382625"/>
          <a:ext cx="1924050" cy="619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45</xdr:row>
      <xdr:rowOff>0</xdr:rowOff>
    </xdr:from>
    <xdr:to>
      <xdr:col>1</xdr:col>
      <xdr:colOff>171451</xdr:colOff>
      <xdr:row>52</xdr:row>
      <xdr:rowOff>0</xdr:rowOff>
    </xdr:to>
    <xdr:cxnSp macro="">
      <xdr:nvCxnSpPr>
        <xdr:cNvPr id="2" name="Straight Connector 1"/>
        <xdr:cNvCxnSpPr/>
      </xdr:nvCxnSpPr>
      <xdr:spPr>
        <a:xfrm flipH="1">
          <a:off x="1009650" y="9344025"/>
          <a:ext cx="9526" cy="13335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54</xdr:row>
      <xdr:rowOff>19050</xdr:rowOff>
    </xdr:from>
    <xdr:to>
      <xdr:col>6</xdr:col>
      <xdr:colOff>1057275</xdr:colOff>
      <xdr:row>54</xdr:row>
      <xdr:rowOff>28575</xdr:rowOff>
    </xdr:to>
    <xdr:cxnSp macro="">
      <xdr:nvCxnSpPr>
        <xdr:cNvPr id="3" name="Straight Arrow Connector 2"/>
        <xdr:cNvCxnSpPr/>
      </xdr:nvCxnSpPr>
      <xdr:spPr>
        <a:xfrm>
          <a:off x="3114675" y="11163300"/>
          <a:ext cx="2381250" cy="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45</xdr:row>
      <xdr:rowOff>47625</xdr:rowOff>
    </xdr:from>
    <xdr:to>
      <xdr:col>3</xdr:col>
      <xdr:colOff>209550</xdr:colOff>
      <xdr:row>51</xdr:row>
      <xdr:rowOff>19050</xdr:rowOff>
    </xdr:to>
    <xdr:cxnSp macro="">
      <xdr:nvCxnSpPr>
        <xdr:cNvPr id="4" name="Straight Connector 3"/>
        <xdr:cNvCxnSpPr/>
      </xdr:nvCxnSpPr>
      <xdr:spPr>
        <a:xfrm>
          <a:off x="2905125" y="9391650"/>
          <a:ext cx="0" cy="11144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219075</xdr:colOff>
      <xdr:row>45</xdr:row>
      <xdr:rowOff>9525</xdr:rowOff>
    </xdr:from>
    <xdr:to>
      <xdr:col>5</xdr:col>
      <xdr:colOff>219075</xdr:colOff>
      <xdr:row>50</xdr:row>
      <xdr:rowOff>171450</xdr:rowOff>
    </xdr:to>
    <xdr:cxnSp macro="">
      <xdr:nvCxnSpPr>
        <xdr:cNvPr id="5" name="Straight Connector 4"/>
        <xdr:cNvCxnSpPr/>
      </xdr:nvCxnSpPr>
      <xdr:spPr>
        <a:xfrm>
          <a:off x="4410075" y="9353550"/>
          <a:ext cx="0" cy="11144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carte\AppData\Local\Microsoft\Windows\Temporary%20Internet%20Files\Content.Outlook\NOLU08RE\KPSC%20Electric%20SFRs-2017%20-%20Foreca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lcarte\AppData\Local\Microsoft\Windows\Temporary%20Internet%20Files\Content.Outlook\NOLU08RE\B%20Schedules%20-%20Capital%20Assets%20-%20As%20of%20May%202017_updated%206.21.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20Case%20Filings\DEK%20Electric%20Case%202017-00321\SFR%20Model\KPSC%20Electric%20SFRs-2017%20-%20Forecas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CashFlow%20Rollforward%20Template\RF_Generation_Model_Duk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sset\2%20-%20Reporting\Reporting\AFUDC\AFUDC%20RATE\MW\2017\6%20-%20June\0617_MW%20AFUDC%20Input%20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sset\DARO\Studies%20&amp;%20Analysis\Coal%20Ash\2017%20Q2%20East%20Bend\Copy%20of%20East%20Bend%20ARO%20update%206-30-17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et\DARO\Journal%20Entries\DEK\2017\06%20-%20Jun\ARO\Return%20on%20Spend%20(CASPENDRET)\B.%20DEK%20Coal%20Ash%20Return%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racking"/>
      <sheetName val="LOGO"/>
      <sheetName val="GOTO"/>
      <sheetName val="PRINT"/>
      <sheetName val="BASE PERIOD"/>
      <sheetName val="BP Actual Exp"/>
      <sheetName val="BP Rev by Product"/>
      <sheetName val="BP Actual Rev"/>
      <sheetName val="FORECASTED PERIOD"/>
      <sheetName val="FP Rev by Product"/>
      <sheetName val="BP vs FP by Acct"/>
      <sheetName val="ALLOCTABLE"/>
      <sheetName val="Rate Case Drivers"/>
      <sheetName val="SCH_A"/>
      <sheetName val="Rate Base Ratios"/>
      <sheetName val="SCH_B1"/>
      <sheetName val="SCH B-2"/>
      <sheetName val="SCH B-2.1"/>
      <sheetName val="SCH B-2.2"/>
      <sheetName val="SCH B-2.3"/>
      <sheetName val="SCH B-2.4"/>
      <sheetName val="SCH B-2.5"/>
      <sheetName val="SCH B-2.6"/>
      <sheetName val="SCH B-2.7"/>
      <sheetName val="SCH B-3"/>
      <sheetName val="SCH B-3.1"/>
      <sheetName val="SCH B-3.2 - Proposed"/>
      <sheetName val="SCH B-4"/>
      <sheetName val="SCH B-4.1"/>
      <sheetName val="SCH_B5s"/>
      <sheetName val="WPB-5's"/>
      <sheetName val="SCH_B6"/>
      <sheetName val="WPB-6's"/>
      <sheetName val="SCH_B7s"/>
      <sheetName val="SCH_B8"/>
      <sheetName val="SCH_C1"/>
      <sheetName val="SCH_C2"/>
      <sheetName val="WPC_2"/>
      <sheetName val="WPC-2e - Adj Summary"/>
      <sheetName val="SCH_C2.1 - Base Period"/>
      <sheetName val="STAFF-DR-01-029b"/>
      <sheetName val="SCH_C2.1 - Forecasted Period"/>
      <sheetName val="SCH_D1"/>
      <sheetName val="SCH_D2.1"/>
      <sheetName val="SCH_D2.2"/>
      <sheetName val="SCH_D2.3"/>
      <sheetName val="SCH_D2.4"/>
      <sheetName val="SCH_D2.5"/>
      <sheetName val="SCH_D2.6"/>
      <sheetName val="SCH_D2.7"/>
      <sheetName val="SCH_D2.8"/>
      <sheetName val="SCH_D2.9"/>
      <sheetName val="SCH_D2.10"/>
      <sheetName val="SCH_D2.11"/>
      <sheetName val="SCH_D2.12"/>
      <sheetName val="SCH_D2.13"/>
      <sheetName val="SCH_D2.14"/>
      <sheetName val="SCH_D2.15"/>
      <sheetName val="SCH_D2.16"/>
      <sheetName val="SCH_D2.17"/>
      <sheetName val="SCH_D2.18"/>
      <sheetName val="SCH_D2.19"/>
      <sheetName val="SCH_D2.20"/>
      <sheetName val="SCH_D2.21"/>
      <sheetName val="SCH_D2.22"/>
      <sheetName val="SCH_D2.23"/>
      <sheetName val="SCH_D2.24"/>
      <sheetName val="SCH_D2.25"/>
      <sheetName val="SCH_D2.26"/>
      <sheetName val="SCH_D2.27"/>
      <sheetName val="SCH_D2.28"/>
      <sheetName val="SCH_D2.29"/>
      <sheetName val="SCH_D2.30"/>
      <sheetName val="SCH_D2.31"/>
      <sheetName val="SCH_D2.32"/>
      <sheetName val="SCH_D2.33"/>
      <sheetName val="SCH_D2.34"/>
      <sheetName val="SCH_D2.35"/>
      <sheetName val="SCH_D2.36"/>
      <sheetName val="SCH_D2.37"/>
      <sheetName val="SCH_D2.38"/>
      <sheetName val="SCH_D3"/>
      <sheetName val="SCH_D4"/>
      <sheetName val="SCH_D5"/>
      <sheetName val="SCH_E1"/>
      <sheetName val="SCH_E2"/>
      <sheetName val="SCH_F1"/>
      <sheetName val="SCH_F2.1"/>
      <sheetName val="SCH_F2.2"/>
      <sheetName val="SCH_F2.3"/>
      <sheetName val="SCH_F3"/>
      <sheetName val="SCH_F4"/>
      <sheetName val="SCH_F5"/>
      <sheetName val="SCH_F6"/>
      <sheetName val="SCH_F7"/>
      <sheetName val="SCH_G1"/>
      <sheetName val="SCH_G2"/>
      <sheetName val="SCH_G3"/>
      <sheetName val="SCH_H"/>
      <sheetName val="SCH_I1 - Total Co"/>
      <sheetName val="SCH_I1 - Elec Only"/>
      <sheetName val="Staff-DR-01-007"/>
      <sheetName val="Staff-DR-01-031"/>
      <sheetName val="SCH_I2.1"/>
      <sheetName val="Base Period Cust"/>
      <sheetName val="KWH Sales"/>
      <sheetName val="SCH_I3"/>
      <sheetName val="SCH_I4"/>
      <sheetName val="SCH_I5"/>
      <sheetName val="SCH_J1 - Base"/>
      <sheetName val="SCH_J1 - Forecast"/>
      <sheetName val="SCH_J1.1"/>
      <sheetName val="SCH_J1.2"/>
      <sheetName val="SCH_J2 - Base"/>
      <sheetName val="SCH_J2 - Forecast"/>
      <sheetName val="SCH_J3 - Base"/>
      <sheetName val="SCH_J3 - Forecast"/>
      <sheetName val="SCH_J4"/>
      <sheetName val="SCH K"/>
      <sheetName val="RB vs Cap FP 16(6)(f)"/>
      <sheetName val="Sheet1"/>
      <sheetName val="RB vs Cap FP 16(6)(f) (2)"/>
      <sheetName val="RB vs Cap BP Staff-DR-01-015"/>
    </sheetNames>
    <sheetDataSet>
      <sheetData sheetId="0"/>
      <sheetData sheetId="1">
        <row r="9">
          <cell r="G9" t="str">
            <v>J. L. SULLIVAN</v>
          </cell>
        </row>
        <row r="13">
          <cell r="B13" t="str">
            <v>DATA:  BASE PERIOD  "X" FORECASTED PERIOD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87">
          <cell r="T87">
            <v>-7442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6">
          <cell r="G16">
            <v>483244560</v>
          </cell>
        </row>
      </sheetData>
      <sheetData sheetId="110"/>
      <sheetData sheetId="111"/>
      <sheetData sheetId="112"/>
      <sheetData sheetId="113"/>
      <sheetData sheetId="114">
        <row r="36">
          <cell r="D36">
            <v>100282399</v>
          </cell>
        </row>
      </sheetData>
      <sheetData sheetId="115"/>
      <sheetData sheetId="116">
        <row r="54">
          <cell r="L54">
            <v>434934967</v>
          </cell>
        </row>
      </sheetData>
      <sheetData sheetId="117"/>
      <sheetData sheetId="118"/>
      <sheetData sheetId="119"/>
      <sheetData sheetId="120"/>
      <sheetData sheetId="121"/>
      <sheetData sheetId="1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SCH B-2"/>
      <sheetName val="SCH B-2.1"/>
      <sheetName val="SCH B-2.2"/>
      <sheetName val="SCH B-2.3"/>
      <sheetName val="SCH B-2.4"/>
      <sheetName val="SCH B-2.5"/>
      <sheetName val="SCH B-2.6"/>
      <sheetName val="SCH B-2.7"/>
      <sheetName val="SCH B-3"/>
      <sheetName val="SCH B-3.1"/>
      <sheetName val="SCH B-3.2 - Proposed"/>
      <sheetName val="SCH B-4"/>
      <sheetName val="Asset 1042 - Pivot"/>
      <sheetName val="DEK Rate Case - Asset 1042"/>
      <sheetName val="Depr 1033 - Pivot"/>
      <sheetName val="DEK Rate Case - Depr 1033"/>
      <sheetName val="Environmental Pivot"/>
      <sheetName val="DEK CWIP"/>
      <sheetName val="Instr. Trans. 3700"/>
      <sheetName val="Instr. Trans. 3701"/>
      <sheetName val="Instr. Trans. Activity"/>
      <sheetName val="Common Allocation"/>
      <sheetName val="ARO COR Credit"/>
      <sheetName val="Signoff Page"/>
    </sheetNames>
    <sheetDataSet>
      <sheetData sheetId="0" refreshError="1"/>
      <sheetData sheetId="1" refreshError="1">
        <row r="1">
          <cell r="A1" t="str">
            <v>DUKE ENERGY KENTUCKY, INC.</v>
          </cell>
        </row>
        <row r="2">
          <cell r="A2" t="str">
            <v>CASE NO. 2017-00XXX</v>
          </cell>
        </row>
        <row r="4">
          <cell r="A4" t="str">
            <v>AS OF MAY 31, 2017</v>
          </cell>
        </row>
        <row r="9">
          <cell r="A9" t="str">
            <v>DATA: "X" BASE PERIOD   FORECASTED PERIOD</v>
          </cell>
        </row>
        <row r="10">
          <cell r="A10" t="str">
            <v xml:space="preserve">TYPE OF FILING:  "X" ORIGINAL   UPDATED    REVISED  </v>
          </cell>
        </row>
        <row r="12">
          <cell r="F12" t="str">
            <v>C. S. Lee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racking"/>
      <sheetName val="LOGO"/>
      <sheetName val="GOTO"/>
      <sheetName val="PRINT"/>
      <sheetName val="BASE PERIOD"/>
      <sheetName val="BP Actual Exp"/>
      <sheetName val="BP Rev by Product"/>
      <sheetName val="BP Actual Rev"/>
      <sheetName val="FORECASTED PERIOD"/>
      <sheetName val="FP Rev by Product"/>
      <sheetName val="BP vs FP by Acct"/>
      <sheetName val="ALLOCTABLE"/>
      <sheetName val="Rate Case Drivers"/>
      <sheetName val="SCH_A"/>
      <sheetName val="Rate Base Ratios"/>
      <sheetName val="SCH_B1"/>
      <sheetName val="SCH B-2"/>
      <sheetName val="SCH B-2.1"/>
      <sheetName val="SCH B-2.2"/>
      <sheetName val="SCH B-2.3"/>
      <sheetName val="SCH B-2.4"/>
      <sheetName val="SCH B-2.5"/>
      <sheetName val="SCH B-2.6"/>
      <sheetName val="SCH B-2.7"/>
      <sheetName val="SCH B-3"/>
      <sheetName val="SCH B-3.1"/>
      <sheetName val="SCH B-3.2 - Proposed"/>
      <sheetName val="SCH B-4"/>
      <sheetName val="SCH_B5s"/>
      <sheetName val="WPB-5's"/>
      <sheetName val="SCH_B6"/>
      <sheetName val="WPB-6's"/>
      <sheetName val="SCH_B7s"/>
      <sheetName val="SCH_B8"/>
      <sheetName val="SCH_C1"/>
      <sheetName val="SCH_C2"/>
      <sheetName val="WPC_2"/>
      <sheetName val="WPC-2e - Adj Summary"/>
      <sheetName val="SCH_C2.1 - Base Period"/>
      <sheetName val="STAFF-DR-01-029b"/>
      <sheetName val="SCH_C2.1 - Forecasted Period"/>
      <sheetName val="SCH_D1"/>
      <sheetName val="SCH_D2.1"/>
      <sheetName val="SCH_D2.2"/>
      <sheetName val="SCH_D2.3"/>
      <sheetName val="SCH_D2.4"/>
      <sheetName val="SCH_D2.5"/>
      <sheetName val="SCH_D2.6"/>
      <sheetName val="SCH_D2.7"/>
      <sheetName val="SCH_D2.8"/>
      <sheetName val="SCH_D2.9"/>
      <sheetName val="SCH_D2.10"/>
      <sheetName val="SCH_D2.11"/>
      <sheetName val="SCH_D2.12"/>
      <sheetName val="SCH_D2.13"/>
      <sheetName val="SCH_D2.14"/>
      <sheetName val="SCH_D2.15"/>
      <sheetName val="SCH_D2.16"/>
      <sheetName val="SCH_D2.17"/>
      <sheetName val="SCH_D2.18"/>
      <sheetName val="SCH_D2.19"/>
      <sheetName val="SCH_D2.20"/>
      <sheetName val="SCH_D2.21"/>
      <sheetName val="SCH_D2.22"/>
      <sheetName val="SCH_D2.23"/>
      <sheetName val="SCH_D2.24"/>
      <sheetName val="SCH_D2.25"/>
      <sheetName val="SCH_D2.26"/>
      <sheetName val="SCH_D2.27"/>
      <sheetName val="SCH_D2.28"/>
      <sheetName val="SCH_D2.29"/>
      <sheetName val="SCH_D2.30"/>
      <sheetName val="SCH_D2.31"/>
      <sheetName val="SCH_D2.32"/>
      <sheetName val="SCH_D2.33"/>
      <sheetName val="SCH_D2.34"/>
      <sheetName val="SCH_D2.35"/>
      <sheetName val="SCH_D2.36"/>
      <sheetName val="SCH_D2.37"/>
      <sheetName val="SCH_D2.38"/>
      <sheetName val="SCH_D3"/>
      <sheetName val="SCH_D4"/>
      <sheetName val="SCH_D5"/>
      <sheetName val="SCH_E1"/>
      <sheetName val="SCH_E2"/>
      <sheetName val="SCH_F1"/>
      <sheetName val="SCH_F2.1"/>
      <sheetName val="SCH_F2.2"/>
      <sheetName val="SCH_F2.3"/>
      <sheetName val="SCH_F3"/>
      <sheetName val="SCH_F4"/>
      <sheetName val="SCH_F5"/>
      <sheetName val="SCH_F6"/>
      <sheetName val="SCH_F7"/>
      <sheetName val="SCH_G1"/>
      <sheetName val="SCH_G2"/>
      <sheetName val="SCH_G3"/>
      <sheetName val="SCH_H"/>
      <sheetName val="SCH_I1 - Total Co"/>
      <sheetName val="SCH_I1 - Elec Only"/>
      <sheetName val="Staff-DR-01-007"/>
      <sheetName val="Staff-DR-01-031"/>
      <sheetName val="SCH_I2.1"/>
      <sheetName val="Base Period Cust"/>
      <sheetName val="KWH Sales"/>
      <sheetName val="SCH_I3"/>
      <sheetName val="SCH_I4"/>
      <sheetName val="SCH_I5"/>
      <sheetName val="SCH_J1 - Base"/>
      <sheetName val="SCH_J1 - Forecast"/>
      <sheetName val="SCH_J2 - Base"/>
      <sheetName val="SCH_J2 - Forecast"/>
      <sheetName val="SCH_J3 - Base"/>
      <sheetName val="SCH_J3 - Forecast"/>
      <sheetName val="SCH_J4"/>
      <sheetName val="SCH K"/>
      <sheetName val="RB vs Cap FP 16(6)(f)"/>
      <sheetName val="RB vs Cap BP Staff D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row r="34">
          <cell r="I34">
            <v>1.6298147000000001</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_Menu"/>
      <sheetName val="RF_Copy"/>
      <sheetName val="build_trans"/>
      <sheetName val="build"/>
      <sheetName val="Selections"/>
      <sheetName val="Non_Cash_Transaction"/>
      <sheetName val="Transfer_Report"/>
      <sheetName val="Acquisition"/>
      <sheetName val="Disposition"/>
      <sheetName val="Assets Held for Sale (AHFS) -C"/>
      <sheetName val="Assets Held for Sale (AHFS) -NC"/>
      <sheetName val="Deferred Debt Expense (DDE)"/>
      <sheetName val="Deferred Income Taxes (DIT)"/>
      <sheetName val="Goodwill (GW)"/>
      <sheetName val="Investments in Real Estate (IR)"/>
      <sheetName val="Investment Tax Credit (ITC)"/>
      <sheetName val="Investment in Affiliates (IA)"/>
      <sheetName val="Liabilities - AHFS Current"/>
      <sheetName val="Liabilities - AHFS Noncurrent"/>
      <sheetName val="Long-term Debt (LTD)"/>
      <sheetName val="Minority Interest (MI)"/>
      <sheetName val="Nuclear Decommissioning TF"/>
      <sheetName val="Notes Payable - CP"/>
      <sheetName val="Notes Receivable (NR)"/>
      <sheetName val="Other Noncurrent Assets (ONCA)"/>
      <sheetName val="Net PP&amp;E"/>
      <sheetName val="Short Term Investments (STI)"/>
      <sheetName val="Stockholder's Equity (SE)"/>
      <sheetName val="BU Stockholder's Equity (BU SE)"/>
    </sheetNames>
    <sheetDataSet>
      <sheetData sheetId="0" refreshError="1"/>
      <sheetData sheetId="1" refreshError="1"/>
      <sheetData sheetId="2"/>
      <sheetData sheetId="3"/>
      <sheetData sheetId="4" refreshError="1">
        <row r="2">
          <cell r="B2" t="str">
            <v>FRANCHISED_ELEC_CASH</v>
          </cell>
          <cell r="I2" t="str">
            <v>Long-term Debt (LTD)</v>
          </cell>
          <cell r="J2" t="str">
            <v>Jun</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Rates Letter"/>
      <sheetName val="Midwest Input Sheet"/>
      <sheetName val="DEO- Elec Prod"/>
      <sheetName val="DEO"/>
      <sheetName val="DEI"/>
      <sheetName val="DEK"/>
      <sheetName val="Pioneer"/>
      <sheetName val="DEO Elec AFUDC trend"/>
      <sheetName val="DEO Gas AFUDC trend"/>
      <sheetName val="DEK Elec AFUDC trend"/>
      <sheetName val="DEK Gas AFUDC trend"/>
      <sheetName val="DEI AFUDC trend"/>
    </sheetNames>
    <sheetDataSet>
      <sheetData sheetId="0" refreshError="1"/>
      <sheetData sheetId="1" refreshError="1">
        <row r="7">
          <cell r="S7">
            <v>3.7519999999999998</v>
          </cell>
        </row>
      </sheetData>
      <sheetData sheetId="2" refreshError="1">
        <row r="14">
          <cell r="J14">
            <v>5.26</v>
          </cell>
        </row>
      </sheetData>
      <sheetData sheetId="3" refreshError="1">
        <row r="19">
          <cell r="L19">
            <v>2.56</v>
          </cell>
          <cell r="N19">
            <v>33.68</v>
          </cell>
        </row>
        <row r="25">
          <cell r="L25">
            <v>5.0399999999999991</v>
          </cell>
          <cell r="N25">
            <v>66.319999999999993</v>
          </cell>
        </row>
        <row r="30">
          <cell r="L30">
            <v>7.6</v>
          </cell>
        </row>
        <row r="55">
          <cell r="N55">
            <v>33.68</v>
          </cell>
        </row>
        <row r="61">
          <cell r="L61">
            <v>5.0399999999999991</v>
          </cell>
          <cell r="N61">
            <v>66.319999999999993</v>
          </cell>
        </row>
        <row r="66">
          <cell r="L66">
            <v>7.6</v>
          </cell>
        </row>
        <row r="91">
          <cell r="L91">
            <v>2.56</v>
          </cell>
          <cell r="N91">
            <v>33.68</v>
          </cell>
        </row>
        <row r="97">
          <cell r="L97">
            <v>5.0399999999999991</v>
          </cell>
          <cell r="N97">
            <v>66.319999999999993</v>
          </cell>
        </row>
        <row r="102">
          <cell r="L102">
            <v>7.6</v>
          </cell>
        </row>
      </sheetData>
      <sheetData sheetId="4" refreshError="1">
        <row r="19">
          <cell r="L19">
            <v>2.2799999999999998</v>
          </cell>
          <cell r="N19">
            <v>29.53</v>
          </cell>
        </row>
        <row r="25">
          <cell r="L25">
            <v>5.4400000000000013</v>
          </cell>
          <cell r="N25">
            <v>70.47</v>
          </cell>
        </row>
        <row r="30">
          <cell r="L30">
            <v>7.7200000000000006</v>
          </cell>
        </row>
      </sheetData>
      <sheetData sheetId="5" refreshError="1">
        <row r="19">
          <cell r="L19">
            <v>1.6</v>
          </cell>
          <cell r="N19">
            <v>26.76</v>
          </cell>
        </row>
        <row r="25">
          <cell r="L25">
            <v>4.379999999999999</v>
          </cell>
          <cell r="N25">
            <v>73.239999999999995</v>
          </cell>
        </row>
        <row r="30">
          <cell r="L30">
            <v>5.9799999999999995</v>
          </cell>
        </row>
        <row r="54">
          <cell r="L54">
            <v>1.6</v>
          </cell>
          <cell r="N54">
            <v>23.88</v>
          </cell>
        </row>
        <row r="60">
          <cell r="L60">
            <v>5.0999999999999996</v>
          </cell>
          <cell r="N60">
            <v>76.12</v>
          </cell>
        </row>
        <row r="65">
          <cell r="L65">
            <v>6.7</v>
          </cell>
        </row>
      </sheetData>
      <sheetData sheetId="6" refreshError="1">
        <row r="19">
          <cell r="L19">
            <v>1.3</v>
          </cell>
        </row>
        <row r="25">
          <cell r="L25">
            <v>6.2700000000000005</v>
          </cell>
        </row>
      </sheetData>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w Infl 6-30 no post closu"/>
      <sheetName val="Total w Inflation 6-30 rev"/>
      <sheetName val="East Bend-KY 6-30-17 Revision"/>
      <sheetName val="6-30-17 Cost estimate"/>
      <sheetName val="Post closure maint"/>
      <sheetName val="6-30-17 Inflation"/>
      <sheetName val="Indiana Current Potential"/>
      <sheetName val="Sheet2"/>
      <sheetName val="Ash Beneficiation Estimates"/>
      <sheetName val="ARO RF"/>
      <sheetName val="Sheet4"/>
      <sheetName val="CF RF"/>
      <sheetName val="5 YR Comp"/>
      <sheetName val="Site Deadline Drivers"/>
      <sheetName val="ChartNot Used"/>
      <sheetName val="Scratch"/>
      <sheetName val="CF Comparison"/>
      <sheetName val="Chart1"/>
      <sheetName val="5YR"/>
      <sheetName val="Total w Inflation rounded"/>
      <sheetName val="Total w Inflation"/>
      <sheetName val="Total Adjusted"/>
      <sheetName val="Total"/>
      <sheetName val="Total (by Station)"/>
      <sheetName val="Grouped by Category"/>
      <sheetName val="By Category"/>
      <sheetName val="Raw Comparison"/>
      <sheetName val="STATION SUMMARIES&gt;&gt;&gt;"/>
      <sheetName val="Allen-NC"/>
      <sheetName val="Belews Creek-NC"/>
      <sheetName val="Cliffside-NC"/>
      <sheetName val="Buck-NC"/>
      <sheetName val="Marshall-NC"/>
      <sheetName val="Dan River-NC"/>
      <sheetName val="Riverbend-NC"/>
      <sheetName val="WS Lee-SC"/>
      <sheetName val="Asheville-NC"/>
      <sheetName val="Mayo-NC"/>
      <sheetName val="Roxboro-NC"/>
      <sheetName val="Cape Fear-NC"/>
      <sheetName val="HF Lee-NC"/>
      <sheetName val="Robinson-SC"/>
      <sheetName val="Sutton-NC"/>
      <sheetName val="Weatherspoon-NC"/>
      <sheetName val="Cayuga-IN"/>
      <sheetName val="Gallagher-IN"/>
      <sheetName val="Gibson-IN"/>
      <sheetName val="Wabash River-IN"/>
      <sheetName val="Dresser-IN"/>
      <sheetName val="Crystal River-FL"/>
      <sheetName val="Disc rate 7-1-17"/>
      <sheetName val="OLD - East Bend-KY"/>
      <sheetName val="Remaining 2016 All Other-Q3"/>
      <sheetName val="STATION BASIN CLOSURE DETAILS&gt;&gt;"/>
      <sheetName val="Asheville Basin Closure-Q416"/>
      <sheetName val="Buck Basin Closure -Q416"/>
      <sheetName val="Dan RiverBasin Closure-Q416"/>
      <sheetName val="East Bend Basin Closure-Q416"/>
      <sheetName val="HF Lee Basin Closure-Q416"/>
      <sheetName val="Riverbend Basin Closure-Q416"/>
      <sheetName val="Sutton Basin Closure-Q416"/>
      <sheetName val="WS Lee Basin Closure-Q416"/>
      <sheetName val="Allen Basin Closure"/>
      <sheetName val="Belews Creek Basin Closure"/>
      <sheetName val="Cape Fear Basin Closure"/>
      <sheetName val="Cayuga Basin Closure"/>
      <sheetName val="Cliffside Basin Closure"/>
      <sheetName val="Crystal River Basin Closure"/>
      <sheetName val="Gallagher Basin Closure"/>
      <sheetName val="Gibson Basin Closure"/>
      <sheetName val="Marshall Basin Closure"/>
      <sheetName val="Mayo Basin Closure"/>
      <sheetName val="Robinson Basin Closure"/>
      <sheetName val="Roxboro Basin Closure"/>
      <sheetName val="Wabash River Basin Closure"/>
      <sheetName val="Weatherspoon Basin Closure"/>
      <sheetName val="Crystal River Post Closure"/>
      <sheetName val="OTHER SUPPORTING SCHEDULES&gt;&gt;&gt;"/>
      <sheetName val="Non-Basin Closure-Q316"/>
      <sheetName val="CCP Costs - Gov &amp; Staff -Q316"/>
      <sheetName val="CCP Ops &amp; Main -Q316"/>
      <sheetName val="CCP Eng &amp; Proj-Q316"/>
      <sheetName val="EH&amp;S-Q416"/>
      <sheetName val="Post Closure Maint-Q416"/>
    </sheetNames>
    <sheetDataSet>
      <sheetData sheetId="0"/>
      <sheetData sheetId="1"/>
      <sheetData sheetId="2">
        <row r="17">
          <cell r="D17">
            <v>0</v>
          </cell>
          <cell r="E17">
            <v>0</v>
          </cell>
          <cell r="G17">
            <v>119313.26666666666</v>
          </cell>
          <cell r="H17">
            <v>119313.26666666666</v>
          </cell>
          <cell r="I17">
            <v>119313.26666666666</v>
          </cell>
          <cell r="J17">
            <v>119313.26666666666</v>
          </cell>
          <cell r="K17">
            <v>119313.26666666666</v>
          </cell>
          <cell r="L17">
            <v>119313.26666666666</v>
          </cell>
          <cell r="M17">
            <v>119313.26666666666</v>
          </cell>
          <cell r="N17">
            <v>119313.26666666666</v>
          </cell>
          <cell r="O17">
            <v>119313.26666666666</v>
          </cell>
          <cell r="P17">
            <v>119313.26666666666</v>
          </cell>
          <cell r="Q17">
            <v>119313.26666666666</v>
          </cell>
          <cell r="R17">
            <v>119313.26666666666</v>
          </cell>
          <cell r="S17">
            <v>119313.26666666666</v>
          </cell>
          <cell r="T17">
            <v>119313.26666666666</v>
          </cell>
          <cell r="U17">
            <v>119313.26666666666</v>
          </cell>
          <cell r="V17">
            <v>119313.26666666666</v>
          </cell>
          <cell r="W17">
            <v>119313.26666666666</v>
          </cell>
          <cell r="X17">
            <v>119313.26666666666</v>
          </cell>
          <cell r="Y17">
            <v>119313.26666666666</v>
          </cell>
          <cell r="Z17">
            <v>119313.26666666666</v>
          </cell>
          <cell r="AA17">
            <v>119313.26666666666</v>
          </cell>
          <cell r="AB17">
            <v>119313.26666666666</v>
          </cell>
          <cell r="AC17">
            <v>119313.26666666666</v>
          </cell>
          <cell r="AD17">
            <v>119313.26666666666</v>
          </cell>
          <cell r="AE17">
            <v>119313.26666666666</v>
          </cell>
          <cell r="AF17">
            <v>119313.26666666666</v>
          </cell>
          <cell r="AG17">
            <v>119313.26666666666</v>
          </cell>
          <cell r="AH17">
            <v>119313.26666666666</v>
          </cell>
          <cell r="AI17">
            <v>119313.26666666666</v>
          </cell>
          <cell r="AJ17">
            <v>119313.26666666666</v>
          </cell>
          <cell r="AK17">
            <v>0</v>
          </cell>
          <cell r="AL17">
            <v>0</v>
          </cell>
          <cell r="AM17">
            <v>0</v>
          </cell>
          <cell r="AN17">
            <v>0</v>
          </cell>
          <cell r="AO17">
            <v>0</v>
          </cell>
          <cell r="AP17">
            <v>0</v>
          </cell>
          <cell r="AQ17">
            <v>0</v>
          </cell>
          <cell r="AR17">
            <v>0</v>
          </cell>
        </row>
        <row r="19">
          <cell r="D19">
            <v>-2760946.07</v>
          </cell>
        </row>
        <row r="21">
          <cell r="D21">
            <v>6639128.7684552595</v>
          </cell>
          <cell r="E21">
            <v>2961383.0478552603</v>
          </cell>
          <cell r="F21">
            <v>5557647.9584799996</v>
          </cell>
          <cell r="G21">
            <v>1378175.0209066668</v>
          </cell>
          <cell r="H21">
            <v>686484.60666666669</v>
          </cell>
          <cell r="I21">
            <v>119313.26666666666</v>
          </cell>
          <cell r="J21">
            <v>119313.26666666666</v>
          </cell>
          <cell r="K21">
            <v>119313.26666666666</v>
          </cell>
          <cell r="L21">
            <v>119313.26666666666</v>
          </cell>
          <cell r="M21">
            <v>119313.26666666666</v>
          </cell>
          <cell r="N21">
            <v>119313.26666666666</v>
          </cell>
          <cell r="O21">
            <v>119313.26666666666</v>
          </cell>
          <cell r="P21">
            <v>119313.26666666666</v>
          </cell>
          <cell r="Q21">
            <v>119313.26666666666</v>
          </cell>
          <cell r="R21">
            <v>119313.26666666666</v>
          </cell>
          <cell r="S21">
            <v>119313.26666666666</v>
          </cell>
          <cell r="T21">
            <v>119313.26666666666</v>
          </cell>
          <cell r="U21">
            <v>119313.26666666666</v>
          </cell>
          <cell r="V21">
            <v>119313.26666666666</v>
          </cell>
          <cell r="W21">
            <v>119313.26666666666</v>
          </cell>
          <cell r="X21">
            <v>119313.26666666666</v>
          </cell>
          <cell r="Y21">
            <v>119313.26666666666</v>
          </cell>
          <cell r="Z21">
            <v>119313.26666666666</v>
          </cell>
          <cell r="AA21">
            <v>119313.26666666666</v>
          </cell>
          <cell r="AB21">
            <v>119313.26666666666</v>
          </cell>
          <cell r="AC21">
            <v>119313.26666666666</v>
          </cell>
          <cell r="AD21">
            <v>119313.26666666666</v>
          </cell>
          <cell r="AE21">
            <v>119313.26666666666</v>
          </cell>
          <cell r="AF21">
            <v>119313.26666666666</v>
          </cell>
          <cell r="AG21">
            <v>119313.26666666666</v>
          </cell>
          <cell r="AH21">
            <v>119313.26666666666</v>
          </cell>
          <cell r="AI21">
            <v>119313.26666666666</v>
          </cell>
          <cell r="AJ21">
            <v>119313.26666666666</v>
          </cell>
          <cell r="AK21">
            <v>0</v>
          </cell>
          <cell r="AL21">
            <v>0</v>
          </cell>
          <cell r="AM21">
            <v>0</v>
          </cell>
          <cell r="AN21">
            <v>0</v>
          </cell>
          <cell r="AO21">
            <v>0</v>
          </cell>
          <cell r="AP21">
            <v>0</v>
          </cell>
          <cell r="AQ21">
            <v>0</v>
          </cell>
          <cell r="AR21">
            <v>0</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refreshError="1"/>
      <sheetData sheetId="18"/>
      <sheetData sheetId="19"/>
      <sheetData sheetId="20"/>
      <sheetData sheetId="21">
        <row r="56">
          <cell r="F56">
            <v>8636047.9199999999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Return Calculation - 2017"/>
      <sheetName val="B. Return Calculation - 2016"/>
      <sheetName val="B. Return Calculation - 2015"/>
      <sheetName val="D. AFUDC Rates Letter"/>
    </sheetNames>
    <sheetDataSet>
      <sheetData sheetId="0"/>
      <sheetData sheetId="1">
        <row r="53">
          <cell r="Q53">
            <v>8078724.0030629328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165"/>
  <sheetViews>
    <sheetView tabSelected="1" view="pageBreakPreview" topLeftCell="A10" zoomScale="60" zoomScaleNormal="100" workbookViewId="0">
      <selection activeCell="A3" sqref="A3:L3"/>
    </sheetView>
  </sheetViews>
  <sheetFormatPr defaultRowHeight="15"/>
  <cols>
    <col min="1" max="1" width="10.7109375" customWidth="1"/>
    <col min="2" max="2" width="10.7109375" style="124" customWidth="1"/>
    <col min="3" max="3" width="2.85546875" customWidth="1"/>
    <col min="4" max="4" width="18.42578125" customWidth="1"/>
    <col min="5" max="5" width="2.85546875" customWidth="1"/>
    <col min="6" max="6" width="15.7109375" customWidth="1"/>
    <col min="7" max="7" width="2.85546875" customWidth="1"/>
    <col min="8" max="8" width="15.7109375" customWidth="1"/>
    <col min="9" max="9" width="2.85546875" customWidth="1"/>
    <col min="10" max="10" width="15.7109375" style="102" customWidth="1"/>
    <col min="11" max="11" width="2.85546875" customWidth="1"/>
    <col min="12" max="12" width="15.7109375" customWidth="1"/>
  </cols>
  <sheetData>
    <row r="1" spans="1:30" s="112" customFormat="1">
      <c r="A1" s="223" t="s">
        <v>171</v>
      </c>
      <c r="B1" s="223"/>
      <c r="C1" s="223"/>
      <c r="D1" s="223"/>
      <c r="E1" s="223"/>
      <c r="F1" s="223"/>
      <c r="G1" s="223"/>
      <c r="H1" s="223"/>
      <c r="I1" s="223"/>
      <c r="J1" s="223"/>
      <c r="K1" s="223"/>
      <c r="L1" s="223"/>
      <c r="M1" s="116"/>
      <c r="N1" s="116"/>
      <c r="O1" s="116"/>
      <c r="P1" s="116"/>
      <c r="Q1" s="116"/>
      <c r="R1" s="116"/>
      <c r="S1" s="116"/>
      <c r="T1" s="116"/>
      <c r="U1" s="117"/>
      <c r="V1" s="116"/>
      <c r="W1" s="116"/>
      <c r="X1" s="116"/>
      <c r="Y1" s="116"/>
      <c r="Z1" s="116"/>
      <c r="AA1" s="116"/>
      <c r="AB1" s="116"/>
      <c r="AC1" s="116"/>
      <c r="AD1" s="116"/>
    </row>
    <row r="2" spans="1:30" s="112" customFormat="1">
      <c r="A2" s="223" t="s">
        <v>246</v>
      </c>
      <c r="B2" s="223"/>
      <c r="C2" s="223"/>
      <c r="D2" s="223"/>
      <c r="E2" s="223"/>
      <c r="F2" s="223"/>
      <c r="G2" s="223"/>
      <c r="H2" s="223"/>
      <c r="I2" s="223"/>
      <c r="J2" s="223"/>
      <c r="K2" s="223"/>
      <c r="L2" s="223"/>
      <c r="M2" s="116"/>
      <c r="N2" s="116"/>
      <c r="O2" s="116"/>
      <c r="P2" s="116"/>
      <c r="Q2" s="116"/>
      <c r="R2" s="116"/>
      <c r="S2" s="116"/>
      <c r="T2" s="116"/>
      <c r="U2" s="117"/>
      <c r="V2" s="116"/>
      <c r="W2" s="116"/>
      <c r="X2" s="116"/>
      <c r="Y2" s="116"/>
      <c r="Z2" s="116"/>
      <c r="AA2" s="116"/>
      <c r="AB2" s="116"/>
      <c r="AC2" s="116"/>
      <c r="AD2" s="116"/>
    </row>
    <row r="3" spans="1:30" s="112" customFormat="1">
      <c r="A3" s="223" t="s">
        <v>170</v>
      </c>
      <c r="B3" s="223"/>
      <c r="C3" s="223"/>
      <c r="D3" s="223"/>
      <c r="E3" s="223"/>
      <c r="F3" s="223"/>
      <c r="G3" s="223"/>
      <c r="H3" s="223"/>
      <c r="I3" s="223"/>
      <c r="J3" s="223"/>
      <c r="K3" s="223"/>
      <c r="L3" s="223"/>
      <c r="M3" s="116"/>
      <c r="N3" s="116"/>
      <c r="O3" s="116"/>
      <c r="P3" s="116"/>
      <c r="Q3" s="116"/>
      <c r="R3" s="116"/>
      <c r="S3" s="116"/>
      <c r="T3" s="116"/>
      <c r="U3" s="117"/>
      <c r="V3" s="116"/>
      <c r="W3" s="116"/>
      <c r="X3" s="116"/>
      <c r="Y3" s="116"/>
      <c r="Z3" s="116"/>
      <c r="AA3" s="116"/>
      <c r="AB3" s="116"/>
      <c r="AC3" s="116"/>
      <c r="AD3" s="116"/>
    </row>
    <row r="4" spans="1:30" s="112" customFormat="1">
      <c r="A4" s="224" t="s">
        <v>226</v>
      </c>
      <c r="B4" s="224"/>
      <c r="C4" s="224"/>
      <c r="D4" s="224"/>
      <c r="E4" s="224"/>
      <c r="F4" s="224"/>
      <c r="G4" s="224"/>
      <c r="H4" s="224"/>
      <c r="I4" s="224"/>
      <c r="J4" s="224"/>
      <c r="K4" s="224"/>
      <c r="L4" s="224"/>
      <c r="M4" s="116"/>
      <c r="N4" s="116"/>
      <c r="O4" s="116"/>
      <c r="P4" s="116"/>
      <c r="Q4" s="116"/>
      <c r="R4" s="116"/>
      <c r="S4" s="116"/>
      <c r="T4" s="116"/>
      <c r="U4" s="117"/>
      <c r="V4" s="116"/>
      <c r="W4" s="116"/>
      <c r="X4" s="116"/>
      <c r="Y4" s="116"/>
      <c r="Z4" s="116"/>
      <c r="AA4" s="116"/>
      <c r="AB4" s="116"/>
      <c r="AC4" s="116"/>
      <c r="AD4" s="116"/>
    </row>
    <row r="5" spans="1:30" s="112" customFormat="1">
      <c r="A5" s="118"/>
      <c r="B5" s="118"/>
      <c r="C5" s="118"/>
      <c r="D5" s="118"/>
      <c r="E5" s="118"/>
      <c r="F5" s="118"/>
      <c r="G5" s="118"/>
      <c r="H5" s="118"/>
      <c r="I5" s="116"/>
      <c r="J5" s="116"/>
      <c r="K5" s="116"/>
      <c r="L5" s="116"/>
      <c r="M5" s="116"/>
      <c r="N5" s="116"/>
      <c r="O5" s="116"/>
      <c r="P5" s="116"/>
      <c r="Q5" s="116"/>
      <c r="R5" s="116"/>
      <c r="S5" s="116"/>
      <c r="T5" s="116"/>
      <c r="U5" s="117"/>
      <c r="V5" s="116"/>
      <c r="W5" s="116"/>
      <c r="X5" s="116"/>
      <c r="Y5" s="116"/>
      <c r="Z5" s="116"/>
      <c r="AA5" s="116"/>
      <c r="AB5" s="116"/>
      <c r="AC5" s="116"/>
      <c r="AD5" s="116"/>
    </row>
    <row r="6" spans="1:30" s="112" customFormat="1">
      <c r="A6" s="115"/>
      <c r="B6" s="115"/>
      <c r="C6" s="115"/>
      <c r="D6" s="115"/>
      <c r="E6" s="115"/>
      <c r="F6" s="115"/>
      <c r="G6" s="115"/>
      <c r="H6" s="115"/>
      <c r="I6" s="115"/>
      <c r="J6" s="115"/>
      <c r="K6" s="116"/>
      <c r="L6" s="116"/>
      <c r="M6" s="116"/>
      <c r="N6" s="116"/>
      <c r="O6" s="116"/>
      <c r="P6" s="116"/>
      <c r="Q6" s="116"/>
      <c r="R6" s="116"/>
      <c r="S6" s="116"/>
      <c r="T6" s="116"/>
      <c r="U6" s="117"/>
      <c r="V6" s="116"/>
      <c r="W6" s="116"/>
      <c r="X6" s="116"/>
      <c r="Y6" s="116"/>
      <c r="Z6" s="116"/>
      <c r="AA6" s="116"/>
      <c r="AB6" s="116"/>
      <c r="AC6" s="116"/>
      <c r="AD6" s="116"/>
    </row>
    <row r="7" spans="1:30" s="112" customFormat="1">
      <c r="A7" s="118"/>
      <c r="B7" s="118"/>
      <c r="C7" s="118"/>
      <c r="D7" s="118"/>
      <c r="E7" s="118"/>
      <c r="F7" s="118"/>
      <c r="G7" s="118"/>
      <c r="H7" s="118"/>
      <c r="I7" s="116"/>
      <c r="J7" s="116"/>
      <c r="K7" s="116"/>
      <c r="L7" s="116"/>
      <c r="M7" s="116"/>
      <c r="N7" s="116"/>
      <c r="O7" s="116"/>
      <c r="P7" s="116"/>
      <c r="Q7" s="116"/>
      <c r="R7" s="116"/>
      <c r="S7" s="116"/>
      <c r="T7" s="116"/>
      <c r="U7" s="117"/>
      <c r="V7" s="116"/>
      <c r="W7" s="116"/>
      <c r="X7" s="116"/>
      <c r="Y7" s="116"/>
      <c r="Z7" s="116"/>
      <c r="AA7" s="116"/>
      <c r="AB7" s="116"/>
      <c r="AC7" s="116"/>
      <c r="AD7" s="116"/>
    </row>
    <row r="8" spans="1:30" s="112" customFormat="1">
      <c r="A8" s="118"/>
      <c r="B8" s="118"/>
      <c r="C8" s="118"/>
      <c r="D8" s="118"/>
      <c r="E8" s="118"/>
      <c r="F8" s="118"/>
      <c r="G8" s="118"/>
      <c r="H8" s="118"/>
      <c r="I8" s="116"/>
      <c r="J8" s="116"/>
      <c r="K8" s="116"/>
      <c r="L8" s="116"/>
      <c r="M8" s="116"/>
      <c r="N8" s="116"/>
      <c r="O8" s="116"/>
      <c r="P8" s="116"/>
      <c r="Q8" s="116"/>
      <c r="R8" s="116"/>
      <c r="S8" s="116"/>
      <c r="T8" s="116"/>
      <c r="U8" s="117"/>
      <c r="V8" s="116"/>
      <c r="W8" s="116"/>
      <c r="X8" s="116"/>
      <c r="Y8" s="116"/>
      <c r="Z8" s="116"/>
      <c r="AA8" s="116"/>
      <c r="AB8" s="116"/>
      <c r="AC8" s="116"/>
      <c r="AD8" s="116"/>
    </row>
    <row r="9" spans="1:30" s="112" customFormat="1">
      <c r="A9" s="119" t="s">
        <v>174</v>
      </c>
      <c r="B9" s="119"/>
      <c r="C9" s="116"/>
      <c r="D9" s="116"/>
      <c r="E9" s="116"/>
      <c r="F9" s="116"/>
      <c r="G9" s="116"/>
      <c r="H9" s="116"/>
      <c r="J9" s="119" t="s">
        <v>245</v>
      </c>
      <c r="L9" s="116"/>
      <c r="M9" s="116"/>
      <c r="N9" s="116"/>
      <c r="O9" s="116"/>
      <c r="P9" s="116"/>
      <c r="Q9" s="116"/>
      <c r="R9" s="116"/>
      <c r="S9" s="116"/>
      <c r="T9" s="116"/>
      <c r="U9" s="117"/>
      <c r="V9" s="116"/>
      <c r="W9" s="116"/>
      <c r="X9" s="116"/>
      <c r="Y9" s="116"/>
      <c r="Z9" s="116"/>
      <c r="AA9" s="116"/>
      <c r="AB9" s="116"/>
      <c r="AC9" s="116"/>
      <c r="AD9" s="116"/>
    </row>
    <row r="10" spans="1:30" s="112" customFormat="1">
      <c r="A10" s="119" t="s">
        <v>172</v>
      </c>
      <c r="B10" s="119"/>
      <c r="C10" s="116"/>
      <c r="D10" s="116"/>
      <c r="E10" s="116"/>
      <c r="F10" s="116"/>
      <c r="G10" s="116"/>
      <c r="H10" s="116"/>
      <c r="J10" s="120" t="s">
        <v>169</v>
      </c>
      <c r="L10" s="116"/>
      <c r="M10" s="116"/>
      <c r="N10" s="116"/>
      <c r="O10" s="116"/>
      <c r="P10" s="116"/>
      <c r="Q10" s="116"/>
      <c r="R10" s="116"/>
      <c r="S10" s="116"/>
      <c r="T10" s="116"/>
      <c r="U10" s="117"/>
      <c r="V10" s="116"/>
      <c r="W10" s="116"/>
      <c r="X10" s="116"/>
      <c r="Y10" s="116"/>
      <c r="Z10" s="116"/>
      <c r="AA10" s="116"/>
      <c r="AB10" s="116"/>
      <c r="AC10" s="116"/>
      <c r="AD10" s="116"/>
    </row>
    <row r="11" spans="1:30" s="112" customFormat="1">
      <c r="A11" s="119" t="s">
        <v>167</v>
      </c>
      <c r="B11" s="119"/>
      <c r="C11" s="116"/>
      <c r="D11" s="116"/>
      <c r="E11" s="116"/>
      <c r="F11" s="116"/>
      <c r="G11" s="116"/>
      <c r="H11" s="116"/>
      <c r="J11" s="121" t="s">
        <v>168</v>
      </c>
      <c r="L11" s="116"/>
      <c r="M11" s="116"/>
      <c r="N11" s="116"/>
      <c r="O11" s="116"/>
      <c r="P11" s="116"/>
      <c r="Q11" s="116"/>
      <c r="R11" s="116"/>
      <c r="S11" s="116"/>
      <c r="T11" s="116"/>
      <c r="U11" s="117"/>
      <c r="V11" s="116"/>
      <c r="W11" s="116"/>
      <c r="X11" s="116"/>
      <c r="Y11" s="116"/>
      <c r="Z11" s="116"/>
      <c r="AA11" s="116"/>
      <c r="AB11" s="116"/>
      <c r="AC11" s="116"/>
      <c r="AD11" s="116"/>
    </row>
    <row r="12" spans="1:30" s="112" customFormat="1">
      <c r="A12" s="116"/>
      <c r="B12" s="116"/>
      <c r="C12" s="116"/>
      <c r="D12" s="116"/>
      <c r="E12" s="116"/>
      <c r="F12" s="116"/>
      <c r="G12" s="116"/>
      <c r="H12" s="116"/>
      <c r="J12" s="122" t="s">
        <v>173</v>
      </c>
      <c r="L12" s="116"/>
      <c r="M12" s="116"/>
      <c r="N12" s="116"/>
      <c r="O12" s="116"/>
      <c r="P12" s="116"/>
      <c r="Q12" s="116"/>
      <c r="R12" s="116"/>
      <c r="S12" s="116"/>
      <c r="T12" s="116"/>
      <c r="U12" s="117"/>
      <c r="V12" s="116"/>
      <c r="W12" s="116"/>
      <c r="X12" s="116"/>
      <c r="Y12" s="116"/>
      <c r="Z12" s="116"/>
      <c r="AA12" s="116"/>
      <c r="AB12" s="116"/>
      <c r="AC12" s="116"/>
      <c r="AD12" s="116"/>
    </row>
    <row r="13" spans="1:30">
      <c r="A13" s="6" t="s">
        <v>6</v>
      </c>
      <c r="B13" s="6"/>
    </row>
    <row r="14" spans="1:30">
      <c r="A14" s="8" t="s">
        <v>7</v>
      </c>
      <c r="B14" s="8"/>
    </row>
    <row r="15" spans="1:30" ht="15.75" thickBot="1">
      <c r="A15" s="9"/>
      <c r="B15" s="9"/>
      <c r="C15" s="9"/>
      <c r="D15" s="9"/>
      <c r="E15" s="9"/>
      <c r="F15" s="9"/>
      <c r="G15" s="9"/>
      <c r="H15" s="9"/>
      <c r="I15" s="9"/>
      <c r="J15" s="103"/>
      <c r="K15" s="9"/>
      <c r="L15" s="9"/>
    </row>
    <row r="16" spans="1:30">
      <c r="J16" s="104"/>
    </row>
    <row r="17" spans="1:12">
      <c r="A17" s="221" t="s">
        <v>3</v>
      </c>
      <c r="B17" s="222"/>
      <c r="D17" s="5" t="s">
        <v>112</v>
      </c>
      <c r="F17" s="5" t="s">
        <v>8</v>
      </c>
      <c r="H17" s="5" t="s">
        <v>113</v>
      </c>
      <c r="J17" s="105" t="s">
        <v>2</v>
      </c>
      <c r="L17" s="5" t="s">
        <v>1</v>
      </c>
    </row>
    <row r="18" spans="1:12">
      <c r="D18" s="13" t="s">
        <v>177</v>
      </c>
      <c r="J18" s="146"/>
    </row>
    <row r="19" spans="1:12">
      <c r="A19" s="215" t="s">
        <v>239</v>
      </c>
      <c r="B19" s="211" t="s">
        <v>234</v>
      </c>
      <c r="D19" s="4">
        <f>('Detailed calc tab and notes'!C7+'Detailed calc tab and notes'!C8+'Detailed calc tab and notes'!C9+'Detailed calc tab and notes'!C10+'Detailed calc tab and notes'!C11+'Detailed calc tab and notes'!C12+'Detailed calc tab and notes'!C13+'Detailed calc tab and notes'!C14)</f>
        <v>3858083.92</v>
      </c>
      <c r="E19" s="4"/>
      <c r="F19" s="4">
        <f>('Detailed calc tab and notes'!E7+'Detailed calc tab and notes'!E8+'Detailed calc tab and notes'!E9+'Detailed calc tab and notes'!E10+'Detailed calc tab and notes'!E11+'Detailed calc tab and notes'!E12+'Detailed calc tab and notes'!E13+'Detailed calc tab and notes'!E14)</f>
        <v>-856411.76</v>
      </c>
      <c r="G19" s="4"/>
      <c r="H19" s="4">
        <f>('Detailed calc tab and notes'!G7+'Detailed calc tab and notes'!G8+'Detailed calc tab and notes'!G9+'Detailed calc tab and notes'!G10+'Detailed calc tab and notes'!G11+'Detailed calc tab and notes'!G12+'Detailed calc tab and notes'!G13+'Detailed calc tab and notes'!G14)</f>
        <v>20378.166333753936</v>
      </c>
      <c r="I19" s="4"/>
      <c r="J19" s="4">
        <f>('Detailed calc tab and notes'!I7+'Detailed calc tab and notes'!I8+'Detailed calc tab and notes'!I9+'Detailed calc tab and notes'!I10+'Detailed calc tab and notes'!I11+'Detailed calc tab and notes'!I12+'Detailed calc tab and notes'!I13+'Detailed calc tab and notes'!I14)</f>
        <v>0</v>
      </c>
      <c r="K19" s="3"/>
      <c r="L19" s="4">
        <f>D19+J19+F19+H19</f>
        <v>3022050.3263337542</v>
      </c>
    </row>
    <row r="20" spans="1:12">
      <c r="A20" s="215" t="s">
        <v>240</v>
      </c>
      <c r="B20" s="211" t="s">
        <v>234</v>
      </c>
      <c r="D20" s="4">
        <f>'Detailed calc tab and notes'!C15+'Detailed calc tab and notes'!C16+'Detailed calc tab and notes'!C17+'Detailed calc tab and notes'!C18+'Detailed calc tab and notes'!C19+'Detailed calc tab and notes'!C20+'Detailed calc tab and notes'!C21+'Detailed calc tab and notes'!C22+'Detailed calc tab and notes'!C23+'Detailed calc tab and notes'!C24+'Detailed calc tab and notes'!C25+'Detailed calc tab and notes'!C26</f>
        <v>4777963.5599999996</v>
      </c>
      <c r="E20" s="4"/>
      <c r="F20" s="4">
        <f>'Detailed calc tab and notes'!E15+'Detailed calc tab and notes'!E16+'Detailed calc tab and notes'!E17+'Detailed calc tab and notes'!E18+'Detailed calc tab and notes'!E19+'Detailed calc tab and notes'!E20+'Detailed calc tab and notes'!E21+'Detailed calc tab and notes'!E22+'Detailed calc tab and notes'!E23+'Detailed calc tab and notes'!E24+'Detailed calc tab and notes'!E25+'Detailed calc tab and notes'!E26</f>
        <v>-107051.48</v>
      </c>
      <c r="G20" s="4"/>
      <c r="H20" s="4">
        <f>'Detailed calc tab and notes'!G15+'Detailed calc tab and notes'!G16+'Detailed calc tab and notes'!G17+'Detailed calc tab and notes'!G18+'Detailed calc tab and notes'!G19+'Detailed calc tab and notes'!G20+'Detailed calc tab and notes'!G21+'Detailed calc tab and notes'!G22+'Detailed calc tab and notes'!G23+'Detailed calc tab and notes'!G24+'Detailed calc tab and notes'!G25+'Detailed calc tab and notes'!G26</f>
        <v>385761.59672918118</v>
      </c>
      <c r="I20" s="4"/>
      <c r="J20" s="4">
        <f>'Detailed calc tab and notes'!I15+'Detailed calc tab and notes'!I16+'Detailed calc tab and notes'!I17+'Detailed calc tab and notes'!I18+'Detailed calc tab and notes'!I19+'Detailed calc tab and notes'!I20+'Detailed calc tab and notes'!I21+'Detailed calc tab and notes'!I22+'Detailed calc tab and notes'!I23+'Detailed calc tab and notes'!I24+'Detailed calc tab and notes'!I25+'Detailed calc tab and notes'!I26</f>
        <v>0</v>
      </c>
      <c r="K20" s="3"/>
      <c r="L20" s="4">
        <f>L19+D20+J20+F20+H20</f>
        <v>8078724.0030629346</v>
      </c>
    </row>
    <row r="21" spans="1:12">
      <c r="A21" s="210">
        <v>42736</v>
      </c>
      <c r="B21" s="211" t="s">
        <v>234</v>
      </c>
      <c r="D21" s="4">
        <f>'Detailed calc tab and notes'!C27</f>
        <v>371256.46</v>
      </c>
      <c r="F21" s="4">
        <f>'Detailed calc tab and notes'!E27</f>
        <v>0</v>
      </c>
      <c r="G21" s="4"/>
      <c r="H21" s="4">
        <f>'Detailed calc tab and notes'!G27</f>
        <v>43310.37486342906</v>
      </c>
      <c r="I21" s="4"/>
      <c r="J21" s="4">
        <f>'Detailed calc tab and notes'!I27</f>
        <v>0</v>
      </c>
      <c r="K21" s="50"/>
      <c r="L21" s="4">
        <f>L20+D21+J21+F21+H21</f>
        <v>8493290.8379263636</v>
      </c>
    </row>
    <row r="22" spans="1:12">
      <c r="A22" s="210">
        <v>42767</v>
      </c>
      <c r="B22" s="211" t="s">
        <v>234</v>
      </c>
      <c r="D22" s="4">
        <f>'Detailed calc tab and notes'!C28</f>
        <v>438302.33</v>
      </c>
      <c r="F22" s="4">
        <f>'Detailed calc tab and notes'!E28</f>
        <v>0</v>
      </c>
      <c r="G22" s="4"/>
      <c r="H22" s="4">
        <f>'Detailed calc tab and notes'!G28</f>
        <v>40475.300759091893</v>
      </c>
      <c r="I22" s="4"/>
      <c r="J22" s="4">
        <f>'Detailed calc tab and notes'!I28</f>
        <v>0</v>
      </c>
      <c r="L22" s="4">
        <f t="shared" ref="L22:L65" si="0">L21+D22+J22+F22+H22</f>
        <v>8972068.4686854556</v>
      </c>
    </row>
    <row r="23" spans="1:12">
      <c r="A23" s="210">
        <v>42795</v>
      </c>
      <c r="B23" s="211" t="s">
        <v>234</v>
      </c>
      <c r="D23" s="4">
        <f>'Detailed calc tab and notes'!C29</f>
        <v>712409.36</v>
      </c>
      <c r="F23" s="4">
        <f>'Detailed calc tab and notes'!E29</f>
        <v>-26762.87</v>
      </c>
      <c r="G23" s="4"/>
      <c r="H23" s="4">
        <f>'Detailed calc tab and notes'!G29</f>
        <v>44946.039646226236</v>
      </c>
      <c r="I23" s="4"/>
      <c r="J23" s="4">
        <f>'Detailed calc tab and notes'!I29</f>
        <v>0</v>
      </c>
      <c r="L23" s="4">
        <f t="shared" si="0"/>
        <v>9702660.9983316828</v>
      </c>
    </row>
    <row r="24" spans="1:12">
      <c r="A24" s="210">
        <v>42826</v>
      </c>
      <c r="B24" s="211" t="s">
        <v>234</v>
      </c>
      <c r="D24" s="4">
        <f>'Detailed calc tab and notes'!C30</f>
        <v>284390.55</v>
      </c>
      <c r="F24" s="4">
        <f>'Detailed calc tab and notes'!E30</f>
        <v>0</v>
      </c>
      <c r="G24" s="4"/>
      <c r="H24" s="4">
        <f>'Detailed calc tab and notes'!G30</f>
        <v>51351.421651211844</v>
      </c>
      <c r="I24" s="4"/>
      <c r="J24" s="4">
        <f>'Detailed calc tab and notes'!I30</f>
        <v>0</v>
      </c>
      <c r="L24" s="4">
        <f t="shared" si="0"/>
        <v>10038402.969982896</v>
      </c>
    </row>
    <row r="25" spans="1:12">
      <c r="A25" s="210">
        <v>42856</v>
      </c>
      <c r="B25" s="211" t="s">
        <v>234</v>
      </c>
      <c r="D25" s="4">
        <f>'Detailed calc tab and notes'!C31</f>
        <v>643374.35</v>
      </c>
      <c r="F25" s="4">
        <f>'Detailed calc tab and notes'!E31</f>
        <v>0</v>
      </c>
      <c r="G25" s="4"/>
      <c r="H25" s="4">
        <f>'Detailed calc tab and notes'!G31</f>
        <v>56744.805656945115</v>
      </c>
      <c r="I25" s="4"/>
      <c r="J25" s="4">
        <f>'Detailed calc tab and notes'!I31</f>
        <v>0</v>
      </c>
      <c r="L25" s="4">
        <f t="shared" si="0"/>
        <v>10738522.125639841</v>
      </c>
    </row>
    <row r="26" spans="1:12">
      <c r="A26" s="210">
        <v>42887</v>
      </c>
      <c r="B26" s="211" t="s">
        <v>234</v>
      </c>
      <c r="D26" s="4">
        <f>'Detailed calc tab and notes'!C32</f>
        <v>311213.02</v>
      </c>
      <c r="F26" s="4">
        <f>'Detailed calc tab and notes'!E32</f>
        <v>-26762.87</v>
      </c>
      <c r="G26" s="4"/>
      <c r="H26" s="4">
        <f>'Detailed calc tab and notes'!G32</f>
        <v>54259.47872960956</v>
      </c>
      <c r="I26" s="4"/>
      <c r="J26" s="4">
        <f>'Detailed calc tab and notes'!I32</f>
        <v>0</v>
      </c>
      <c r="L26" s="4">
        <f t="shared" si="0"/>
        <v>11077231.754369451</v>
      </c>
    </row>
    <row r="27" spans="1:12">
      <c r="A27" s="210">
        <v>42917</v>
      </c>
      <c r="B27" s="211" t="s">
        <v>235</v>
      </c>
      <c r="D27" s="4">
        <f>'Detailed calc tab and notes'!C33</f>
        <v>1106521.46140921</v>
      </c>
      <c r="F27" s="4">
        <f>'Detailed calc tab and notes'!E33</f>
        <v>0</v>
      </c>
      <c r="G27" s="4"/>
      <c r="H27" s="4">
        <f>'Detailed calc tab and notes'!G33</f>
        <v>59973.306829348883</v>
      </c>
      <c r="I27" s="4"/>
      <c r="J27" s="4">
        <f>'Detailed calc tab and notes'!I33</f>
        <v>0</v>
      </c>
      <c r="L27" s="4">
        <f t="shared" si="0"/>
        <v>12243726.522608008</v>
      </c>
    </row>
    <row r="28" spans="1:12">
      <c r="A28" s="210">
        <v>42948</v>
      </c>
      <c r="B28" s="211" t="s">
        <v>235</v>
      </c>
      <c r="D28" s="4">
        <f>'Detailed calc tab and notes'!C34</f>
        <v>1106521.46140921</v>
      </c>
      <c r="F28" s="4">
        <f>'Detailed calc tab and notes'!E34</f>
        <v>0</v>
      </c>
      <c r="G28" s="4"/>
      <c r="H28" s="4">
        <f>'Detailed calc tab and notes'!G34</f>
        <v>65715.260676526363</v>
      </c>
      <c r="I28" s="4"/>
      <c r="J28" s="4">
        <f>'Detailed calc tab and notes'!I34</f>
        <v>0</v>
      </c>
      <c r="L28" s="4">
        <f t="shared" si="0"/>
        <v>13415963.244693743</v>
      </c>
    </row>
    <row r="29" spans="1:12">
      <c r="A29" s="210">
        <v>42979</v>
      </c>
      <c r="B29" s="211" t="s">
        <v>235</v>
      </c>
      <c r="D29" s="4">
        <f>'Detailed calc tab and notes'!C35</f>
        <v>1106521.46140921</v>
      </c>
      <c r="F29" s="4">
        <f>'Detailed calc tab and notes'!E35</f>
        <v>-26762.87</v>
      </c>
      <c r="G29" s="4"/>
      <c r="H29" s="4">
        <f>'Detailed calc tab and notes'!G35</f>
        <v>71353.741166033185</v>
      </c>
      <c r="I29" s="4"/>
      <c r="J29" s="4">
        <f>'Detailed calc tab and notes'!I35</f>
        <v>0</v>
      </c>
      <c r="L29" s="4">
        <f t="shared" si="0"/>
        <v>14567075.577268986</v>
      </c>
    </row>
    <row r="30" spans="1:12">
      <c r="A30" s="210">
        <v>43009</v>
      </c>
      <c r="B30" s="211" t="s">
        <v>235</v>
      </c>
      <c r="D30" s="4">
        <f>'Detailed calc tab and notes'!C36</f>
        <v>1106521.46140921</v>
      </c>
      <c r="F30" s="4">
        <f>'Detailed calc tab and notes'!E36</f>
        <v>0</v>
      </c>
      <c r="G30" s="4"/>
      <c r="H30" s="4">
        <f>'Detailed calc tab and notes'!G36</f>
        <v>77151.714063189545</v>
      </c>
      <c r="I30" s="4"/>
      <c r="J30" s="4">
        <f>'Detailed calc tab and notes'!I36</f>
        <v>0</v>
      </c>
      <c r="L30" s="4">
        <f t="shared" si="0"/>
        <v>15750748.752741385</v>
      </c>
    </row>
    <row r="31" spans="1:12">
      <c r="A31" s="210">
        <v>43040</v>
      </c>
      <c r="B31" s="211" t="s">
        <v>235</v>
      </c>
      <c r="D31" s="4">
        <f>'Detailed calc tab and notes'!C37</f>
        <v>1106521.46140921</v>
      </c>
      <c r="F31" s="4">
        <f>'Detailed calc tab and notes'!E37</f>
        <v>0</v>
      </c>
      <c r="G31" s="4"/>
      <c r="H31" s="4">
        <f>'Detailed calc tab and notes'!G37</f>
        <v>82978.226902134891</v>
      </c>
      <c r="I31" s="4"/>
      <c r="J31" s="4">
        <f>'Detailed calc tab and notes'!I37</f>
        <v>0</v>
      </c>
      <c r="L31" s="4">
        <f t="shared" si="0"/>
        <v>16940248.441052731</v>
      </c>
    </row>
    <row r="32" spans="1:12">
      <c r="A32" s="210">
        <v>43070</v>
      </c>
      <c r="B32" s="211" t="s">
        <v>235</v>
      </c>
      <c r="D32" s="4">
        <f>'Detailed calc tab and notes'!C38</f>
        <v>1106521.46140921</v>
      </c>
      <c r="F32" s="4">
        <f>'Detailed calc tab and notes'!E38</f>
        <v>-26762.87</v>
      </c>
      <c r="G32" s="4"/>
      <c r="H32" s="4">
        <f>'Detailed calc tab and notes'!G38</f>
        <v>88701.682616590653</v>
      </c>
      <c r="I32" s="4"/>
      <c r="J32" s="4">
        <f>'Detailed calc tab and notes'!I38</f>
        <v>0</v>
      </c>
      <c r="L32" s="4">
        <f t="shared" si="0"/>
        <v>18108708.715078533</v>
      </c>
    </row>
    <row r="33" spans="1:12">
      <c r="A33" s="210">
        <v>43101</v>
      </c>
      <c r="B33" s="211" t="s">
        <v>235</v>
      </c>
      <c r="D33" s="4">
        <f>'Detailed calc tab and notes'!C39</f>
        <v>254970.35206164734</v>
      </c>
      <c r="F33" s="4">
        <f>'Detailed calc tab and notes'!E39</f>
        <v>0</v>
      </c>
      <c r="G33" s="4"/>
      <c r="H33" s="4">
        <f>'Detailed calc tab and notes'!G39</f>
        <v>90393.373840090819</v>
      </c>
      <c r="I33" s="4"/>
      <c r="J33" s="4">
        <f>'Detailed calc tab and notes'!I39</f>
        <v>0</v>
      </c>
      <c r="L33" s="4">
        <f t="shared" si="0"/>
        <v>18454072.440980271</v>
      </c>
    </row>
    <row r="34" spans="1:12">
      <c r="A34" s="210">
        <v>43132</v>
      </c>
      <c r="B34" s="211" t="s">
        <v>235</v>
      </c>
      <c r="D34" s="4">
        <f>'Detailed calc tab and notes'!C40</f>
        <v>254970.35206164734</v>
      </c>
      <c r="F34" s="4">
        <f>'Detailed calc tab and notes'!E40</f>
        <v>0</v>
      </c>
      <c r="G34" s="4"/>
      <c r="H34" s="4">
        <f>'Detailed calc tab and notes'!G40</f>
        <v>92093.392244469534</v>
      </c>
      <c r="I34" s="4"/>
      <c r="J34" s="4">
        <f>'Detailed calc tab and notes'!I40</f>
        <v>0</v>
      </c>
      <c r="L34" s="4">
        <f t="shared" si="0"/>
        <v>18801136.185286388</v>
      </c>
    </row>
    <row r="35" spans="1:12">
      <c r="A35" s="210">
        <v>43160</v>
      </c>
      <c r="B35" s="211" t="s">
        <v>235</v>
      </c>
      <c r="D35" s="4">
        <f>'Detailed calc tab and notes'!C41</f>
        <v>254970.35206164734</v>
      </c>
      <c r="F35" s="4">
        <f>'Detailed calc tab and notes'!E41</f>
        <v>-26762.87</v>
      </c>
      <c r="G35" s="4"/>
      <c r="H35" s="4">
        <f>'Detailed calc tab and notes'!G41</f>
        <v>93670.04126815396</v>
      </c>
      <c r="I35" s="4"/>
      <c r="J35" s="4">
        <f>'Detailed calc tab and notes'!I41</f>
        <v>0</v>
      </c>
      <c r="L35" s="4">
        <f t="shared" si="0"/>
        <v>19123013.70861619</v>
      </c>
    </row>
    <row r="36" spans="1:12">
      <c r="A36" s="210">
        <v>43191</v>
      </c>
      <c r="B36" s="211" t="s">
        <v>235</v>
      </c>
      <c r="D36" s="4">
        <f>'Detailed calc tab and notes'!C42</f>
        <v>254970.35206164734</v>
      </c>
      <c r="F36" s="4">
        <f>'Detailed calc tab and notes'!E42</f>
        <v>0</v>
      </c>
      <c r="G36" s="4"/>
      <c r="H36" s="4">
        <f>'Detailed calc tab and notes'!G42</f>
        <v>112725.60887777513</v>
      </c>
      <c r="I36" s="4"/>
      <c r="J36" s="4">
        <f>'Detailed calc tab and notes'!I42</f>
        <v>0</v>
      </c>
      <c r="L36" s="4">
        <f t="shared" si="0"/>
        <v>19490709.669555612</v>
      </c>
    </row>
    <row r="37" spans="1:12">
      <c r="A37" s="210">
        <v>43221</v>
      </c>
      <c r="B37" s="211" t="s">
        <v>235</v>
      </c>
      <c r="D37" s="4">
        <f>'Detailed calc tab and notes'!C43</f>
        <v>254970.35206164734</v>
      </c>
      <c r="F37" s="4">
        <f>'Detailed calc tab and notes'!E43</f>
        <v>0</v>
      </c>
      <c r="G37" s="4"/>
      <c r="H37" s="4">
        <f>'Detailed calc tab and notes'!G43</f>
        <v>114864.56982175194</v>
      </c>
      <c r="I37" s="4"/>
      <c r="J37" s="4">
        <f>'Detailed calc tab and notes'!I43</f>
        <v>0</v>
      </c>
      <c r="L37" s="4">
        <f t="shared" si="0"/>
        <v>19860544.591439012</v>
      </c>
    </row>
    <row r="38" spans="1:12">
      <c r="A38" s="210">
        <v>43252</v>
      </c>
      <c r="B38" s="211" t="s">
        <v>235</v>
      </c>
      <c r="D38" s="4">
        <f>'Detailed calc tab and notes'!C44</f>
        <v>254970.35206164734</v>
      </c>
      <c r="F38" s="4">
        <f>'Detailed calc tab and notes'!E44</f>
        <v>0</v>
      </c>
      <c r="G38" s="4"/>
      <c r="H38" s="4">
        <f>'Detailed calc tab and notes'!G44</f>
        <v>115086.42532943471</v>
      </c>
      <c r="I38" s="4"/>
      <c r="J38" s="4">
        <f>'Detailed calc tab and notes'!I44</f>
        <v>-331697.07073803927</v>
      </c>
      <c r="L38" s="4">
        <f t="shared" si="0"/>
        <v>19898904.298092056</v>
      </c>
    </row>
    <row r="39" spans="1:12">
      <c r="A39" s="210">
        <v>43282</v>
      </c>
      <c r="B39" s="211" t="s">
        <v>235</v>
      </c>
      <c r="D39" s="4">
        <f>'Detailed calc tab and notes'!C45</f>
        <v>254970.35206164734</v>
      </c>
      <c r="F39" s="4">
        <f>'Detailed calc tab and notes'!E45</f>
        <v>0</v>
      </c>
      <c r="G39" s="4"/>
      <c r="H39" s="4">
        <f>'Detailed calc tab and notes'!G45</f>
        <v>115309.5714149768</v>
      </c>
      <c r="I39" s="4"/>
      <c r="J39" s="4">
        <f>'Detailed calc tab and notes'!I45</f>
        <v>-331697.07073803927</v>
      </c>
      <c r="L39" s="4">
        <f t="shared" si="0"/>
        <v>19937487.150830641</v>
      </c>
    </row>
    <row r="40" spans="1:12">
      <c r="A40" s="210">
        <v>43313</v>
      </c>
      <c r="B40" s="211" t="s">
        <v>235</v>
      </c>
      <c r="D40" s="4">
        <f>'Detailed calc tab and notes'!C46</f>
        <v>254970.35206164734</v>
      </c>
      <c r="F40" s="4">
        <f>'Detailed calc tab and notes'!E46</f>
        <v>0</v>
      </c>
      <c r="G40" s="4"/>
      <c r="H40" s="4">
        <f>'Detailed calc tab and notes'!G46</f>
        <v>115534.0155859277</v>
      </c>
      <c r="I40" s="4"/>
      <c r="J40" s="4">
        <f>'Detailed calc tab and notes'!I46</f>
        <v>-331697.07073803927</v>
      </c>
      <c r="L40" s="4">
        <f t="shared" si="0"/>
        <v>19976294.447740179</v>
      </c>
    </row>
    <row r="41" spans="1:12">
      <c r="A41" s="210">
        <v>43344</v>
      </c>
      <c r="B41" s="211" t="s">
        <v>235</v>
      </c>
      <c r="D41" s="4">
        <f>'Detailed calc tab and notes'!C47</f>
        <v>254970.35206164734</v>
      </c>
      <c r="F41" s="4">
        <f>'Detailed calc tab and notes'!E47</f>
        <v>0</v>
      </c>
      <c r="G41" s="4"/>
      <c r="H41" s="4">
        <f>'Detailed calc tab and notes'!G47</f>
        <v>115759.76539350985</v>
      </c>
      <c r="I41" s="4"/>
      <c r="J41" s="4">
        <f>'Detailed calc tab and notes'!I47</f>
        <v>-331697.07073803927</v>
      </c>
      <c r="L41" s="4">
        <f t="shared" si="0"/>
        <v>20015327.494457297</v>
      </c>
    </row>
    <row r="42" spans="1:12">
      <c r="A42" s="210">
        <v>43374</v>
      </c>
      <c r="B42" s="211" t="s">
        <v>235</v>
      </c>
      <c r="D42" s="4">
        <f>'Detailed calc tab and notes'!C48</f>
        <v>254970.35206164734</v>
      </c>
      <c r="F42" s="4">
        <f>'Detailed calc tab and notes'!E48</f>
        <v>0</v>
      </c>
      <c r="G42" s="4"/>
      <c r="H42" s="4">
        <f>'Detailed calc tab and notes'!G48</f>
        <v>115986.82843287267</v>
      </c>
      <c r="I42" s="4"/>
      <c r="J42" s="4">
        <f>'Detailed calc tab and notes'!I48</f>
        <v>-331697.07073803927</v>
      </c>
      <c r="L42" s="4">
        <f t="shared" si="0"/>
        <v>20054587.604213778</v>
      </c>
    </row>
    <row r="43" spans="1:12">
      <c r="A43" s="210">
        <v>43405</v>
      </c>
      <c r="B43" s="211" t="s">
        <v>235</v>
      </c>
      <c r="D43" s="4">
        <f>'Detailed calc tab and notes'!C49</f>
        <v>254970.35206164734</v>
      </c>
      <c r="F43" s="4">
        <f>'Detailed calc tab and notes'!E49</f>
        <v>0</v>
      </c>
      <c r="G43" s="4"/>
      <c r="H43" s="4">
        <f>'Detailed calc tab and notes'!G49</f>
        <v>116215.21234334807</v>
      </c>
      <c r="I43" s="4"/>
      <c r="J43" s="4">
        <f>'Detailed calc tab and notes'!I49</f>
        <v>-331697.07073803927</v>
      </c>
      <c r="L43" s="4">
        <f t="shared" si="0"/>
        <v>20094076.097880732</v>
      </c>
    </row>
    <row r="44" spans="1:12">
      <c r="A44" s="210">
        <v>43435</v>
      </c>
      <c r="B44" s="211" t="s">
        <v>235</v>
      </c>
      <c r="D44" s="4">
        <f>'Detailed calc tab and notes'!C50</f>
        <v>254970.35206164734</v>
      </c>
      <c r="F44" s="4">
        <f>'Detailed calc tab and notes'!E50</f>
        <v>0</v>
      </c>
      <c r="G44" s="4"/>
      <c r="H44" s="4">
        <f>'Detailed calc tab and notes'!G50</f>
        <v>116444.9248087075</v>
      </c>
      <c r="I44" s="4"/>
      <c r="J44" s="4">
        <f>'Detailed calc tab and notes'!I50</f>
        <v>-331697.07073803927</v>
      </c>
      <c r="L44" s="4">
        <f t="shared" si="0"/>
        <v>20133794.304013047</v>
      </c>
    </row>
    <row r="45" spans="1:12">
      <c r="A45" s="210">
        <v>43466</v>
      </c>
      <c r="B45" s="211" t="s">
        <v>235</v>
      </c>
      <c r="D45" s="4">
        <f>'Detailed calc tab and notes'!C51</f>
        <v>489031.71702241298</v>
      </c>
      <c r="F45" s="4">
        <f>'Detailed calc tab and notes'!E51</f>
        <v>0</v>
      </c>
      <c r="G45" s="4"/>
      <c r="H45" s="4">
        <f>'Detailed calc tab and notes'!G51</f>
        <v>118037.55532967014</v>
      </c>
      <c r="I45" s="4"/>
      <c r="J45" s="4">
        <f>'Detailed calc tab and notes'!I51</f>
        <v>-331697.07073803927</v>
      </c>
      <c r="L45" s="4">
        <f t="shared" si="0"/>
        <v>20409166.505627088</v>
      </c>
    </row>
    <row r="46" spans="1:12">
      <c r="A46" s="210">
        <v>43497</v>
      </c>
      <c r="B46" s="211" t="s">
        <v>235</v>
      </c>
      <c r="D46" s="4">
        <f>'Detailed calc tab and notes'!C52</f>
        <v>489031.71702241298</v>
      </c>
      <c r="F46" s="4">
        <f>'Detailed calc tab and notes'!E52</f>
        <v>0</v>
      </c>
      <c r="G46" s="4"/>
      <c r="H46" s="4">
        <f>'Detailed calc tab and notes'!G52</f>
        <v>119639.45050089934</v>
      </c>
      <c r="I46" s="4"/>
      <c r="J46" s="4">
        <f>'Detailed calc tab and notes'!I52</f>
        <v>-331697.07073803927</v>
      </c>
      <c r="L46" s="4">
        <f t="shared" si="0"/>
        <v>20686140.602412358</v>
      </c>
    </row>
    <row r="47" spans="1:12">
      <c r="A47" s="210">
        <v>43525</v>
      </c>
      <c r="B47" s="211" t="s">
        <v>235</v>
      </c>
      <c r="D47" s="4">
        <f>'Detailed calc tab and notes'!C53</f>
        <v>489031.71702241298</v>
      </c>
      <c r="F47" s="4">
        <f>'Detailed calc tab and notes'!E53</f>
        <v>0</v>
      </c>
      <c r="G47" s="4"/>
      <c r="H47" s="4">
        <f>'Detailed calc tab and notes'!G53</f>
        <v>121250.66421671861</v>
      </c>
      <c r="I47" s="4"/>
      <c r="J47" s="4">
        <f>'Detailed calc tab and notes'!I53</f>
        <v>-331697.07073803927</v>
      </c>
      <c r="L47" s="4">
        <f t="shared" si="0"/>
        <v>20964725.912913449</v>
      </c>
    </row>
    <row r="48" spans="1:12">
      <c r="A48" s="210">
        <v>43556</v>
      </c>
      <c r="B48" s="211" t="s">
        <v>235</v>
      </c>
      <c r="D48" s="4">
        <f>'Detailed calc tab and notes'!C54</f>
        <v>489031.71702241298</v>
      </c>
      <c r="F48" s="4">
        <f>'Detailed calc tab and notes'!E54</f>
        <v>0</v>
      </c>
      <c r="G48" s="4"/>
      <c r="H48" s="4">
        <f>'Detailed calc tab and notes'!G54</f>
        <v>122871.25068496556</v>
      </c>
      <c r="I48" s="4"/>
      <c r="J48" s="4">
        <f>'Detailed calc tab and notes'!I54</f>
        <v>-331697.07073803927</v>
      </c>
      <c r="L48" s="4">
        <f t="shared" si="0"/>
        <v>21244931.809882786</v>
      </c>
    </row>
    <row r="49" spans="1:12">
      <c r="A49" s="210">
        <v>43586</v>
      </c>
      <c r="B49" s="211" t="s">
        <v>235</v>
      </c>
      <c r="D49" s="4">
        <f>'Detailed calc tab and notes'!C55</f>
        <v>489031.71702241298</v>
      </c>
      <c r="F49" s="4">
        <f>'Detailed calc tab and notes'!E55</f>
        <v>0</v>
      </c>
      <c r="G49" s="4"/>
      <c r="H49" s="4">
        <f>'Detailed calc tab and notes'!G55</f>
        <v>124501.2644288156</v>
      </c>
      <c r="I49" s="4"/>
      <c r="J49" s="4">
        <f>'Detailed calc tab and notes'!I55</f>
        <v>-331697.07073803927</v>
      </c>
      <c r="L49" s="4">
        <f t="shared" si="0"/>
        <v>21526767.720595974</v>
      </c>
    </row>
    <row r="50" spans="1:12">
      <c r="A50" s="210">
        <v>43617</v>
      </c>
      <c r="B50" s="211" t="s">
        <v>235</v>
      </c>
      <c r="D50" s="4">
        <f>'Detailed calc tab and notes'!C56</f>
        <v>489031.71702241298</v>
      </c>
      <c r="F50" s="4">
        <f>'Detailed calc tab and notes'!E56</f>
        <v>0</v>
      </c>
      <c r="G50" s="4"/>
      <c r="H50" s="4">
        <f>'Detailed calc tab and notes'!G56</f>
        <v>126140.76028861635</v>
      </c>
      <c r="I50" s="4"/>
      <c r="J50" s="4">
        <f>'Detailed calc tab and notes'!I56</f>
        <v>-331697.07073803927</v>
      </c>
      <c r="L50" s="4">
        <f t="shared" si="0"/>
        <v>21810243.127168961</v>
      </c>
    </row>
    <row r="51" spans="1:12">
      <c r="A51" s="210">
        <v>43647</v>
      </c>
      <c r="B51" s="211" t="s">
        <v>235</v>
      </c>
      <c r="D51" s="4">
        <f>'Detailed calc tab and notes'!C57</f>
        <v>489031.71702241298</v>
      </c>
      <c r="F51" s="4">
        <f>'Detailed calc tab and notes'!E57</f>
        <v>0</v>
      </c>
      <c r="G51" s="4"/>
      <c r="H51" s="4">
        <f>'Detailed calc tab and notes'!G57</f>
        <v>127789.79342373273</v>
      </c>
      <c r="I51" s="4"/>
      <c r="J51" s="4">
        <f>'Detailed calc tab and notes'!I57</f>
        <v>-331697.07073803927</v>
      </c>
      <c r="L51" s="4">
        <f t="shared" si="0"/>
        <v>22095367.566877063</v>
      </c>
    </row>
    <row r="52" spans="1:12">
      <c r="A52" s="210">
        <v>43678</v>
      </c>
      <c r="B52" s="211" t="s">
        <v>235</v>
      </c>
      <c r="D52" s="4">
        <f>'Detailed calc tab and notes'!C58</f>
        <v>489031.71702241298</v>
      </c>
      <c r="F52" s="4">
        <f>'Detailed calc tab and notes'!E58</f>
        <v>0</v>
      </c>
      <c r="G52" s="4"/>
      <c r="H52" s="4">
        <f>'Detailed calc tab and notes'!G58</f>
        <v>129448.41931440269</v>
      </c>
      <c r="I52" s="4"/>
      <c r="J52" s="4">
        <f>'Detailed calc tab and notes'!I58</f>
        <v>-331697.07073803927</v>
      </c>
      <c r="L52" s="4">
        <f t="shared" si="0"/>
        <v>22382150.632475838</v>
      </c>
    </row>
    <row r="53" spans="1:12">
      <c r="A53" s="210">
        <v>43709</v>
      </c>
      <c r="B53" s="211" t="s">
        <v>235</v>
      </c>
      <c r="D53" s="4">
        <f>'Detailed calc tab and notes'!C59</f>
        <v>489031.71702241298</v>
      </c>
      <c r="F53" s="4">
        <f>'Detailed calc tab and notes'!E59</f>
        <v>0</v>
      </c>
      <c r="G53" s="4"/>
      <c r="H53" s="4">
        <f>'Detailed calc tab and notes'!G59</f>
        <v>131116.69376360389</v>
      </c>
      <c r="I53" s="4"/>
      <c r="J53" s="4">
        <f>'Detailed calc tab and notes'!I59</f>
        <v>-331697.07073803927</v>
      </c>
      <c r="L53" s="4">
        <f t="shared" si="0"/>
        <v>22670601.972523812</v>
      </c>
    </row>
    <row r="54" spans="1:12">
      <c r="A54" s="210">
        <v>43739</v>
      </c>
      <c r="B54" s="211" t="s">
        <v>235</v>
      </c>
      <c r="D54" s="4">
        <f>'Detailed calc tab and notes'!C60</f>
        <v>489031.71702241298</v>
      </c>
      <c r="F54" s="4">
        <f>'Detailed calc tab and notes'!E60</f>
        <v>0</v>
      </c>
      <c r="G54" s="4"/>
      <c r="H54" s="4">
        <f>'Detailed calc tab and notes'!G60</f>
        <v>132794.67289893096</v>
      </c>
      <c r="I54" s="4"/>
      <c r="J54" s="4">
        <f>'Detailed calc tab and notes'!I60</f>
        <v>-331697.07073803927</v>
      </c>
      <c r="L54" s="4">
        <f t="shared" si="0"/>
        <v>22960731.291707113</v>
      </c>
    </row>
    <row r="55" spans="1:12">
      <c r="A55" s="210">
        <v>43770</v>
      </c>
      <c r="B55" s="211" t="s">
        <v>235</v>
      </c>
      <c r="D55" s="4">
        <f>'Detailed calc tab and notes'!C61</f>
        <v>489031.71702241298</v>
      </c>
      <c r="F55" s="4">
        <f>'Detailed calc tab and notes'!E61</f>
        <v>0</v>
      </c>
      <c r="G55" s="4"/>
      <c r="H55" s="4">
        <f>'Detailed calc tab and notes'!G61</f>
        <v>134482.41317448407</v>
      </c>
      <c r="I55" s="4"/>
      <c r="J55" s="4">
        <f>'Detailed calc tab and notes'!I61</f>
        <v>-331697.07073803927</v>
      </c>
      <c r="L55" s="4">
        <f t="shared" si="0"/>
        <v>23252548.351165969</v>
      </c>
    </row>
    <row r="56" spans="1:12">
      <c r="A56" s="210">
        <v>43800</v>
      </c>
      <c r="B56" s="211" t="s">
        <v>235</v>
      </c>
      <c r="D56" s="4">
        <f>'Detailed calc tab and notes'!C62</f>
        <v>489031.71702241298</v>
      </c>
      <c r="F56" s="4">
        <f>'Detailed calc tab and notes'!E62</f>
        <v>0</v>
      </c>
      <c r="G56" s="4"/>
      <c r="H56" s="4">
        <f>'Detailed calc tab and notes'!G62</f>
        <v>136179.97137276811</v>
      </c>
      <c r="I56" s="4"/>
      <c r="J56" s="4">
        <f>'Detailed calc tab and notes'!I62</f>
        <v>-331697.07073803927</v>
      </c>
      <c r="L56" s="4">
        <f t="shared" si="0"/>
        <v>23546062.968823109</v>
      </c>
    </row>
    <row r="57" spans="1:12">
      <c r="A57" s="210">
        <v>43831</v>
      </c>
      <c r="B57" s="211" t="s">
        <v>235</v>
      </c>
      <c r="D57" s="4">
        <f>'Detailed calc tab and notes'!C63</f>
        <v>113207.42929813889</v>
      </c>
      <c r="F57" s="4">
        <f>'Detailed calc tab and notes'!E63</f>
        <v>0</v>
      </c>
      <c r="G57" s="4"/>
      <c r="H57" s="4">
        <f>'Detailed calc tab and notes'!G63</f>
        <v>135701.15956005361</v>
      </c>
      <c r="I57" s="4"/>
      <c r="J57" s="4">
        <f>'Detailed calc tab and notes'!I63</f>
        <v>-331697.07073803927</v>
      </c>
      <c r="L57" s="4">
        <f t="shared" si="0"/>
        <v>23463274.486943264</v>
      </c>
    </row>
    <row r="58" spans="1:12">
      <c r="A58" s="210">
        <v>43862</v>
      </c>
      <c r="B58" s="211" t="s">
        <v>235</v>
      </c>
      <c r="D58" s="4">
        <f>'Detailed calc tab and notes'!C64</f>
        <v>113207.42929813889</v>
      </c>
      <c r="F58" s="4">
        <f>'Detailed calc tab and notes'!E64</f>
        <v>0</v>
      </c>
      <c r="G58" s="4"/>
      <c r="H58" s="4">
        <f>'Detailed calc tab and notes'!G64</f>
        <v>135219.56240326216</v>
      </c>
      <c r="I58" s="4"/>
      <c r="J58" s="4">
        <f>'Detailed calc tab and notes'!I64</f>
        <v>-331697.07073803927</v>
      </c>
      <c r="L58" s="4">
        <f t="shared" si="0"/>
        <v>23380004.407906625</v>
      </c>
    </row>
    <row r="59" spans="1:12">
      <c r="A59" s="210">
        <v>43891</v>
      </c>
      <c r="B59" s="211" t="s">
        <v>235</v>
      </c>
      <c r="D59" s="4">
        <f>'Detailed calc tab and notes'!C65</f>
        <v>113207.42929813889</v>
      </c>
      <c r="F59" s="4">
        <f>'Detailed calc tab and notes'!E65</f>
        <v>0</v>
      </c>
      <c r="G59" s="4"/>
      <c r="H59" s="4">
        <f>'Detailed calc tab and notes'!G65</f>
        <v>134735.16369949025</v>
      </c>
      <c r="I59" s="4"/>
      <c r="J59" s="4">
        <f>'Detailed calc tab and notes'!I65</f>
        <v>-331697.07073803927</v>
      </c>
      <c r="L59" s="4">
        <f t="shared" si="0"/>
        <v>23296249.930166215</v>
      </c>
    </row>
    <row r="60" spans="1:12">
      <c r="A60" s="210">
        <v>43922</v>
      </c>
      <c r="B60" s="211" t="s">
        <v>235</v>
      </c>
      <c r="D60" s="4">
        <f>'Detailed calc tab and notes'!C66</f>
        <v>113207.42929813889</v>
      </c>
      <c r="F60" s="4">
        <f>'Detailed calc tab and notes'!E66</f>
        <v>0</v>
      </c>
      <c r="G60" s="4"/>
      <c r="H60" s="4">
        <f>'Detailed calc tab and notes'!G66</f>
        <v>134247.94715157873</v>
      </c>
      <c r="I60" s="4"/>
      <c r="J60" s="4">
        <f>'Detailed calc tab and notes'!I66</f>
        <v>-331697.07073803927</v>
      </c>
      <c r="L60" s="4">
        <f t="shared" si="0"/>
        <v>23212008.235877894</v>
      </c>
    </row>
    <row r="61" spans="1:12">
      <c r="A61" s="210">
        <v>43952</v>
      </c>
      <c r="B61" s="211" t="s">
        <v>235</v>
      </c>
      <c r="D61" s="4">
        <f>'Detailed calc tab and notes'!C67</f>
        <v>113207.42929813889</v>
      </c>
      <c r="F61" s="4">
        <f>'Detailed calc tab and notes'!E67</f>
        <v>0</v>
      </c>
      <c r="G61" s="4"/>
      <c r="H61" s="4">
        <f>'Detailed calc tab and notes'!G67</f>
        <v>133757.89636756471</v>
      </c>
      <c r="I61" s="4"/>
      <c r="J61" s="4">
        <f>'Detailed calc tab and notes'!I67</f>
        <v>-331697.07073803927</v>
      </c>
      <c r="L61" s="4">
        <f t="shared" si="0"/>
        <v>23127276.490805559</v>
      </c>
    </row>
    <row r="62" spans="1:12">
      <c r="A62" s="210">
        <v>43983</v>
      </c>
      <c r="B62" s="211" t="s">
        <v>235</v>
      </c>
      <c r="D62" s="4">
        <f>'Detailed calc tab and notes'!C68</f>
        <v>113207.42929813889</v>
      </c>
      <c r="F62" s="4">
        <f>'Detailed calc tab and notes'!E68</f>
        <v>0</v>
      </c>
      <c r="G62" s="4"/>
      <c r="H62" s="4">
        <f>'Detailed calc tab and notes'!G68</f>
        <v>133264.9948601299</v>
      </c>
      <c r="I62" s="4"/>
      <c r="J62" s="4">
        <f>'Detailed calc tab and notes'!I68</f>
        <v>-331697.07073803927</v>
      </c>
      <c r="L62" s="4">
        <f t="shared" si="0"/>
        <v>23042051.84422579</v>
      </c>
    </row>
    <row r="63" spans="1:12">
      <c r="A63" s="210">
        <v>44013</v>
      </c>
      <c r="B63" s="211" t="s">
        <v>235</v>
      </c>
      <c r="D63" s="4">
        <f>'Detailed calc tab and notes'!C69</f>
        <v>113207.42929813889</v>
      </c>
      <c r="F63" s="4">
        <f>'Detailed calc tab and notes'!E69</f>
        <v>0</v>
      </c>
      <c r="G63" s="4"/>
      <c r="H63" s="4">
        <f>'Detailed calc tab and notes'!G69</f>
        <v>132769.2260460461</v>
      </c>
      <c r="I63" s="4"/>
      <c r="J63" s="4">
        <f>'Detailed calc tab and notes'!I69</f>
        <v>-331697.07073803927</v>
      </c>
      <c r="L63" s="4">
        <f t="shared" si="0"/>
        <v>22956331.428831935</v>
      </c>
    </row>
    <row r="64" spans="1:12">
      <c r="A64" s="210">
        <v>44044</v>
      </c>
      <c r="B64" s="211" t="s">
        <v>235</v>
      </c>
      <c r="D64" s="4">
        <f>'Detailed calc tab and notes'!C70</f>
        <v>113207.42929813889</v>
      </c>
      <c r="F64" s="4">
        <f>'Detailed calc tab and notes'!E70</f>
        <v>0</v>
      </c>
      <c r="G64" s="4"/>
      <c r="H64" s="4">
        <f>'Detailed calc tab and notes'!G70</f>
        <v>132270.57324561695</v>
      </c>
      <c r="I64" s="4"/>
      <c r="J64" s="4">
        <f>'Detailed calc tab and notes'!I70</f>
        <v>-331697.07073803927</v>
      </c>
      <c r="L64" s="4">
        <f t="shared" si="0"/>
        <v>22870112.360637654</v>
      </c>
    </row>
    <row r="65" spans="1:12">
      <c r="A65" s="210">
        <v>44075</v>
      </c>
      <c r="B65" s="211" t="s">
        <v>235</v>
      </c>
      <c r="D65" s="4">
        <f>'Detailed calc tab and notes'!C71</f>
        <v>113207.42929813889</v>
      </c>
      <c r="F65" s="4">
        <f>'Detailed calc tab and notes'!E71</f>
        <v>0</v>
      </c>
      <c r="G65" s="4"/>
      <c r="H65" s="4">
        <f>'Detailed calc tab and notes'!G71</f>
        <v>131769.01968211716</v>
      </c>
      <c r="I65" s="4"/>
      <c r="J65" s="4">
        <f>'Detailed calc tab and notes'!I71</f>
        <v>-331697.07073803927</v>
      </c>
      <c r="L65" s="4">
        <f t="shared" si="0"/>
        <v>22783391.738879871</v>
      </c>
    </row>
    <row r="66" spans="1:12">
      <c r="A66" s="210">
        <v>44105</v>
      </c>
      <c r="B66" s="211" t="s">
        <v>235</v>
      </c>
      <c r="D66" s="4">
        <f>'Detailed calc tab and notes'!C72</f>
        <v>113207.42929813889</v>
      </c>
      <c r="F66" s="4">
        <f>'Detailed calc tab and notes'!E72</f>
        <v>0</v>
      </c>
      <c r="G66" s="4"/>
      <c r="H66" s="4">
        <f>'Detailed calc tab and notes'!G72</f>
        <v>131264.5484812278</v>
      </c>
      <c r="I66" s="4"/>
      <c r="J66" s="4">
        <f>'Detailed calc tab and notes'!I72</f>
        <v>-331697.07073803927</v>
      </c>
      <c r="L66" s="4">
        <f t="shared" ref="L66:L129" si="1">L65+D66+J66+F66+H66</f>
        <v>22696166.645921197</v>
      </c>
    </row>
    <row r="67" spans="1:12">
      <c r="A67" s="210">
        <v>44136</v>
      </c>
      <c r="B67" s="211" t="s">
        <v>235</v>
      </c>
      <c r="D67" s="4">
        <f>'Detailed calc tab and notes'!C73</f>
        <v>113207.42929813889</v>
      </c>
      <c r="F67" s="4">
        <f>'Detailed calc tab and notes'!E73</f>
        <v>0</v>
      </c>
      <c r="G67" s="4"/>
      <c r="H67" s="4">
        <f>'Detailed calc tab and notes'!G73</f>
        <v>130757.1426704686</v>
      </c>
      <c r="I67" s="4"/>
      <c r="J67" s="4">
        <f>'Detailed calc tab and notes'!I73</f>
        <v>-331697.07073803927</v>
      </c>
      <c r="L67" s="4">
        <f t="shared" si="1"/>
        <v>22608434.147151764</v>
      </c>
    </row>
    <row r="68" spans="1:12">
      <c r="A68" s="210">
        <v>44166</v>
      </c>
      <c r="B68" s="211" t="s">
        <v>235</v>
      </c>
      <c r="D68" s="4">
        <f>'Detailed calc tab and notes'!C74</f>
        <v>113207.42929813889</v>
      </c>
      <c r="F68" s="4">
        <f>'Detailed calc tab and notes'!E74</f>
        <v>0</v>
      </c>
      <c r="G68" s="4"/>
      <c r="H68" s="4">
        <f>'Detailed calc tab and notes'!G74</f>
        <v>130246.78517862706</v>
      </c>
      <c r="I68" s="4"/>
      <c r="J68" s="4">
        <f>'Detailed calc tab and notes'!I74</f>
        <v>-331697.07073803927</v>
      </c>
      <c r="L68" s="4">
        <f t="shared" si="1"/>
        <v>22520191.290890492</v>
      </c>
    </row>
    <row r="69" spans="1:12">
      <c r="A69" s="210">
        <v>44197</v>
      </c>
      <c r="B69" s="211" t="s">
        <v>235</v>
      </c>
      <c r="D69" s="4">
        <f>'Detailed calc tab and notes'!C75</f>
        <v>52126.919701999162</v>
      </c>
      <c r="F69" s="4">
        <f>'Detailed calc tab and notes'!E75</f>
        <v>0</v>
      </c>
      <c r="G69" s="4"/>
      <c r="H69" s="4">
        <f>'Detailed calc tab and notes'!G75</f>
        <v>129378.14129476133</v>
      </c>
      <c r="I69" s="4"/>
      <c r="J69" s="4">
        <f>'Detailed calc tab and notes'!I75</f>
        <v>-331697.07073803927</v>
      </c>
      <c r="L69" s="4">
        <f t="shared" si="1"/>
        <v>22369999.281149216</v>
      </c>
    </row>
    <row r="70" spans="1:12">
      <c r="A70" s="210">
        <v>44228</v>
      </c>
      <c r="B70" s="211" t="s">
        <v>235</v>
      </c>
      <c r="D70" s="4">
        <f>'Detailed calc tab and notes'!C76</f>
        <v>52126.919701999162</v>
      </c>
      <c r="F70" s="4">
        <f>'Detailed calc tab and notes'!E76</f>
        <v>0</v>
      </c>
      <c r="G70" s="4"/>
      <c r="H70" s="4">
        <f>'Detailed calc tab and notes'!G76</f>
        <v>128504.44433569437</v>
      </c>
      <c r="I70" s="4"/>
      <c r="J70" s="4">
        <f>'Detailed calc tab and notes'!I76</f>
        <v>-331697.07073803927</v>
      </c>
      <c r="L70" s="4">
        <f t="shared" si="1"/>
        <v>22218933.574448872</v>
      </c>
    </row>
    <row r="71" spans="1:12">
      <c r="A71" s="210">
        <v>44256</v>
      </c>
      <c r="B71" s="211" t="s">
        <v>235</v>
      </c>
      <c r="D71" s="4">
        <f>'Detailed calc tab and notes'!C77</f>
        <v>52126.919701999162</v>
      </c>
      <c r="F71" s="4">
        <f>'Detailed calc tab and notes'!E77</f>
        <v>0</v>
      </c>
      <c r="G71" s="4"/>
      <c r="H71" s="4">
        <f>'Detailed calc tab and notes'!G77</f>
        <v>127625.66490667714</v>
      </c>
      <c r="I71" s="4"/>
      <c r="J71" s="4">
        <f>'Detailed calc tab and notes'!I77</f>
        <v>-331697.07073803927</v>
      </c>
      <c r="L71" s="4">
        <f t="shared" si="1"/>
        <v>22066989.08831951</v>
      </c>
    </row>
    <row r="72" spans="1:12">
      <c r="A72" s="210">
        <v>44287</v>
      </c>
      <c r="B72" s="211" t="s">
        <v>235</v>
      </c>
      <c r="D72" s="4">
        <f>'Detailed calc tab and notes'!C78</f>
        <v>52126.919701999162</v>
      </c>
      <c r="F72" s="4">
        <f>'Detailed calc tab and notes'!E78</f>
        <v>0</v>
      </c>
      <c r="G72" s="4"/>
      <c r="H72" s="4">
        <f>'Detailed calc tab and notes'!G78</f>
        <v>126741.7734419654</v>
      </c>
      <c r="I72" s="4"/>
      <c r="J72" s="4">
        <f>'Detailed calc tab and notes'!I78</f>
        <v>-331697.07073803927</v>
      </c>
      <c r="L72" s="4">
        <f t="shared" si="1"/>
        <v>21914160.710725438</v>
      </c>
    </row>
    <row r="73" spans="1:12">
      <c r="A73" s="210">
        <v>44317</v>
      </c>
      <c r="B73" s="211" t="s">
        <v>235</v>
      </c>
      <c r="D73" s="4">
        <f>'Detailed calc tab and notes'!C79</f>
        <v>52126.919701999162</v>
      </c>
      <c r="F73" s="4">
        <f>'Detailed calc tab and notes'!E79</f>
        <v>0</v>
      </c>
      <c r="G73" s="4"/>
      <c r="H73" s="4">
        <f>'Detailed calc tab and notes'!G79</f>
        <v>125852.74020382517</v>
      </c>
      <c r="I73" s="4"/>
      <c r="J73" s="4">
        <f>'Detailed calc tab and notes'!I79</f>
        <v>-331697.07073803927</v>
      </c>
      <c r="L73" s="4">
        <f t="shared" si="1"/>
        <v>21760443.299893223</v>
      </c>
    </row>
    <row r="74" spans="1:12">
      <c r="A74" s="210">
        <v>44348</v>
      </c>
      <c r="B74" s="211" t="s">
        <v>235</v>
      </c>
      <c r="D74" s="4">
        <f>'Detailed calc tab and notes'!C80</f>
        <v>52126.919701999162</v>
      </c>
      <c r="F74" s="4">
        <f>'Detailed calc tab and notes'!E80</f>
        <v>0</v>
      </c>
      <c r="G74" s="4"/>
      <c r="H74" s="4">
        <f>'Detailed calc tab and notes'!G80</f>
        <v>124958.53528153201</v>
      </c>
      <c r="I74" s="4"/>
      <c r="J74" s="4">
        <f>'Detailed calc tab and notes'!I80</f>
        <v>-331697.07073803927</v>
      </c>
      <c r="L74" s="4">
        <f t="shared" si="1"/>
        <v>21605831.684138715</v>
      </c>
    </row>
    <row r="75" spans="1:12">
      <c r="A75" s="210">
        <v>44378</v>
      </c>
      <c r="B75" s="211" t="s">
        <v>235</v>
      </c>
      <c r="D75" s="4">
        <f>'Detailed calc tab and notes'!C81</f>
        <v>52126.919701999162</v>
      </c>
      <c r="F75" s="4">
        <f>'Detailed calc tab and notes'!E81</f>
        <v>0</v>
      </c>
      <c r="G75" s="4"/>
      <c r="H75" s="4">
        <f>'Detailed calc tab and notes'!G81</f>
        <v>124059.1285903649</v>
      </c>
      <c r="I75" s="4"/>
      <c r="J75" s="4">
        <f>'Detailed calc tab and notes'!I81</f>
        <v>-331697.07073803927</v>
      </c>
      <c r="L75" s="4">
        <f t="shared" si="1"/>
        <v>21450320.66169304</v>
      </c>
    </row>
    <row r="76" spans="1:12">
      <c r="A76" s="210">
        <v>44409</v>
      </c>
      <c r="B76" s="211" t="s">
        <v>235</v>
      </c>
      <c r="D76" s="4">
        <f>'Detailed calc tab and notes'!C82</f>
        <v>52126.919701999162</v>
      </c>
      <c r="F76" s="4">
        <f>'Detailed calc tab and notes'!E82</f>
        <v>0</v>
      </c>
      <c r="G76" s="4"/>
      <c r="H76" s="4">
        <f>'Detailed calc tab and notes'!G82</f>
        <v>123154.48987059391</v>
      </c>
      <c r="I76" s="4"/>
      <c r="J76" s="4">
        <f>'Detailed calc tab and notes'!I82</f>
        <v>-331697.07073803927</v>
      </c>
      <c r="L76" s="4">
        <f t="shared" si="1"/>
        <v>21293905.000527594</v>
      </c>
    </row>
    <row r="77" spans="1:12">
      <c r="A77" s="210">
        <v>44440</v>
      </c>
      <c r="B77" s="211" t="s">
        <v>235</v>
      </c>
      <c r="D77" s="4">
        <f>'Detailed calc tab and notes'!C83</f>
        <v>52126.919701999162</v>
      </c>
      <c r="F77" s="4">
        <f>'Detailed calc tab and notes'!E83</f>
        <v>0</v>
      </c>
      <c r="G77" s="4"/>
      <c r="H77" s="4">
        <f>'Detailed calc tab and notes'!G83</f>
        <v>122244.58868646227</v>
      </c>
      <c r="I77" s="4"/>
      <c r="J77" s="4">
        <f>'Detailed calc tab and notes'!I83</f>
        <v>-331697.07073803927</v>
      </c>
      <c r="L77" s="4">
        <f t="shared" si="1"/>
        <v>21136579.438178018</v>
      </c>
    </row>
    <row r="78" spans="1:12">
      <c r="A78" s="210">
        <v>44470</v>
      </c>
      <c r="B78" s="211" t="s">
        <v>235</v>
      </c>
      <c r="D78" s="4">
        <f>'Detailed calc tab and notes'!C84</f>
        <v>52126.919701999162</v>
      </c>
      <c r="F78" s="4">
        <f>'Detailed calc tab and notes'!E84</f>
        <v>0</v>
      </c>
      <c r="G78" s="4"/>
      <c r="H78" s="4">
        <f>'Detailed calc tab and notes'!G84</f>
        <v>121329.39442516232</v>
      </c>
      <c r="I78" s="4"/>
      <c r="J78" s="4">
        <f>'Detailed calc tab and notes'!I84</f>
        <v>-331697.07073803927</v>
      </c>
      <c r="L78" s="4">
        <f t="shared" si="1"/>
        <v>20978338.68156714</v>
      </c>
    </row>
    <row r="79" spans="1:12">
      <c r="A79" s="210">
        <v>44501</v>
      </c>
      <c r="B79" s="211" t="s">
        <v>235</v>
      </c>
      <c r="D79" s="4">
        <f>'Detailed calc tab and notes'!C85</f>
        <v>52126.919701999162</v>
      </c>
      <c r="F79" s="4">
        <f>'Detailed calc tab and notes'!E85</f>
        <v>0</v>
      </c>
      <c r="G79" s="4"/>
      <c r="H79" s="4">
        <f>'Detailed calc tab and notes'!G85</f>
        <v>120408.87629580553</v>
      </c>
      <c r="I79" s="4"/>
      <c r="J79" s="4">
        <f>'Detailed calc tab and notes'!I85</f>
        <v>-331697.07073803927</v>
      </c>
      <c r="L79" s="4">
        <f t="shared" si="1"/>
        <v>20819177.406826906</v>
      </c>
    </row>
    <row r="80" spans="1:12">
      <c r="A80" s="210">
        <v>44531</v>
      </c>
      <c r="B80" s="211" t="s">
        <v>235</v>
      </c>
      <c r="D80" s="4">
        <f>'Detailed calc tab and notes'!C86</f>
        <v>52126.919701999162</v>
      </c>
      <c r="F80" s="4">
        <f>'Detailed calc tab and notes'!E86</f>
        <v>0</v>
      </c>
      <c r="G80" s="4"/>
      <c r="H80" s="4">
        <f>'Detailed calc tab and notes'!G86</f>
        <v>119483.00332838664</v>
      </c>
      <c r="I80" s="4"/>
      <c r="J80" s="4">
        <f>'Detailed calc tab and notes'!I86</f>
        <v>-331697.07073803927</v>
      </c>
      <c r="L80" s="4">
        <f t="shared" si="1"/>
        <v>20659090.259119254</v>
      </c>
    </row>
    <row r="81" spans="1:12">
      <c r="A81" s="210">
        <v>44562</v>
      </c>
      <c r="B81" s="211" t="s">
        <v>235</v>
      </c>
      <c r="D81" s="4">
        <f>'Detailed calc tab and notes'!C87</f>
        <v>0</v>
      </c>
      <c r="F81" s="4">
        <f>'Detailed calc tab and notes'!E87</f>
        <v>0</v>
      </c>
      <c r="G81" s="4"/>
      <c r="H81" s="4">
        <f>'Detailed calc tab and notes'!G87</f>
        <v>118248.51165545121</v>
      </c>
      <c r="I81" s="4"/>
      <c r="J81" s="4">
        <f>'Detailed calc tab and notes'!I87</f>
        <v>-331697.07073803927</v>
      </c>
      <c r="L81" s="4">
        <f t="shared" si="1"/>
        <v>20445641.700036664</v>
      </c>
    </row>
    <row r="82" spans="1:12">
      <c r="A82" s="210">
        <v>44593</v>
      </c>
      <c r="B82" s="211" t="s">
        <v>235</v>
      </c>
      <c r="D82" s="4">
        <f>'Detailed calc tab and notes'!C88</f>
        <v>0</v>
      </c>
      <c r="F82" s="4">
        <f>'Detailed calc tab and notes'!E88</f>
        <v>0</v>
      </c>
      <c r="G82" s="4"/>
      <c r="H82" s="4">
        <f>'Detailed calc tab and notes'!G88</f>
        <v>117006.83869755594</v>
      </c>
      <c r="I82" s="4"/>
      <c r="J82" s="4">
        <f>'Detailed calc tab and notes'!I88</f>
        <v>-331697.07073803927</v>
      </c>
      <c r="L82" s="4">
        <f t="shared" si="1"/>
        <v>20230951.46799618</v>
      </c>
    </row>
    <row r="83" spans="1:12">
      <c r="A83" s="210">
        <v>44621</v>
      </c>
      <c r="B83" s="211" t="s">
        <v>235</v>
      </c>
      <c r="D83" s="4">
        <f>'Detailed calc tab and notes'!C89</f>
        <v>0</v>
      </c>
      <c r="F83" s="4">
        <f>'Detailed calc tab and notes'!E89</f>
        <v>0</v>
      </c>
      <c r="G83" s="4"/>
      <c r="H83" s="4">
        <f>'Detailed calc tab and notes'!G89</f>
        <v>115757.94267973005</v>
      </c>
      <c r="I83" s="4"/>
      <c r="J83" s="4">
        <f>'Detailed calc tab and notes'!I89</f>
        <v>-331697.07073803927</v>
      </c>
      <c r="L83" s="4">
        <f t="shared" si="1"/>
        <v>20015012.339937869</v>
      </c>
    </row>
    <row r="84" spans="1:12">
      <c r="A84" s="210">
        <v>44652</v>
      </c>
      <c r="B84" s="211" t="s">
        <v>235</v>
      </c>
      <c r="D84" s="4">
        <f>'Detailed calc tab and notes'!C90</f>
        <v>0</v>
      </c>
      <c r="F84" s="4">
        <f>'Detailed calc tab and notes'!E90</f>
        <v>0</v>
      </c>
      <c r="G84" s="4"/>
      <c r="H84" s="4">
        <f>'Detailed calc tab and notes'!G90</f>
        <v>114501.78158398924</v>
      </c>
      <c r="I84" s="4"/>
      <c r="J84" s="4">
        <f>'Detailed calc tab and notes'!I90</f>
        <v>-331697.07073803927</v>
      </c>
      <c r="L84" s="4">
        <f t="shared" si="1"/>
        <v>19797817.05078382</v>
      </c>
    </row>
    <row r="85" spans="1:12">
      <c r="A85" s="210">
        <v>44682</v>
      </c>
      <c r="B85" s="211" t="s">
        <v>235</v>
      </c>
      <c r="D85" s="4">
        <f>'Detailed calc tab and notes'!C91</f>
        <v>0</v>
      </c>
      <c r="F85" s="4">
        <f>'Detailed calc tab and notes'!E91</f>
        <v>0</v>
      </c>
      <c r="G85" s="4"/>
      <c r="H85" s="4">
        <f>'Detailed calc tab and notes'!G91</f>
        <v>113238.31314792231</v>
      </c>
      <c r="I85" s="4"/>
      <c r="J85" s="4">
        <f>'Detailed calc tab and notes'!I91</f>
        <v>-331697.07073803927</v>
      </c>
      <c r="L85" s="4">
        <f t="shared" si="1"/>
        <v>19579358.293193702</v>
      </c>
    </row>
    <row r="86" spans="1:12">
      <c r="A86" s="210">
        <v>44713</v>
      </c>
      <c r="B86" s="211" t="s">
        <v>235</v>
      </c>
      <c r="D86" s="4">
        <f>'Detailed calc tab and notes'!C92</f>
        <v>0</v>
      </c>
      <c r="F86" s="4">
        <f>'Detailed calc tab and notes'!E92</f>
        <v>0</v>
      </c>
      <c r="G86" s="4"/>
      <c r="H86" s="4">
        <f>'Detailed calc tab and notes'!G92</f>
        <v>111967.49486326908</v>
      </c>
      <c r="I86" s="4"/>
      <c r="J86" s="4">
        <f>'Detailed calc tab and notes'!I92</f>
        <v>-331697.07073803927</v>
      </c>
      <c r="L86" s="4">
        <f t="shared" si="1"/>
        <v>19359628.71731893</v>
      </c>
    </row>
    <row r="87" spans="1:12">
      <c r="A87" s="210">
        <v>44743</v>
      </c>
      <c r="B87" s="211" t="s">
        <v>235</v>
      </c>
      <c r="D87" s="4">
        <f>'Detailed calc tab and notes'!C93</f>
        <v>0</v>
      </c>
      <c r="F87" s="4">
        <f>'Detailed calc tab and notes'!E93</f>
        <v>0</v>
      </c>
      <c r="G87" s="4"/>
      <c r="H87" s="4">
        <f>'Detailed calc tab and notes'!G93</f>
        <v>110689.28397449036</v>
      </c>
      <c r="I87" s="4"/>
      <c r="J87" s="4">
        <f>'Detailed calc tab and notes'!I93</f>
        <v>-331697.07073803927</v>
      </c>
      <c r="L87" s="4">
        <f t="shared" si="1"/>
        <v>19138620.930555381</v>
      </c>
    </row>
    <row r="88" spans="1:12">
      <c r="A88" s="210">
        <v>44774</v>
      </c>
      <c r="B88" s="211" t="s">
        <v>235</v>
      </c>
      <c r="D88" s="4">
        <f>'Detailed calc tab and notes'!C94</f>
        <v>0</v>
      </c>
      <c r="F88" s="4">
        <f>'Detailed calc tab and notes'!E94</f>
        <v>0</v>
      </c>
      <c r="G88" s="4"/>
      <c r="H88" s="4">
        <f>'Detailed calc tab and notes'!G94</f>
        <v>109403.63747732944</v>
      </c>
      <c r="I88" s="4"/>
      <c r="J88" s="4">
        <f>'Detailed calc tab and notes'!I94</f>
        <v>-331697.07073803927</v>
      </c>
      <c r="L88" s="4">
        <f t="shared" si="1"/>
        <v>18916327.497294672</v>
      </c>
    </row>
    <row r="89" spans="1:12">
      <c r="A89" s="210">
        <v>44805</v>
      </c>
      <c r="B89" s="211" t="s">
        <v>235</v>
      </c>
      <c r="D89" s="4">
        <f>'Detailed calc tab and notes'!C95</f>
        <v>0</v>
      </c>
      <c r="F89" s="4">
        <f>'Detailed calc tab and notes'!E95</f>
        <v>0</v>
      </c>
      <c r="G89" s="4"/>
      <c r="H89" s="4">
        <f>'Detailed calc tab and notes'!G95</f>
        <v>108110.51211736523</v>
      </c>
      <c r="I89" s="4"/>
      <c r="J89" s="4">
        <f>'Detailed calc tab and notes'!I95</f>
        <v>-331697.07073803927</v>
      </c>
      <c r="L89" s="4">
        <f t="shared" si="1"/>
        <v>18692740.938673995</v>
      </c>
    </row>
    <row r="90" spans="1:12">
      <c r="A90" s="210">
        <v>44835</v>
      </c>
      <c r="B90" s="211" t="s">
        <v>235</v>
      </c>
      <c r="D90" s="4">
        <f>'Detailed calc tab and notes'!C96</f>
        <v>0</v>
      </c>
      <c r="F90" s="4">
        <f>'Detailed calc tab and notes'!E96</f>
        <v>0</v>
      </c>
      <c r="G90" s="4"/>
      <c r="H90" s="4">
        <f>'Detailed calc tab and notes'!G96</f>
        <v>106809.86438855703</v>
      </c>
      <c r="I90" s="4"/>
      <c r="J90" s="4">
        <f>'Detailed calc tab and notes'!I96</f>
        <v>-331697.07073803927</v>
      </c>
      <c r="L90" s="4">
        <f t="shared" si="1"/>
        <v>18467853.732324511</v>
      </c>
    </row>
    <row r="91" spans="1:12">
      <c r="A91" s="210">
        <v>44866</v>
      </c>
      <c r="B91" s="211" t="s">
        <v>235</v>
      </c>
      <c r="D91" s="4">
        <f>'Detailed calc tab and notes'!C97</f>
        <v>0</v>
      </c>
      <c r="F91" s="4">
        <f>'Detailed calc tab and notes'!E97</f>
        <v>0</v>
      </c>
      <c r="G91" s="4"/>
      <c r="H91" s="4">
        <f>'Detailed calc tab and notes'!G97</f>
        <v>105501.65053178082</v>
      </c>
      <c r="I91" s="4"/>
      <c r="J91" s="4">
        <f>'Detailed calc tab and notes'!I97</f>
        <v>-331697.07073803927</v>
      </c>
      <c r="L91" s="4">
        <f t="shared" si="1"/>
        <v>18241658.312118251</v>
      </c>
    </row>
    <row r="92" spans="1:12">
      <c r="A92" s="210">
        <v>44896</v>
      </c>
      <c r="B92" s="211" t="s">
        <v>235</v>
      </c>
      <c r="D92" s="4">
        <f>'Detailed calc tab and notes'!C98</f>
        <v>0</v>
      </c>
      <c r="F92" s="4">
        <f>'Detailed calc tab and notes'!E98</f>
        <v>0</v>
      </c>
      <c r="G92" s="4"/>
      <c r="H92" s="4">
        <f>'Detailed calc tab and notes'!G98</f>
        <v>104185.82653335697</v>
      </c>
      <c r="I92" s="4"/>
      <c r="J92" s="4">
        <f>'Detailed calc tab and notes'!I98</f>
        <v>-331697.07073803927</v>
      </c>
      <c r="L92" s="4">
        <f t="shared" si="1"/>
        <v>18014147.06791357</v>
      </c>
    </row>
    <row r="93" spans="1:12">
      <c r="A93" s="210">
        <v>44927</v>
      </c>
      <c r="B93" s="211" t="s">
        <v>235</v>
      </c>
      <c r="D93" s="4">
        <f>'Detailed calc tab and notes'!C99</f>
        <v>0</v>
      </c>
      <c r="F93" s="4">
        <f>'Detailed calc tab and notes'!E99</f>
        <v>0</v>
      </c>
      <c r="G93" s="4"/>
      <c r="H93" s="4">
        <f>'Detailed calc tab and notes'!G99</f>
        <v>102862.34812356949</v>
      </c>
      <c r="I93" s="4"/>
      <c r="J93" s="4">
        <f>'Detailed calc tab and notes'!I99</f>
        <v>-331697.07073803927</v>
      </c>
      <c r="L93" s="4">
        <f t="shared" si="1"/>
        <v>17785312.345299099</v>
      </c>
    </row>
    <row r="94" spans="1:12">
      <c r="A94" s="210">
        <v>44958</v>
      </c>
      <c r="B94" s="211" t="s">
        <v>235</v>
      </c>
      <c r="D94" s="4">
        <f>'Detailed calc tab and notes'!C100</f>
        <v>0</v>
      </c>
      <c r="F94" s="4">
        <f>'Detailed calc tab and notes'!E100</f>
        <v>0</v>
      </c>
      <c r="G94" s="4"/>
      <c r="H94" s="4">
        <f>'Detailed calc tab and notes'!G100</f>
        <v>101531.17077517658</v>
      </c>
      <c r="I94" s="4"/>
      <c r="J94" s="4">
        <f>'Detailed calc tab and notes'!I100</f>
        <v>-331697.07073803927</v>
      </c>
      <c r="L94" s="4">
        <f t="shared" si="1"/>
        <v>17555146.445336234</v>
      </c>
    </row>
    <row r="95" spans="1:12">
      <c r="A95" s="210">
        <v>44986</v>
      </c>
      <c r="B95" s="211" t="s">
        <v>235</v>
      </c>
      <c r="D95" s="4">
        <f>'Detailed calc tab and notes'!C101</f>
        <v>0</v>
      </c>
      <c r="F95" s="4">
        <f>'Detailed calc tab and notes'!E101</f>
        <v>0</v>
      </c>
      <c r="G95" s="4"/>
      <c r="H95" s="4">
        <f>'Detailed calc tab and notes'!G101</f>
        <v>100192.24970191262</v>
      </c>
      <c r="I95" s="4"/>
      <c r="J95" s="4">
        <f>'Detailed calc tab and notes'!I101</f>
        <v>-331697.07073803927</v>
      </c>
      <c r="L95" s="4">
        <f t="shared" si="1"/>
        <v>17323641.624300107</v>
      </c>
    </row>
    <row r="96" spans="1:12">
      <c r="A96" s="210">
        <v>45017</v>
      </c>
      <c r="B96" s="211" t="s">
        <v>235</v>
      </c>
      <c r="D96" s="4">
        <f>'Detailed calc tab and notes'!C102</f>
        <v>0</v>
      </c>
      <c r="F96" s="4">
        <f>'Detailed calc tab and notes'!E102</f>
        <v>0</v>
      </c>
      <c r="G96" s="4"/>
      <c r="H96" s="4">
        <f>'Detailed calc tab and notes'!G102</f>
        <v>98845.539856981253</v>
      </c>
      <c r="I96" s="4"/>
      <c r="J96" s="4">
        <f>'Detailed calc tab and notes'!I102</f>
        <v>-331697.07073803927</v>
      </c>
      <c r="L96" s="4">
        <f t="shared" si="1"/>
        <v>17090790.093419049</v>
      </c>
    </row>
    <row r="97" spans="1:12">
      <c r="A97" s="210">
        <v>45047</v>
      </c>
      <c r="B97" s="211" t="s">
        <v>235</v>
      </c>
      <c r="D97" s="4">
        <f>'Detailed calc tab and notes'!C103</f>
        <v>0</v>
      </c>
      <c r="F97" s="4">
        <f>'Detailed calc tab and notes'!E103</f>
        <v>0</v>
      </c>
      <c r="G97" s="4"/>
      <c r="H97" s="4">
        <f>'Detailed calc tab and notes'!G103</f>
        <v>97490.995931539976</v>
      </c>
      <c r="I97" s="4"/>
      <c r="J97" s="4">
        <f>'Detailed calc tab and notes'!I103</f>
        <v>-331697.07073803927</v>
      </c>
      <c r="L97" s="4">
        <f t="shared" si="1"/>
        <v>16856584.018612549</v>
      </c>
    </row>
    <row r="98" spans="1:12">
      <c r="A98" s="210">
        <v>45078</v>
      </c>
      <c r="B98" s="211" t="s">
        <v>235</v>
      </c>
      <c r="D98" s="4">
        <f>'Detailed calc tab and notes'!C104</f>
        <v>0</v>
      </c>
      <c r="F98" s="4">
        <f>'Detailed calc tab and notes'!E104</f>
        <v>0</v>
      </c>
      <c r="G98" s="4"/>
      <c r="H98" s="4">
        <f>'Detailed calc tab and notes'!G104</f>
        <v>96128.572353175594</v>
      </c>
      <c r="I98" s="4"/>
      <c r="J98" s="4">
        <f>'Detailed calc tab and notes'!I104</f>
        <v>-331697.07073803927</v>
      </c>
      <c r="L98" s="4">
        <f t="shared" si="1"/>
        <v>16621015.520227684</v>
      </c>
    </row>
    <row r="99" spans="1:12">
      <c r="A99" s="210">
        <v>45108</v>
      </c>
      <c r="B99" s="211" t="s">
        <v>235</v>
      </c>
      <c r="D99" s="4">
        <f>'Detailed calc tab and notes'!C105</f>
        <v>0</v>
      </c>
      <c r="F99" s="4">
        <f>'Detailed calc tab and notes'!E105</f>
        <v>0</v>
      </c>
      <c r="G99" s="4"/>
      <c r="H99" s="4">
        <f>'Detailed calc tab and notes'!G105</f>
        <v>94758.223284371154</v>
      </c>
      <c r="I99" s="4"/>
      <c r="J99" s="4">
        <f>'Detailed calc tab and notes'!I105</f>
        <v>-331697.07073803927</v>
      </c>
      <c r="L99" s="4">
        <f t="shared" si="1"/>
        <v>16384076.672774015</v>
      </c>
    </row>
    <row r="100" spans="1:12">
      <c r="A100" s="210">
        <v>45139</v>
      </c>
      <c r="B100" s="211" t="s">
        <v>235</v>
      </c>
      <c r="D100" s="4">
        <f>'Detailed calc tab and notes'!C106</f>
        <v>0</v>
      </c>
      <c r="F100" s="4">
        <f>'Detailed calc tab and notes'!E106</f>
        <v>0</v>
      </c>
      <c r="G100" s="4"/>
      <c r="H100" s="4">
        <f>'Detailed calc tab and notes'!G106</f>
        <v>93379.90262096368</v>
      </c>
      <c r="I100" s="4"/>
      <c r="J100" s="4">
        <f>'Detailed calc tab and notes'!I106</f>
        <v>-331697.07073803927</v>
      </c>
      <c r="L100" s="4">
        <f t="shared" si="1"/>
        <v>16145759.504656939</v>
      </c>
    </row>
    <row r="101" spans="1:12">
      <c r="A101" s="210">
        <v>45170</v>
      </c>
      <c r="B101" s="211" t="s">
        <v>235</v>
      </c>
      <c r="D101" s="4">
        <f>'Detailed calc tab and notes'!C107</f>
        <v>0</v>
      </c>
      <c r="F101" s="4">
        <f>'Detailed calc tab and notes'!E107</f>
        <v>0</v>
      </c>
      <c r="G101" s="4"/>
      <c r="H101" s="4">
        <f>'Detailed calc tab and notes'!G107</f>
        <v>91993.563990593015</v>
      </c>
      <c r="I101" s="4"/>
      <c r="J101" s="4">
        <f>'Detailed calc tab and notes'!I107</f>
        <v>-331697.07073803927</v>
      </c>
      <c r="L101" s="4">
        <f t="shared" si="1"/>
        <v>15906055.997909492</v>
      </c>
    </row>
    <row r="102" spans="1:12">
      <c r="A102" s="210">
        <v>45200</v>
      </c>
      <c r="B102" s="211" t="s">
        <v>235</v>
      </c>
      <c r="D102" s="4">
        <f>'Detailed calc tab and notes'!C108</f>
        <v>0</v>
      </c>
      <c r="F102" s="4">
        <f>'Detailed calc tab and notes'!E108</f>
        <v>0</v>
      </c>
      <c r="G102" s="4"/>
      <c r="H102" s="4">
        <f>'Detailed calc tab and notes'!G108</f>
        <v>90599.160751141768</v>
      </c>
      <c r="I102" s="4"/>
      <c r="J102" s="4">
        <f>'Detailed calc tab and notes'!I108</f>
        <v>-331697.07073803927</v>
      </c>
      <c r="L102" s="4">
        <f t="shared" si="1"/>
        <v>15664958.087922594</v>
      </c>
    </row>
    <row r="103" spans="1:12">
      <c r="A103" s="210">
        <v>45231</v>
      </c>
      <c r="B103" s="211" t="s">
        <v>235</v>
      </c>
      <c r="D103" s="4">
        <f>'Detailed calc tab and notes'!C109</f>
        <v>0</v>
      </c>
      <c r="F103" s="4">
        <f>'Detailed calc tab and notes'!E109</f>
        <v>0</v>
      </c>
      <c r="G103" s="4"/>
      <c r="H103" s="4">
        <f>'Detailed calc tab and notes'!G109</f>
        <v>89196.645989165991</v>
      </c>
      <c r="I103" s="4"/>
      <c r="J103" s="4">
        <f>'Detailed calc tab and notes'!I109</f>
        <v>-331697.07073803927</v>
      </c>
      <c r="L103" s="4">
        <f t="shared" si="1"/>
        <v>15422457.66317372</v>
      </c>
    </row>
    <row r="104" spans="1:12">
      <c r="A104" s="210">
        <v>45261</v>
      </c>
      <c r="B104" s="211" t="s">
        <v>235</v>
      </c>
      <c r="D104" s="4">
        <f>'Detailed calc tab and notes'!C110</f>
        <v>0</v>
      </c>
      <c r="F104" s="4">
        <f>'Detailed calc tab and notes'!E110</f>
        <v>0</v>
      </c>
      <c r="G104" s="4"/>
      <c r="H104" s="4">
        <f>'Detailed calc tab and notes'!G110</f>
        <v>87785.972518316834</v>
      </c>
      <c r="I104" s="4"/>
      <c r="J104" s="4">
        <f>'Detailed calc tab and notes'!I110</f>
        <v>-331697.07073803927</v>
      </c>
      <c r="L104" s="4">
        <f t="shared" si="1"/>
        <v>15178546.564953998</v>
      </c>
    </row>
    <row r="105" spans="1:12">
      <c r="A105" s="210">
        <v>45292</v>
      </c>
      <c r="B105" s="211" t="s">
        <v>235</v>
      </c>
      <c r="D105" s="4">
        <f>'Detailed calc tab and notes'!C111</f>
        <v>0</v>
      </c>
      <c r="F105" s="4">
        <f>'Detailed calc tab and notes'!E111</f>
        <v>0</v>
      </c>
      <c r="G105" s="4"/>
      <c r="H105" s="4">
        <f>'Detailed calc tab and notes'!G111</f>
        <v>86367.092877753064</v>
      </c>
      <c r="I105" s="4"/>
      <c r="J105" s="4">
        <f>'Detailed calc tab and notes'!I111</f>
        <v>-331697.07073803927</v>
      </c>
      <c r="L105" s="4">
        <f t="shared" si="1"/>
        <v>14933216.587093711</v>
      </c>
    </row>
    <row r="106" spans="1:12">
      <c r="A106" s="210">
        <v>45323</v>
      </c>
      <c r="B106" s="211" t="s">
        <v>235</v>
      </c>
      <c r="D106" s="4">
        <f>'Detailed calc tab and notes'!C112</f>
        <v>0</v>
      </c>
      <c r="F106" s="4">
        <f>'Detailed calc tab and notes'!E112</f>
        <v>0</v>
      </c>
      <c r="G106" s="4"/>
      <c r="H106" s="4">
        <f>'Detailed calc tab and notes'!G112</f>
        <v>84939.95933054421</v>
      </c>
      <c r="I106" s="4"/>
      <c r="J106" s="4">
        <f>'Detailed calc tab and notes'!I112</f>
        <v>-331697.07073803927</v>
      </c>
      <c r="L106" s="4">
        <f t="shared" si="1"/>
        <v>14686459.475686215</v>
      </c>
    </row>
    <row r="107" spans="1:12">
      <c r="A107" s="210">
        <v>45352</v>
      </c>
      <c r="B107" s="211" t="s">
        <v>235</v>
      </c>
      <c r="D107" s="4">
        <f>'Detailed calc tab and notes'!C113</f>
        <v>0</v>
      </c>
      <c r="F107" s="4">
        <f>'Detailed calc tab and notes'!E113</f>
        <v>0</v>
      </c>
      <c r="G107" s="4"/>
      <c r="H107" s="4">
        <f>'Detailed calc tab and notes'!G113</f>
        <v>83504.523862064525</v>
      </c>
      <c r="I107" s="4"/>
      <c r="J107" s="4">
        <f>'Detailed calc tab and notes'!I113</f>
        <v>-331697.07073803927</v>
      </c>
      <c r="L107" s="4">
        <f t="shared" si="1"/>
        <v>14438266.928810239</v>
      </c>
    </row>
    <row r="108" spans="1:12">
      <c r="A108" s="210">
        <v>45383</v>
      </c>
      <c r="B108" s="211" t="s">
        <v>235</v>
      </c>
      <c r="D108" s="4">
        <f>'Detailed calc tab and notes'!C114</f>
        <v>0</v>
      </c>
      <c r="F108" s="4">
        <f>'Detailed calc tab and notes'!E114</f>
        <v>0</v>
      </c>
      <c r="G108" s="4"/>
      <c r="H108" s="4">
        <f>'Detailed calc tab and notes'!G114</f>
        <v>82060.738178377593</v>
      </c>
      <c r="I108" s="4"/>
      <c r="J108" s="4">
        <f>'Detailed calc tab and notes'!I114</f>
        <v>-331697.07073803927</v>
      </c>
      <c r="L108" s="4">
        <f t="shared" si="1"/>
        <v>14188630.596250577</v>
      </c>
    </row>
    <row r="109" spans="1:12">
      <c r="A109" s="210">
        <v>45413</v>
      </c>
      <c r="B109" s="211" t="s">
        <v>235</v>
      </c>
      <c r="D109" s="4">
        <f>'Detailed calc tab and notes'!C115</f>
        <v>0</v>
      </c>
      <c r="F109" s="4">
        <f>'Detailed calc tab and notes'!E115</f>
        <v>0</v>
      </c>
      <c r="G109" s="4"/>
      <c r="H109" s="4">
        <f>'Detailed calc tab and notes'!G115</f>
        <v>80608.553704611535</v>
      </c>
      <c r="I109" s="4"/>
      <c r="J109" s="4">
        <f>'Detailed calc tab and notes'!I115</f>
        <v>-331697.07073803927</v>
      </c>
      <c r="L109" s="4">
        <f t="shared" si="1"/>
        <v>13937542.079217149</v>
      </c>
    </row>
    <row r="110" spans="1:12">
      <c r="A110" s="210">
        <v>45444</v>
      </c>
      <c r="B110" s="211" t="s">
        <v>235</v>
      </c>
      <c r="D110" s="4">
        <f>'Detailed calc tab and notes'!C116</f>
        <v>0</v>
      </c>
      <c r="F110" s="4">
        <f>'Detailed calc tab and notes'!E116</f>
        <v>0</v>
      </c>
      <c r="G110" s="4"/>
      <c r="H110" s="4">
        <f>'Detailed calc tab and notes'!G116</f>
        <v>79147.921583324671</v>
      </c>
      <c r="I110" s="4"/>
      <c r="J110" s="4">
        <f>'Detailed calc tab and notes'!I116</f>
        <v>-331697.07073803927</v>
      </c>
      <c r="L110" s="4">
        <f t="shared" si="1"/>
        <v>13684992.930062434</v>
      </c>
    </row>
    <row r="111" spans="1:12">
      <c r="A111" s="210">
        <v>45474</v>
      </c>
      <c r="B111" s="211" t="s">
        <v>235</v>
      </c>
      <c r="D111" s="4">
        <f>'Detailed calc tab and notes'!C117</f>
        <v>0</v>
      </c>
      <c r="F111" s="4">
        <f>'Detailed calc tab and notes'!E117</f>
        <v>0</v>
      </c>
      <c r="G111" s="4"/>
      <c r="H111" s="4">
        <f>'Detailed calc tab and notes'!G117</f>
        <v>77678.792672861862</v>
      </c>
      <c r="I111" s="4"/>
      <c r="J111" s="4">
        <f>'Detailed calc tab and notes'!I117</f>
        <v>-331697.07073803927</v>
      </c>
      <c r="L111" s="4">
        <f t="shared" si="1"/>
        <v>13430974.651997255</v>
      </c>
    </row>
    <row r="112" spans="1:12">
      <c r="A112" s="210">
        <v>45505</v>
      </c>
      <c r="B112" s="211" t="s">
        <v>235</v>
      </c>
      <c r="D112" s="4">
        <f>'Detailed calc tab and notes'!C118</f>
        <v>0</v>
      </c>
      <c r="F112" s="4">
        <f>'Detailed calc tab and notes'!E118</f>
        <v>0</v>
      </c>
      <c r="G112" s="4"/>
      <c r="H112" s="4">
        <f>'Detailed calc tab and notes'!G118</f>
        <v>76201.117545701112</v>
      </c>
      <c r="I112" s="4"/>
      <c r="J112" s="4">
        <f>'Detailed calc tab and notes'!I118</f>
        <v>-331697.07073803927</v>
      </c>
      <c r="L112" s="4">
        <f t="shared" si="1"/>
        <v>13175478.698804917</v>
      </c>
    </row>
    <row r="113" spans="1:12">
      <c r="A113" s="210">
        <v>45536</v>
      </c>
      <c r="B113" s="211" t="s">
        <v>235</v>
      </c>
      <c r="D113" s="4">
        <f>'Detailed calc tab and notes'!C119</f>
        <v>0</v>
      </c>
      <c r="F113" s="4">
        <f>'Detailed calc tab and notes'!E119</f>
        <v>0</v>
      </c>
      <c r="G113" s="4"/>
      <c r="H113" s="4">
        <f>'Detailed calc tab and notes'!G119</f>
        <v>74714.84648679063</v>
      </c>
      <c r="I113" s="4"/>
      <c r="J113" s="4">
        <f>'Detailed calc tab and notes'!I119</f>
        <v>-331697.07073803927</v>
      </c>
      <c r="L113" s="4">
        <f t="shared" si="1"/>
        <v>12918496.474553667</v>
      </c>
    </row>
    <row r="114" spans="1:12">
      <c r="A114" s="210">
        <v>45566</v>
      </c>
      <c r="B114" s="211" t="s">
        <v>235</v>
      </c>
      <c r="D114" s="4">
        <f>'Detailed calc tab and notes'!C120</f>
        <v>0</v>
      </c>
      <c r="F114" s="4">
        <f>'Detailed calc tab and notes'!E120</f>
        <v>0</v>
      </c>
      <c r="G114" s="4"/>
      <c r="H114" s="4">
        <f>'Detailed calc tab and notes'!G120</f>
        <v>73219.929491876261</v>
      </c>
      <c r="I114" s="4"/>
      <c r="J114" s="4">
        <f>'Detailed calc tab and notes'!I120</f>
        <v>-331697.07073803927</v>
      </c>
      <c r="L114" s="4">
        <f t="shared" si="1"/>
        <v>12660019.333307503</v>
      </c>
    </row>
    <row r="115" spans="1:12">
      <c r="A115" s="210">
        <v>45597</v>
      </c>
      <c r="B115" s="211" t="s">
        <v>235</v>
      </c>
      <c r="D115" s="4">
        <f>'Detailed calc tab and notes'!C121</f>
        <v>0</v>
      </c>
      <c r="F115" s="4">
        <f>'Detailed calc tab and notes'!E121</f>
        <v>0</v>
      </c>
      <c r="G115" s="4"/>
      <c r="H115" s="4">
        <f>'Detailed calc tab and notes'!G121</f>
        <v>71716.316265819085</v>
      </c>
      <c r="I115" s="4"/>
      <c r="J115" s="4">
        <f>'Detailed calc tab and notes'!I121</f>
        <v>-331697.07073803927</v>
      </c>
      <c r="L115" s="4">
        <f t="shared" si="1"/>
        <v>12400038.578835282</v>
      </c>
    </row>
    <row r="116" spans="1:12">
      <c r="A116" s="210">
        <v>45627</v>
      </c>
      <c r="B116" s="211" t="s">
        <v>235</v>
      </c>
      <c r="D116" s="4">
        <f>'Detailed calc tab and notes'!C122</f>
        <v>0</v>
      </c>
      <c r="F116" s="4">
        <f>'Detailed calc tab and notes'!E122</f>
        <v>0</v>
      </c>
      <c r="G116" s="4"/>
      <c r="H116" s="4">
        <f>'Detailed calc tab and notes'!G122</f>
        <v>70203.956220903274</v>
      </c>
      <c r="I116" s="4"/>
      <c r="J116" s="4">
        <f>'Detailed calc tab and notes'!I122</f>
        <v>-331697.07073803927</v>
      </c>
      <c r="L116" s="4">
        <f t="shared" si="1"/>
        <v>12138545.464318145</v>
      </c>
    </row>
    <row r="117" spans="1:12">
      <c r="A117" s="210">
        <v>45658</v>
      </c>
      <c r="B117" s="211" t="s">
        <v>235</v>
      </c>
      <c r="D117" s="4">
        <f>'Detailed calc tab and notes'!C123</f>
        <v>0</v>
      </c>
      <c r="F117" s="4">
        <f>'Detailed calc tab and notes'!E123</f>
        <v>0</v>
      </c>
      <c r="G117" s="4"/>
      <c r="H117" s="4">
        <f>'Detailed calc tab and notes'!G123</f>
        <v>68682.798475134186</v>
      </c>
      <c r="I117" s="4"/>
      <c r="J117" s="4">
        <f>'Detailed calc tab and notes'!I123</f>
        <v>-331697.07073803927</v>
      </c>
      <c r="L117" s="4">
        <f t="shared" si="1"/>
        <v>11875531.19205524</v>
      </c>
    </row>
    <row r="118" spans="1:12">
      <c r="A118" s="210">
        <v>45689</v>
      </c>
      <c r="B118" s="211" t="s">
        <v>235</v>
      </c>
      <c r="D118" s="4">
        <f>'Detailed calc tab and notes'!C124</f>
        <v>0</v>
      </c>
      <c r="F118" s="4">
        <f>'Detailed calc tab and notes'!E124</f>
        <v>0</v>
      </c>
      <c r="G118" s="4"/>
      <c r="H118" s="4">
        <f>'Detailed calc tab and notes'!G124</f>
        <v>67152.79185052641</v>
      </c>
      <c r="I118" s="4"/>
      <c r="J118" s="4">
        <f>'Detailed calc tab and notes'!I124</f>
        <v>-331697.07073803927</v>
      </c>
      <c r="L118" s="4">
        <f t="shared" si="1"/>
        <v>11610986.913167726</v>
      </c>
    </row>
    <row r="119" spans="1:12">
      <c r="A119" s="210">
        <v>45717</v>
      </c>
      <c r="B119" s="211" t="s">
        <v>235</v>
      </c>
      <c r="D119" s="4">
        <f>'Detailed calc tab and notes'!C125</f>
        <v>0</v>
      </c>
      <c r="F119" s="4">
        <f>'Detailed calc tab and notes'!E125</f>
        <v>0</v>
      </c>
      <c r="G119" s="4"/>
      <c r="H119" s="4">
        <f>'Detailed calc tab and notes'!G125</f>
        <v>65613.884871381975</v>
      </c>
      <c r="I119" s="4"/>
      <c r="J119" s="4">
        <f>'Detailed calc tab and notes'!I125</f>
        <v>-331697.07073803927</v>
      </c>
      <c r="L119" s="4">
        <f t="shared" si="1"/>
        <v>11344903.727301069</v>
      </c>
    </row>
    <row r="120" spans="1:12">
      <c r="A120" s="210">
        <v>45748</v>
      </c>
      <c r="B120" s="211" t="s">
        <v>235</v>
      </c>
      <c r="D120" s="4">
        <f>'Detailed calc tab and notes'!C126</f>
        <v>0</v>
      </c>
      <c r="F120" s="4">
        <f>'Detailed calc tab and notes'!E126</f>
        <v>0</v>
      </c>
      <c r="G120" s="4"/>
      <c r="H120" s="4">
        <f>'Detailed calc tab and notes'!G126</f>
        <v>64066.025762558449</v>
      </c>
      <c r="I120" s="4"/>
      <c r="J120" s="4">
        <f>'Detailed calc tab and notes'!I126</f>
        <v>-331697.07073803927</v>
      </c>
      <c r="L120" s="4">
        <f t="shared" si="1"/>
        <v>11077272.682325587</v>
      </c>
    </row>
    <row r="121" spans="1:12">
      <c r="A121" s="210">
        <v>45778</v>
      </c>
      <c r="B121" s="211" t="s">
        <v>235</v>
      </c>
      <c r="D121" s="4">
        <f>'Detailed calc tab and notes'!C127</f>
        <v>0</v>
      </c>
      <c r="F121" s="4">
        <f>'Detailed calc tab and notes'!E127</f>
        <v>0</v>
      </c>
      <c r="G121" s="4"/>
      <c r="H121" s="4">
        <f>'Detailed calc tab and notes'!G127</f>
        <v>62509.162447727082</v>
      </c>
      <c r="I121" s="4"/>
      <c r="J121" s="4">
        <f>'Detailed calc tab and notes'!I127</f>
        <v>-331697.07073803927</v>
      </c>
      <c r="L121" s="4">
        <f t="shared" si="1"/>
        <v>10808084.774035273</v>
      </c>
    </row>
    <row r="122" spans="1:12">
      <c r="A122" s="210">
        <v>45809</v>
      </c>
      <c r="B122" s="211" t="s">
        <v>235</v>
      </c>
      <c r="D122" s="4">
        <f>'Detailed calc tab and notes'!C128</f>
        <v>0</v>
      </c>
      <c r="F122" s="4">
        <f>'Detailed calc tab and notes'!E128</f>
        <v>0</v>
      </c>
      <c r="G122" s="4"/>
      <c r="H122" s="4">
        <f>'Detailed calc tab and notes'!G128</f>
        <v>60943.242547620663</v>
      </c>
      <c r="I122" s="4"/>
      <c r="J122" s="4">
        <f>'Detailed calc tab and notes'!I128</f>
        <v>-331697.07073803927</v>
      </c>
      <c r="L122" s="4">
        <f t="shared" si="1"/>
        <v>10537330.945844853</v>
      </c>
    </row>
    <row r="123" spans="1:12">
      <c r="A123" s="210">
        <v>45839</v>
      </c>
      <c r="B123" s="211" t="s">
        <v>235</v>
      </c>
      <c r="D123" s="4">
        <f>'Detailed calc tab and notes'!C129</f>
        <v>0</v>
      </c>
      <c r="F123" s="4">
        <f>'Detailed calc tab and notes'!E129</f>
        <v>0</v>
      </c>
      <c r="G123" s="4"/>
      <c r="H123" s="4">
        <f>'Detailed calc tab and notes'!G129</f>
        <v>59368.21337827135</v>
      </c>
      <c r="I123" s="4"/>
      <c r="J123" s="4">
        <f>'Detailed calc tab and notes'!I129</f>
        <v>-331697.07073803927</v>
      </c>
      <c r="L123" s="4">
        <f t="shared" si="1"/>
        <v>10265002.088485084</v>
      </c>
    </row>
    <row r="124" spans="1:12">
      <c r="A124" s="210">
        <v>45870</v>
      </c>
      <c r="B124" s="211" t="s">
        <v>235</v>
      </c>
      <c r="D124" s="4">
        <f>'Detailed calc tab and notes'!C130</f>
        <v>0</v>
      </c>
      <c r="F124" s="4">
        <f>'Detailed calc tab and notes'!E130</f>
        <v>0</v>
      </c>
      <c r="G124" s="4"/>
      <c r="H124" s="4">
        <f>'Detailed calc tab and notes'!G130</f>
        <v>57784.021949238107</v>
      </c>
      <c r="I124" s="4"/>
      <c r="J124" s="4">
        <f>'Detailed calc tab and notes'!I130</f>
        <v>-331697.07073803927</v>
      </c>
      <c r="L124" s="4">
        <f t="shared" si="1"/>
        <v>9991089.0396962818</v>
      </c>
    </row>
    <row r="125" spans="1:12">
      <c r="A125" s="210">
        <v>45901</v>
      </c>
      <c r="B125" s="211" t="s">
        <v>235</v>
      </c>
      <c r="D125" s="4">
        <f>'Detailed calc tab and notes'!C131</f>
        <v>0</v>
      </c>
      <c r="F125" s="4">
        <f>'Detailed calc tab and notes'!E131</f>
        <v>0</v>
      </c>
      <c r="G125" s="4"/>
      <c r="H125" s="4">
        <f>'Detailed calc tab and notes'!G131</f>
        <v>56190.614961823885</v>
      </c>
      <c r="I125" s="4"/>
      <c r="J125" s="4">
        <f>'Detailed calc tab and notes'!I131</f>
        <v>-331697.07073803927</v>
      </c>
      <c r="L125" s="4">
        <f t="shared" si="1"/>
        <v>9715582.5839200653</v>
      </c>
    </row>
    <row r="126" spans="1:12">
      <c r="A126" s="210">
        <v>45931</v>
      </c>
      <c r="B126" s="211" t="s">
        <v>235</v>
      </c>
      <c r="D126" s="4">
        <f>'Detailed calc tab and notes'!C132</f>
        <v>0</v>
      </c>
      <c r="F126" s="4">
        <f>'Detailed calc tab and notes'!E132</f>
        <v>0</v>
      </c>
      <c r="G126" s="4"/>
      <c r="H126" s="4">
        <f>'Detailed calc tab and notes'!G132</f>
        <v>54587.93880728248</v>
      </c>
      <c r="I126" s="4"/>
      <c r="J126" s="4">
        <f>'Detailed calc tab and notes'!I132</f>
        <v>-331697.07073803927</v>
      </c>
      <c r="L126" s="4">
        <f t="shared" si="1"/>
        <v>9438473.451989308</v>
      </c>
    </row>
    <row r="127" spans="1:12">
      <c r="A127" s="210">
        <v>45962</v>
      </c>
      <c r="B127" s="211" t="s">
        <v>235</v>
      </c>
      <c r="D127" s="4">
        <f>'Detailed calc tab and notes'!C133</f>
        <v>0</v>
      </c>
      <c r="F127" s="4">
        <f>'Detailed calc tab and notes'!E133</f>
        <v>0</v>
      </c>
      <c r="G127" s="4"/>
      <c r="H127" s="4">
        <f>'Detailed calc tab and notes'!G133</f>
        <v>52975.93956501488</v>
      </c>
      <c r="I127" s="4"/>
      <c r="J127" s="4">
        <f>'Detailed calc tab and notes'!I133</f>
        <v>-331697.07073803927</v>
      </c>
      <c r="L127" s="4">
        <f t="shared" si="1"/>
        <v>9159752.3208162822</v>
      </c>
    </row>
    <row r="128" spans="1:12">
      <c r="A128" s="210">
        <v>45992</v>
      </c>
      <c r="B128" s="211" t="s">
        <v>235</v>
      </c>
      <c r="D128" s="4">
        <f>'Detailed calc tab and notes'!C134</f>
        <v>0</v>
      </c>
      <c r="F128" s="4">
        <f>'Detailed calc tab and notes'!E134</f>
        <v>0</v>
      </c>
      <c r="G128" s="4"/>
      <c r="H128" s="4">
        <f>'Detailed calc tab and notes'!G134</f>
        <v>51354.563000755152</v>
      </c>
      <c r="I128" s="4"/>
      <c r="J128" s="4">
        <f>'Detailed calc tab and notes'!I134</f>
        <v>-331697.07073803927</v>
      </c>
      <c r="L128" s="4">
        <f t="shared" si="1"/>
        <v>8879409.8130789977</v>
      </c>
    </row>
    <row r="129" spans="1:12">
      <c r="A129" s="210">
        <v>46023</v>
      </c>
      <c r="B129" s="211" t="s">
        <v>235</v>
      </c>
      <c r="D129" s="4">
        <f>'Detailed calc tab and notes'!C135</f>
        <v>0</v>
      </c>
      <c r="F129" s="4">
        <f>'Detailed calc tab and notes'!E135</f>
        <v>0</v>
      </c>
      <c r="G129" s="4"/>
      <c r="H129" s="4">
        <f>'Detailed calc tab and notes'!G135</f>
        <v>49723.754564745817</v>
      </c>
      <c r="I129" s="4"/>
      <c r="J129" s="4">
        <f>'Detailed calc tab and notes'!I135</f>
        <v>-331697.07073803927</v>
      </c>
      <c r="L129" s="4">
        <f t="shared" si="1"/>
        <v>8597436.4969057031</v>
      </c>
    </row>
    <row r="130" spans="1:12">
      <c r="A130" s="210">
        <v>46054</v>
      </c>
      <c r="B130" s="211" t="s">
        <v>235</v>
      </c>
      <c r="D130" s="4">
        <f>'Detailed calc tab and notes'!C136</f>
        <v>0</v>
      </c>
      <c r="F130" s="4">
        <f>'Detailed calc tab and notes'!E136</f>
        <v>0</v>
      </c>
      <c r="G130" s="4"/>
      <c r="H130" s="4">
        <f>'Detailed calc tab and notes'!G136</f>
        <v>48083.459389902535</v>
      </c>
      <c r="I130" s="4"/>
      <c r="J130" s="4">
        <f>'Detailed calc tab and notes'!I136</f>
        <v>-331697.07073803927</v>
      </c>
      <c r="L130" s="4">
        <f t="shared" ref="L130:L157" si="2">L129+D130+J130+F130+H130</f>
        <v>8313822.8855575668</v>
      </c>
    </row>
    <row r="131" spans="1:12">
      <c r="A131" s="210">
        <v>46082</v>
      </c>
      <c r="B131" s="211" t="s">
        <v>235</v>
      </c>
      <c r="D131" s="4">
        <f>'Detailed calc tab and notes'!C137</f>
        <v>0</v>
      </c>
      <c r="F131" s="4">
        <f>'Detailed calc tab and notes'!E137</f>
        <v>0</v>
      </c>
      <c r="G131" s="4"/>
      <c r="H131" s="4">
        <f>'Detailed calc tab and notes'!G137</f>
        <v>46433.622289968152</v>
      </c>
      <c r="I131" s="4"/>
      <c r="J131" s="4">
        <f>'Detailed calc tab and notes'!I137</f>
        <v>-331697.07073803927</v>
      </c>
      <c r="L131" s="4">
        <f t="shared" si="2"/>
        <v>8028559.4371094955</v>
      </c>
    </row>
    <row r="132" spans="1:12">
      <c r="A132" s="210">
        <v>46113</v>
      </c>
      <c r="B132" s="211" t="s">
        <v>235</v>
      </c>
      <c r="D132" s="4">
        <f>'Detailed calc tab and notes'!C138</f>
        <v>0</v>
      </c>
      <c r="F132" s="4">
        <f>'Detailed calc tab and notes'!E138</f>
        <v>0</v>
      </c>
      <c r="G132" s="4"/>
      <c r="H132" s="4">
        <f>'Detailed calc tab and notes'!G138</f>
        <v>44774.187757656036</v>
      </c>
      <c r="I132" s="4"/>
      <c r="J132" s="4">
        <f>'Detailed calc tab and notes'!I138</f>
        <v>-331697.07073803927</v>
      </c>
      <c r="L132" s="4">
        <f t="shared" si="2"/>
        <v>7741636.5541291125</v>
      </c>
    </row>
    <row r="133" spans="1:12">
      <c r="A133" s="210">
        <v>46143</v>
      </c>
      <c r="B133" s="211" t="s">
        <v>235</v>
      </c>
      <c r="D133" s="4">
        <f>'Detailed calc tab and notes'!C139</f>
        <v>0</v>
      </c>
      <c r="F133" s="4">
        <f>'Detailed calc tab and notes'!E139</f>
        <v>0</v>
      </c>
      <c r="G133" s="4"/>
      <c r="H133" s="4">
        <f>'Detailed calc tab and notes'!G139</f>
        <v>43105.099962782551</v>
      </c>
      <c r="I133" s="4"/>
      <c r="J133" s="4">
        <f>'Detailed calc tab and notes'!I139</f>
        <v>-331697.07073803927</v>
      </c>
      <c r="L133" s="4">
        <f t="shared" si="2"/>
        <v>7453044.5833538556</v>
      </c>
    </row>
    <row r="134" spans="1:12">
      <c r="A134" s="210">
        <v>46174</v>
      </c>
      <c r="B134" s="211" t="s">
        <v>235</v>
      </c>
      <c r="D134" s="4">
        <f>'Detailed calc tab and notes'!C140</f>
        <v>0</v>
      </c>
      <c r="F134" s="4">
        <f>'Detailed calc tab and notes'!E140</f>
        <v>0</v>
      </c>
      <c r="G134" s="4"/>
      <c r="H134" s="4">
        <f>'Detailed calc tab and notes'!G140</f>
        <v>41426.302750388728</v>
      </c>
      <c r="I134" s="4"/>
      <c r="J134" s="4">
        <f>'Detailed calc tab and notes'!I140</f>
        <v>-331697.07073803927</v>
      </c>
      <c r="L134" s="4">
        <f t="shared" si="2"/>
        <v>7162773.8153662058</v>
      </c>
    </row>
    <row r="135" spans="1:12">
      <c r="A135" s="210">
        <v>46204</v>
      </c>
      <c r="B135" s="211" t="s">
        <v>235</v>
      </c>
      <c r="D135" s="4">
        <f>'Detailed calc tab and notes'!C141</f>
        <v>0</v>
      </c>
      <c r="F135" s="4">
        <f>'Detailed calc tab and notes'!E141</f>
        <v>0</v>
      </c>
      <c r="G135" s="4"/>
      <c r="H135" s="4">
        <f>'Detailed calc tab and notes'!G141</f>
        <v>39737.739638850973</v>
      </c>
      <c r="I135" s="4"/>
      <c r="J135" s="4">
        <f>'Detailed calc tab and notes'!I141</f>
        <v>-331697.07073803927</v>
      </c>
      <c r="L135" s="4">
        <f t="shared" si="2"/>
        <v>6870814.4842670178</v>
      </c>
    </row>
    <row r="136" spans="1:12">
      <c r="A136" s="210">
        <v>46235</v>
      </c>
      <c r="B136" s="211" t="s">
        <v>235</v>
      </c>
      <c r="D136" s="4">
        <f>'Detailed calc tab and notes'!C142</f>
        <v>0</v>
      </c>
      <c r="F136" s="4">
        <f>'Detailed calc tab and notes'!E142</f>
        <v>0</v>
      </c>
      <c r="G136" s="4"/>
      <c r="H136" s="4">
        <f>'Detailed calc tab and notes'!G142</f>
        <v>38039.35381798078</v>
      </c>
      <c r="I136" s="4"/>
      <c r="J136" s="4">
        <f>'Detailed calc tab and notes'!I142</f>
        <v>-331697.07073803927</v>
      </c>
      <c r="L136" s="4">
        <f t="shared" si="2"/>
        <v>6577156.7673469596</v>
      </c>
    </row>
    <row r="137" spans="1:12">
      <c r="A137" s="210">
        <v>46266</v>
      </c>
      <c r="B137" s="211" t="s">
        <v>235</v>
      </c>
      <c r="D137" s="4">
        <f>'Detailed calc tab and notes'!C143</f>
        <v>0</v>
      </c>
      <c r="F137" s="4">
        <f>'Detailed calc tab and notes'!E143</f>
        <v>0</v>
      </c>
      <c r="G137" s="4"/>
      <c r="H137" s="4">
        <f>'Detailed calc tab and notes'!G143</f>
        <v>36331.088147113413</v>
      </c>
      <c r="I137" s="4"/>
      <c r="J137" s="4">
        <f>'Detailed calc tab and notes'!I143</f>
        <v>-331697.07073803927</v>
      </c>
      <c r="L137" s="4">
        <f t="shared" si="2"/>
        <v>6281790.7847560337</v>
      </c>
    </row>
    <row r="138" spans="1:12">
      <c r="A138" s="210">
        <v>46296</v>
      </c>
      <c r="B138" s="211" t="s">
        <v>235</v>
      </c>
      <c r="D138" s="4">
        <f>'Detailed calc tab and notes'!C144</f>
        <v>0</v>
      </c>
      <c r="F138" s="4">
        <f>'Detailed calc tab and notes'!E144</f>
        <v>0</v>
      </c>
      <c r="G138" s="4"/>
      <c r="H138" s="4">
        <f>'Detailed calc tab and notes'!G144</f>
        <v>34612.885153185474</v>
      </c>
      <c r="I138" s="4"/>
      <c r="J138" s="4">
        <f>'Detailed calc tab and notes'!I144</f>
        <v>-331697.07073803927</v>
      </c>
      <c r="L138" s="4">
        <f t="shared" si="2"/>
        <v>5984706.5991711803</v>
      </c>
    </row>
    <row r="139" spans="1:12">
      <c r="A139" s="210">
        <v>46327</v>
      </c>
      <c r="B139" s="211" t="s">
        <v>235</v>
      </c>
      <c r="D139" s="4">
        <f>'Detailed calc tab and notes'!C145</f>
        <v>0</v>
      </c>
      <c r="F139" s="4">
        <f>'Detailed calc tab and notes'!E145</f>
        <v>0</v>
      </c>
      <c r="G139" s="4"/>
      <c r="H139" s="4">
        <f>'Detailed calc tab and notes'!G145</f>
        <v>32884.687028801272</v>
      </c>
      <c r="I139" s="4"/>
      <c r="J139" s="4">
        <f>'Detailed calc tab and notes'!I145</f>
        <v>-331697.07073803927</v>
      </c>
      <c r="L139" s="4">
        <f t="shared" si="2"/>
        <v>5685894.2154619424</v>
      </c>
    </row>
    <row r="140" spans="1:12">
      <c r="A140" s="210">
        <v>46357</v>
      </c>
      <c r="B140" s="211" t="s">
        <v>235</v>
      </c>
      <c r="D140" s="4">
        <f>'Detailed calc tab and notes'!C146</f>
        <v>0</v>
      </c>
      <c r="F140" s="4">
        <f>'Detailed calc tab and notes'!E146</f>
        <v>0</v>
      </c>
      <c r="G140" s="4"/>
      <c r="H140" s="4">
        <f>'Detailed calc tab and notes'!G146</f>
        <v>31146.435630287891</v>
      </c>
      <c r="I140" s="4"/>
      <c r="J140" s="4">
        <f>'Detailed calc tab and notes'!I146</f>
        <v>-331697.07073803927</v>
      </c>
      <c r="L140" s="4">
        <f t="shared" si="2"/>
        <v>5385343.5803541914</v>
      </c>
    </row>
    <row r="141" spans="1:12">
      <c r="A141" s="210">
        <v>46388</v>
      </c>
      <c r="B141" s="211" t="s">
        <v>235</v>
      </c>
      <c r="D141" s="4">
        <f>'Detailed calc tab and notes'!C147</f>
        <v>0</v>
      </c>
      <c r="F141" s="4">
        <f>'Detailed calc tab and notes'!E147</f>
        <v>0</v>
      </c>
      <c r="G141" s="4"/>
      <c r="H141" s="4">
        <f>'Detailed calc tab and notes'!G147</f>
        <v>29398.072475739078</v>
      </c>
      <c r="I141" s="4"/>
      <c r="J141" s="4">
        <f>'Detailed calc tab and notes'!I147</f>
        <v>-331697.07073803927</v>
      </c>
      <c r="L141" s="4">
        <f t="shared" si="2"/>
        <v>5083044.5820918912</v>
      </c>
    </row>
    <row r="142" spans="1:12">
      <c r="A142" s="210">
        <v>46419</v>
      </c>
      <c r="B142" s="211" t="s">
        <v>235</v>
      </c>
      <c r="D142" s="4">
        <f>'Detailed calc tab and notes'!C148</f>
        <v>0</v>
      </c>
      <c r="F142" s="4">
        <f>'Detailed calc tab and notes'!E148</f>
        <v>0</v>
      </c>
      <c r="G142" s="4"/>
      <c r="H142" s="4">
        <f>'Detailed calc tab and notes'!G148</f>
        <v>27639.538743047629</v>
      </c>
      <c r="I142" s="4"/>
      <c r="J142" s="4">
        <f>'Detailed calc tab and notes'!I148</f>
        <v>-331697.07073803927</v>
      </c>
      <c r="L142" s="4">
        <f t="shared" si="2"/>
        <v>4778987.0500969002</v>
      </c>
    </row>
    <row r="143" spans="1:12">
      <c r="A143" s="210">
        <v>46447</v>
      </c>
      <c r="B143" s="211" t="s">
        <v>235</v>
      </c>
      <c r="D143" s="4">
        <f>'Detailed calc tab and notes'!C149</f>
        <v>0</v>
      </c>
      <c r="F143" s="4">
        <f>'Detailed calc tab and notes'!E149</f>
        <v>0</v>
      </c>
      <c r="G143" s="4"/>
      <c r="H143" s="4">
        <f>'Detailed calc tab and notes'!G149</f>
        <v>25870.775267926369</v>
      </c>
      <c r="I143" s="4"/>
      <c r="J143" s="4">
        <f>'Detailed calc tab and notes'!I149</f>
        <v>-331697.07073803927</v>
      </c>
      <c r="L143" s="4">
        <f t="shared" si="2"/>
        <v>4473160.7546267873</v>
      </c>
    </row>
    <row r="144" spans="1:12">
      <c r="A144" s="210">
        <v>46478</v>
      </c>
      <c r="B144" s="211" t="s">
        <v>235</v>
      </c>
      <c r="D144" s="4">
        <f>'Detailed calc tab and notes'!C150</f>
        <v>0</v>
      </c>
      <c r="F144" s="4">
        <f>'Detailed calc tab and notes'!E150</f>
        <v>0</v>
      </c>
      <c r="G144" s="4"/>
      <c r="H144" s="4">
        <f>'Detailed calc tab and notes'!G150</f>
        <v>24091.722541917625</v>
      </c>
      <c r="I144" s="4"/>
      <c r="J144" s="4">
        <f>'Detailed calc tab and notes'!I150</f>
        <v>-331697.07073803927</v>
      </c>
      <c r="L144" s="4">
        <f t="shared" si="2"/>
        <v>4165555.4064306654</v>
      </c>
    </row>
    <row r="145" spans="1:12">
      <c r="A145" s="210">
        <v>46508</v>
      </c>
      <c r="B145" s="211" t="s">
        <v>235</v>
      </c>
      <c r="D145" s="4">
        <f>'Detailed calc tab and notes'!C151</f>
        <v>0</v>
      </c>
      <c r="F145" s="4">
        <f>'Detailed calc tab and notes'!E151</f>
        <v>0</v>
      </c>
      <c r="G145" s="4"/>
      <c r="H145" s="4">
        <f>'Detailed calc tab and notes'!G151</f>
        <v>22302.320710391145</v>
      </c>
      <c r="I145" s="4"/>
      <c r="J145" s="4">
        <f>'Detailed calc tab and notes'!I151</f>
        <v>-331697.07073803927</v>
      </c>
      <c r="L145" s="4">
        <f t="shared" si="2"/>
        <v>3856160.6564030172</v>
      </c>
    </row>
    <row r="146" spans="1:12">
      <c r="A146" s="210">
        <v>46539</v>
      </c>
      <c r="B146" s="211" t="s">
        <v>235</v>
      </c>
      <c r="D146" s="4">
        <f>'Detailed calc tab and notes'!C152</f>
        <v>0</v>
      </c>
      <c r="F146" s="4">
        <f>'Detailed calc tab and notes'!E152</f>
        <v>0</v>
      </c>
      <c r="G146" s="4"/>
      <c r="H146" s="4">
        <f>'Detailed calc tab and notes'!G152</f>
        <v>20502.50957053031</v>
      </c>
      <c r="I146" s="4"/>
      <c r="J146" s="4">
        <f>'Detailed calc tab and notes'!I152</f>
        <v>-331697.07073803927</v>
      </c>
      <c r="L146" s="4">
        <f t="shared" si="2"/>
        <v>3544966.0952355079</v>
      </c>
    </row>
    <row r="147" spans="1:12">
      <c r="A147" s="210">
        <v>46569</v>
      </c>
      <c r="B147" s="211" t="s">
        <v>235</v>
      </c>
      <c r="D147" s="4">
        <f>'Detailed calc tab and notes'!C153</f>
        <v>0</v>
      </c>
      <c r="F147" s="4">
        <f>'Detailed calc tab and notes'!E153</f>
        <v>0</v>
      </c>
      <c r="G147" s="4"/>
      <c r="H147" s="4">
        <f>'Detailed calc tab and notes'!G153</f>
        <v>18692.228569306673</v>
      </c>
      <c r="I147" s="4"/>
      <c r="J147" s="4">
        <f>'Detailed calc tab and notes'!I153</f>
        <v>-331697.07073803927</v>
      </c>
      <c r="L147" s="4">
        <f t="shared" si="2"/>
        <v>3231961.2530667754</v>
      </c>
    </row>
    <row r="148" spans="1:12">
      <c r="A148" s="210">
        <v>46600</v>
      </c>
      <c r="B148" s="211" t="s">
        <v>235</v>
      </c>
      <c r="D148" s="4">
        <f>'Detailed calc tab and notes'!C154</f>
        <v>0</v>
      </c>
      <c r="F148" s="4">
        <f>'Detailed calc tab and notes'!E154</f>
        <v>0</v>
      </c>
      <c r="G148" s="4"/>
      <c r="H148" s="4">
        <f>'Detailed calc tab and notes'!G154</f>
        <v>16871.416801442723</v>
      </c>
      <c r="I148" s="4"/>
      <c r="J148" s="4">
        <f>'Detailed calc tab and notes'!I154</f>
        <v>-331697.07073803927</v>
      </c>
      <c r="L148" s="4">
        <f t="shared" si="2"/>
        <v>2917135.5991301788</v>
      </c>
    </row>
    <row r="149" spans="1:12">
      <c r="A149" s="210">
        <v>46631</v>
      </c>
      <c r="B149" s="211" t="s">
        <v>235</v>
      </c>
      <c r="D149" s="4">
        <f>'Detailed calc tab and notes'!C155</f>
        <v>0</v>
      </c>
      <c r="F149" s="4">
        <f>'Detailed calc tab and notes'!E155</f>
        <v>0</v>
      </c>
      <c r="G149" s="4"/>
      <c r="H149" s="4">
        <f>'Detailed calc tab and notes'!G155</f>
        <v>15040.013007362755</v>
      </c>
      <c r="I149" s="4"/>
      <c r="J149" s="4">
        <f>'Detailed calc tab and notes'!I155</f>
        <v>-331697.07073803927</v>
      </c>
      <c r="L149" s="4">
        <f t="shared" si="2"/>
        <v>2600478.5413995022</v>
      </c>
    </row>
    <row r="150" spans="1:12">
      <c r="A150" s="210">
        <v>46661</v>
      </c>
      <c r="B150" s="211" t="s">
        <v>235</v>
      </c>
      <c r="D150" s="4">
        <f>'Detailed calc tab and notes'!C156</f>
        <v>0</v>
      </c>
      <c r="F150" s="4">
        <f>'Detailed calc tab and notes'!E156</f>
        <v>0</v>
      </c>
      <c r="G150" s="4"/>
      <c r="H150" s="4">
        <f>'Detailed calc tab and notes'!G156</f>
        <v>13197.955571131861</v>
      </c>
      <c r="I150" s="4"/>
      <c r="J150" s="4">
        <f>'Detailed calc tab and notes'!I156</f>
        <v>-331697.07073803927</v>
      </c>
      <c r="L150" s="4">
        <f t="shared" si="2"/>
        <v>2281979.4262325945</v>
      </c>
    </row>
    <row r="151" spans="1:12">
      <c r="A151" s="210">
        <v>46692</v>
      </c>
      <c r="B151" s="211" t="s">
        <v>235</v>
      </c>
      <c r="D151" s="4">
        <f>'Detailed calc tab and notes'!C157</f>
        <v>0</v>
      </c>
      <c r="F151" s="4">
        <f>'Detailed calc tab and notes'!E157</f>
        <v>0</v>
      </c>
      <c r="G151" s="4"/>
      <c r="H151" s="4">
        <f>'Detailed calc tab and notes'!G157</f>
        <v>11345.182518382928</v>
      </c>
      <c r="I151" s="4"/>
      <c r="J151" s="4">
        <f>'Detailed calc tab and notes'!I157</f>
        <v>-331697.07073803927</v>
      </c>
      <c r="L151" s="4">
        <f t="shared" si="2"/>
        <v>1961627.5380129383</v>
      </c>
    </row>
    <row r="152" spans="1:12">
      <c r="A152" s="210">
        <v>46722</v>
      </c>
      <c r="B152" s="211" t="s">
        <v>235</v>
      </c>
      <c r="D152" s="4">
        <f>'Detailed calc tab and notes'!C158</f>
        <v>0</v>
      </c>
      <c r="F152" s="4">
        <f>'Detailed calc tab and notes'!E158</f>
        <v>0</v>
      </c>
      <c r="G152" s="4"/>
      <c r="H152" s="4">
        <f>'Detailed calc tab and notes'!G158</f>
        <v>9481.6315142315434</v>
      </c>
      <c r="I152" s="4"/>
      <c r="J152" s="4">
        <f>'Detailed calc tab and notes'!I158</f>
        <v>-331697.07073803927</v>
      </c>
      <c r="L152" s="4">
        <f t="shared" si="2"/>
        <v>1639412.0987891306</v>
      </c>
    </row>
    <row r="153" spans="1:12">
      <c r="A153" s="210">
        <v>46753</v>
      </c>
      <c r="B153" s="211" t="s">
        <v>235</v>
      </c>
      <c r="D153" s="4">
        <f>'Detailed calc tab and notes'!C159</f>
        <v>0</v>
      </c>
      <c r="F153" s="4">
        <f>'Detailed calc tab and notes'!E159</f>
        <v>0</v>
      </c>
      <c r="G153" s="4"/>
      <c r="H153" s="4">
        <f>'Detailed calc tab and notes'!G159</f>
        <v>7607.2398611788085</v>
      </c>
      <c r="I153" s="4"/>
      <c r="J153" s="4">
        <f>'Detailed calc tab and notes'!I159</f>
        <v>-331697.07073803927</v>
      </c>
      <c r="L153" s="4">
        <f t="shared" si="2"/>
        <v>1315322.2679122703</v>
      </c>
    </row>
    <row r="154" spans="1:12">
      <c r="A154" s="210">
        <v>46784</v>
      </c>
      <c r="B154" s="211" t="s">
        <v>235</v>
      </c>
      <c r="D154" s="4">
        <f>'Detailed calc tab and notes'!C160</f>
        <v>0</v>
      </c>
      <c r="F154" s="4">
        <f>'Detailed calc tab and notes'!E160</f>
        <v>0</v>
      </c>
      <c r="G154" s="4"/>
      <c r="H154" s="4">
        <f>'Detailed calc tab and notes'!G160</f>
        <v>5721.9444970019367</v>
      </c>
      <c r="I154" s="4"/>
      <c r="J154" s="4">
        <f>'Detailed calc tab and notes'!I160</f>
        <v>-331697.07073803927</v>
      </c>
      <c r="L154" s="4">
        <f t="shared" si="2"/>
        <v>989347.141671233</v>
      </c>
    </row>
    <row r="155" spans="1:12">
      <c r="A155" s="210">
        <v>46813</v>
      </c>
      <c r="B155" s="211" t="s">
        <v>235</v>
      </c>
      <c r="D155" s="4">
        <f>'Detailed calc tab and notes'!C161</f>
        <v>0</v>
      </c>
      <c r="F155" s="4">
        <f>'Detailed calc tab and notes'!E161</f>
        <v>0</v>
      </c>
      <c r="G155" s="4"/>
      <c r="H155" s="4">
        <f>'Detailed calc tab and notes'!G161</f>
        <v>3825.6819926325743</v>
      </c>
      <c r="I155" s="4"/>
      <c r="J155" s="4">
        <f>'Detailed calc tab and notes'!I161</f>
        <v>-331697.07073803927</v>
      </c>
      <c r="L155" s="4">
        <f t="shared" si="2"/>
        <v>661475.75292582624</v>
      </c>
    </row>
    <row r="156" spans="1:12">
      <c r="A156" s="210">
        <v>46844</v>
      </c>
      <c r="B156" s="211" t="s">
        <v>235</v>
      </c>
      <c r="D156" s="4">
        <f>'Detailed calc tab and notes'!C162</f>
        <v>0</v>
      </c>
      <c r="F156" s="4">
        <f>'Detailed calc tab and notes'!E162</f>
        <v>0</v>
      </c>
      <c r="G156" s="4"/>
      <c r="H156" s="4">
        <f>'Detailed calc tab and notes'!G162</f>
        <v>1918.3885500227943</v>
      </c>
      <c r="I156" s="4"/>
      <c r="J156" s="4">
        <f>'Detailed calc tab and notes'!I162</f>
        <v>-331697.07073803927</v>
      </c>
      <c r="L156" s="4">
        <f t="shared" si="2"/>
        <v>331697.07073780976</v>
      </c>
    </row>
    <row r="157" spans="1:12">
      <c r="A157" s="210">
        <v>46874</v>
      </c>
      <c r="B157" s="211" t="s">
        <v>235</v>
      </c>
      <c r="D157" s="212">
        <f>'Detailed calc tab and notes'!C163</f>
        <v>0</v>
      </c>
      <c r="E157" s="114"/>
      <c r="F157" s="212">
        <f>'Detailed calc tab and notes'!E163</f>
        <v>0</v>
      </c>
      <c r="G157" s="212"/>
      <c r="H157" s="212">
        <f>'Detailed calc tab and notes'!G163</f>
        <v>-1.3351219007745384E-9</v>
      </c>
      <c r="I157" s="212"/>
      <c r="J157" s="212">
        <f>'Detailed calc tab and notes'!I163</f>
        <v>-331697.07073803927</v>
      </c>
      <c r="L157" s="4">
        <f t="shared" si="2"/>
        <v>-2.3084792888257652E-7</v>
      </c>
    </row>
    <row r="158" spans="1:12">
      <c r="D158" s="102">
        <f>SUM(D19:D157)</f>
        <v>28948159.335465666</v>
      </c>
      <c r="E158" s="102"/>
      <c r="F158" s="102">
        <f t="shared" ref="F158:J158" si="3">SUM(F19:F157)</f>
        <v>-1097277.5900000001</v>
      </c>
      <c r="G158" s="102"/>
      <c r="H158" s="102">
        <f t="shared" si="3"/>
        <v>11952766.743098885</v>
      </c>
      <c r="I158" s="102"/>
      <c r="J158" s="102">
        <f t="shared" si="3"/>
        <v>-39803648.488564767</v>
      </c>
      <c r="K158" s="102"/>
      <c r="L158" s="102"/>
    </row>
    <row r="160" spans="1:12">
      <c r="A160" t="s">
        <v>237</v>
      </c>
      <c r="J160"/>
    </row>
    <row r="161" spans="1:10">
      <c r="A161" s="124" t="s">
        <v>238</v>
      </c>
      <c r="C161" s="124"/>
      <c r="D161" s="124"/>
      <c r="E161" s="124"/>
      <c r="F161" s="124"/>
      <c r="G161" s="124"/>
      <c r="J161"/>
    </row>
    <row r="162" spans="1:10">
      <c r="B162"/>
      <c r="J162"/>
    </row>
    <row r="163" spans="1:10">
      <c r="B163" s="2" t="s">
        <v>0</v>
      </c>
      <c r="F163" s="4">
        <f>'Detailed calc tab and notes'!Q19</f>
        <v>10</v>
      </c>
      <c r="G163" t="str">
        <f>'Detailed calc tab and notes'!P19</f>
        <v>(6/18 - 5/28)</v>
      </c>
      <c r="J163"/>
    </row>
    <row r="164" spans="1:10">
      <c r="B164" s="2" t="s">
        <v>178</v>
      </c>
      <c r="F164" s="145">
        <f>'Detailed calc tab and notes'!Q20</f>
        <v>331697.07073803927</v>
      </c>
      <c r="J164"/>
    </row>
    <row r="165" spans="1:10">
      <c r="B165" s="84" t="s">
        <v>108</v>
      </c>
      <c r="C165" s="84"/>
      <c r="D165" s="84"/>
      <c r="E165" s="84"/>
      <c r="F165" s="93">
        <f>'Detailed calc tab and notes'!Q21</f>
        <v>3980364.8488564715</v>
      </c>
      <c r="J165"/>
    </row>
  </sheetData>
  <mergeCells count="5">
    <mergeCell ref="A17:B17"/>
    <mergeCell ref="A1:L1"/>
    <mergeCell ref="A2:L2"/>
    <mergeCell ref="A3:L3"/>
    <mergeCell ref="A4:L4"/>
  </mergeCells>
  <pageMargins left="0.7" right="0.7" top="0.75" bottom="0.75" header="0.3" footer="0.3"/>
  <pageSetup scale="77" fitToHeight="3" orientation="portrait" horizontalDpi="4294967293" verticalDpi="4294967293" r:id="rId1"/>
  <headerFooter>
    <oddHeader>&amp;R&amp;"Times New Roman,Bold"&amp;10KyPSC Case No. 2017-00321
AG-DR-02-016(b) Attachment
Page &amp;P of &amp;N</oddHead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63"/>
  <sheetViews>
    <sheetView tabSelected="1" view="pageBreakPreview" topLeftCell="A118" zoomScale="60" zoomScaleNormal="100" workbookViewId="0">
      <selection activeCell="A3" sqref="A3:L3"/>
    </sheetView>
  </sheetViews>
  <sheetFormatPr defaultRowHeight="15"/>
  <cols>
    <col min="1" max="1" width="11" customWidth="1"/>
    <col min="2" max="2" width="2.85546875" customWidth="1"/>
    <col min="3" max="3" width="20" customWidth="1"/>
    <col min="4" max="4" width="2.85546875" customWidth="1"/>
    <col min="5" max="5" width="15.7109375" customWidth="1"/>
    <col min="6" max="6" width="2.85546875" customWidth="1"/>
    <col min="7" max="7" width="15.7109375" customWidth="1"/>
    <col min="8" max="8" width="2.85546875" customWidth="1"/>
    <col min="9" max="9" width="15.7109375" style="102" customWidth="1"/>
    <col min="10" max="10" width="2.85546875" customWidth="1"/>
    <col min="11" max="11" width="15.7109375" customWidth="1"/>
    <col min="13" max="13" width="12.140625" customWidth="1"/>
    <col min="16" max="16" width="12.7109375" bestFit="1" customWidth="1"/>
    <col min="17" max="17" width="13.28515625" bestFit="1" customWidth="1"/>
  </cols>
  <sheetData>
    <row r="1" spans="1:19">
      <c r="A1" s="6" t="s">
        <v>6</v>
      </c>
      <c r="M1" s="108" t="s">
        <v>105</v>
      </c>
    </row>
    <row r="2" spans="1:19">
      <c r="A2" s="8" t="s">
        <v>7</v>
      </c>
      <c r="M2" t="s">
        <v>164</v>
      </c>
    </row>
    <row r="3" spans="1:19" ht="15.75" thickBot="1">
      <c r="A3" s="9"/>
      <c r="B3" s="9"/>
      <c r="C3" s="9"/>
      <c r="D3" s="9"/>
      <c r="E3" s="9"/>
      <c r="F3" s="9"/>
      <c r="G3" s="9"/>
      <c r="H3" s="9"/>
      <c r="I3" s="103"/>
      <c r="J3" s="9"/>
      <c r="K3" s="9"/>
      <c r="M3" t="s">
        <v>189</v>
      </c>
    </row>
    <row r="4" spans="1:19">
      <c r="I4" s="104" t="s">
        <v>106</v>
      </c>
      <c r="M4" t="s">
        <v>165</v>
      </c>
    </row>
    <row r="5" spans="1:19" ht="17.25">
      <c r="A5" s="5" t="s">
        <v>3</v>
      </c>
      <c r="C5" s="5" t="s">
        <v>4</v>
      </c>
      <c r="E5" s="5" t="s">
        <v>166</v>
      </c>
      <c r="G5" s="5" t="s">
        <v>5</v>
      </c>
      <c r="I5" s="105" t="s">
        <v>2</v>
      </c>
      <c r="K5" s="5" t="s">
        <v>1</v>
      </c>
      <c r="N5" t="s">
        <v>227</v>
      </c>
    </row>
    <row r="6" spans="1:19">
      <c r="N6" t="s">
        <v>228</v>
      </c>
    </row>
    <row r="7" spans="1:19">
      <c r="A7" s="59">
        <v>42125</v>
      </c>
      <c r="C7" s="4">
        <f>'B. Return Calculation - 2015'!E45</f>
        <v>9740</v>
      </c>
      <c r="D7" s="4"/>
      <c r="E7" s="4">
        <f>'B. Return Calculation - 2015'!G45</f>
        <v>0</v>
      </c>
      <c r="F7" s="4"/>
      <c r="G7" s="4">
        <f>'B. Return Calculation - 2015'!M45+'B. Return Calculation - 2015'!O45</f>
        <v>23.958452000000001</v>
      </c>
      <c r="H7" s="4"/>
      <c r="I7" s="4">
        <v>0</v>
      </c>
      <c r="J7" s="4"/>
      <c r="K7" s="4">
        <f>C7+I7+E7+G7</f>
        <v>9763.9584520000008</v>
      </c>
      <c r="M7" s="124" t="s">
        <v>233</v>
      </c>
      <c r="N7" s="124"/>
      <c r="O7" s="124"/>
      <c r="P7" s="124"/>
      <c r="Q7" s="124"/>
      <c r="R7" s="124"/>
      <c r="S7" s="124"/>
    </row>
    <row r="8" spans="1:19">
      <c r="A8" s="59">
        <v>42156</v>
      </c>
      <c r="C8" s="4">
        <f>'B. Return Calculation - 2015'!E46</f>
        <v>670220.91</v>
      </c>
      <c r="D8" s="4"/>
      <c r="E8" s="4">
        <f>'B. Return Calculation - 2015'!G46</f>
        <v>-812018.38</v>
      </c>
      <c r="F8" s="4"/>
      <c r="G8" s="4">
        <f>'B. Return Calculation - 2015'!M46+'B. Return Calculation - 2015'!O46</f>
        <v>-324.77603170577021</v>
      </c>
      <c r="H8" s="4"/>
      <c r="I8" s="4">
        <v>0</v>
      </c>
      <c r="J8" s="4"/>
      <c r="K8" s="4">
        <f t="shared" ref="K8:K39" si="0">K7+C8+I8+E8+G8</f>
        <v>-132358.28757970571</v>
      </c>
    </row>
    <row r="9" spans="1:19">
      <c r="A9" s="59">
        <v>42186</v>
      </c>
      <c r="C9" s="4">
        <f>'B. Return Calculation - 2015'!E47</f>
        <v>275372.99</v>
      </c>
      <c r="D9" s="4"/>
      <c r="E9" s="4">
        <f>'B. Return Calculation - 2015'!G47</f>
        <v>0</v>
      </c>
      <c r="F9" s="4"/>
      <c r="G9" s="4">
        <f>'B. Return Calculation - 2015'!M47+'B. Return Calculation - 2015'!O47</f>
        <v>351.78756501343992</v>
      </c>
      <c r="H9" s="4"/>
      <c r="I9" s="4">
        <v>0</v>
      </c>
      <c r="J9" s="4"/>
      <c r="K9" s="4">
        <f t="shared" si="0"/>
        <v>143366.48998530774</v>
      </c>
      <c r="M9" s="108" t="s">
        <v>229</v>
      </c>
      <c r="N9" s="124"/>
      <c r="O9" s="6"/>
    </row>
    <row r="10" spans="1:19">
      <c r="A10" s="59">
        <v>42217</v>
      </c>
      <c r="C10" s="4">
        <f>'B. Return Calculation - 2015'!E48</f>
        <v>378643.22000000003</v>
      </c>
      <c r="D10" s="4"/>
      <c r="E10" s="4">
        <f>'B. Return Calculation - 2015'!G48</f>
        <v>0</v>
      </c>
      <c r="F10" s="4"/>
      <c r="G10" s="4">
        <f>'B. Return Calculation - 2015'!M48+'B. Return Calculation - 2015'!O48</f>
        <v>1284.0394846218601</v>
      </c>
      <c r="H10" s="4"/>
      <c r="I10" s="4">
        <v>0</v>
      </c>
      <c r="J10" s="4"/>
      <c r="K10" s="4">
        <f t="shared" si="0"/>
        <v>523293.74946992961</v>
      </c>
      <c r="M10" s="99" t="s">
        <v>42</v>
      </c>
      <c r="N10" s="99" t="s">
        <v>43</v>
      </c>
    </row>
    <row r="11" spans="1:19">
      <c r="A11" s="59">
        <v>42248</v>
      </c>
      <c r="C11" s="4">
        <f>'B. Return Calculation - 2015'!E49</f>
        <v>835446.12000000011</v>
      </c>
      <c r="D11" s="4"/>
      <c r="E11" s="4">
        <f>'B. Return Calculation - 2015'!G49</f>
        <v>-27067.279999999999</v>
      </c>
      <c r="F11" s="4"/>
      <c r="G11" s="4">
        <f>'B. Return Calculation - 2015'!M49+'B. Return Calculation - 2015'!O49</f>
        <v>3275.6482355781327</v>
      </c>
      <c r="H11" s="4"/>
      <c r="I11" s="4">
        <v>0</v>
      </c>
      <c r="J11" s="4"/>
      <c r="K11" s="4">
        <f t="shared" si="0"/>
        <v>1334948.2377055078</v>
      </c>
      <c r="M11" s="124">
        <f>'AFUDC Rates Letter'!S49</f>
        <v>1.6812000000000001E-3</v>
      </c>
      <c r="N11" s="124">
        <f>'AFUDC Rates Letter'!T49</f>
        <v>4.1359999999999999E-3</v>
      </c>
    </row>
    <row r="12" spans="1:19">
      <c r="A12" s="59">
        <v>42278</v>
      </c>
      <c r="C12" s="4">
        <f>'B. Return Calculation - 2015'!E50</f>
        <v>388994.4</v>
      </c>
      <c r="D12" s="4"/>
      <c r="E12" s="4">
        <f>'B. Return Calculation - 2015'!G50</f>
        <v>0</v>
      </c>
      <c r="F12" s="4"/>
      <c r="G12" s="4">
        <f>'B. Return Calculation - 2015'!M50+'B. Return Calculation - 2015'!O50</f>
        <v>4240.5541002280079</v>
      </c>
      <c r="H12" s="4"/>
      <c r="I12" s="4">
        <v>0</v>
      </c>
      <c r="J12" s="4"/>
      <c r="K12" s="4">
        <f t="shared" si="0"/>
        <v>1728183.1918057357</v>
      </c>
      <c r="R12" s="124"/>
      <c r="S12" s="124"/>
    </row>
    <row r="13" spans="1:19">
      <c r="A13" s="59">
        <v>42309</v>
      </c>
      <c r="C13" s="4">
        <f>'B. Return Calculation - 2015'!E51</f>
        <v>366466.38999999978</v>
      </c>
      <c r="D13" s="4"/>
      <c r="E13" s="4">
        <f>'B. Return Calculation - 2015'!G51</f>
        <v>0</v>
      </c>
      <c r="F13" s="4"/>
      <c r="G13" s="4">
        <f>'B. Return Calculation - 2015'!M51+'B. Return Calculation - 2015'!O51</f>
        <v>5152.4190413257475</v>
      </c>
      <c r="H13" s="4"/>
      <c r="I13" s="4">
        <v>0</v>
      </c>
      <c r="J13" s="4"/>
      <c r="K13" s="4">
        <f t="shared" si="0"/>
        <v>2099802.0008470612</v>
      </c>
      <c r="M13" s="108" t="s">
        <v>230</v>
      </c>
      <c r="N13" s="124"/>
      <c r="O13" s="124"/>
      <c r="P13" s="124"/>
      <c r="Q13" s="124"/>
      <c r="R13" s="124"/>
      <c r="S13" s="124"/>
    </row>
    <row r="14" spans="1:19">
      <c r="A14" s="59">
        <v>42339</v>
      </c>
      <c r="C14" s="4">
        <f>'B. Return Calculation - 2015'!E52</f>
        <v>933199.89</v>
      </c>
      <c r="D14" s="4"/>
      <c r="E14" s="4">
        <f>'B. Return Calculation - 2015'!G52</f>
        <v>-17326.099999999999</v>
      </c>
      <c r="F14" s="4"/>
      <c r="G14" s="4">
        <f>'B. Return Calculation - 2015'!M52+'B. Return Calculation - 2015'!O52</f>
        <v>6374.535486692519</v>
      </c>
      <c r="H14" s="4"/>
      <c r="I14" s="4">
        <v>0</v>
      </c>
      <c r="J14" s="4"/>
      <c r="K14" s="4">
        <f t="shared" si="0"/>
        <v>3022050.3263337538</v>
      </c>
      <c r="M14" s="99" t="s">
        <v>42</v>
      </c>
      <c r="N14" s="99" t="s">
        <v>43</v>
      </c>
      <c r="O14" s="124"/>
      <c r="P14" s="124"/>
      <c r="Q14" s="124"/>
      <c r="R14" s="124"/>
      <c r="S14" s="124"/>
    </row>
    <row r="15" spans="1:19">
      <c r="A15" s="59">
        <v>42370</v>
      </c>
      <c r="C15" s="4">
        <f>'B. Return Calculation - 2016'!E42</f>
        <v>606189.19999999995</v>
      </c>
      <c r="D15" s="4"/>
      <c r="E15" s="4">
        <f>'B. Return Calculation - 2016'!G42</f>
        <v>0</v>
      </c>
      <c r="F15" s="4"/>
      <c r="G15" s="4">
        <f>'B. Return Calculation - 2016'!M42+'B. Return Calculation - 2016'!O42</f>
        <v>1811.9428194510767</v>
      </c>
      <c r="H15" s="4"/>
      <c r="I15" s="4">
        <v>0</v>
      </c>
      <c r="J15" s="4"/>
      <c r="K15" s="4">
        <f t="shared" si="0"/>
        <v>3630051.4691532049</v>
      </c>
      <c r="M15" s="124">
        <f>'AFUDC Rates Letter'!O49</f>
        <v>1.3171999999999999E-3</v>
      </c>
      <c r="N15" s="124">
        <f>'AFUDC Rates Letter'!Q49</f>
        <v>3.6051999999999998E-3</v>
      </c>
      <c r="O15" s="124"/>
      <c r="P15" s="124"/>
      <c r="Q15" s="124"/>
      <c r="R15" s="124"/>
      <c r="S15" s="124"/>
    </row>
    <row r="16" spans="1:19">
      <c r="A16" s="59">
        <v>42401</v>
      </c>
      <c r="C16" s="4">
        <f>'B. Return Calculation - 2016'!E43</f>
        <v>442001.94</v>
      </c>
      <c r="D16" s="4"/>
      <c r="E16" s="4">
        <f>'B. Return Calculation - 2016'!G43</f>
        <v>0</v>
      </c>
      <c r="F16" s="4"/>
      <c r="G16" s="4">
        <f>'B. Return Calculation - 2016'!M43+'B. Return Calculation - 2016'!O43</f>
        <v>19580.468817913184</v>
      </c>
      <c r="H16" s="4"/>
      <c r="I16" s="4">
        <v>0</v>
      </c>
      <c r="J16" s="4"/>
      <c r="K16" s="4">
        <f t="shared" si="0"/>
        <v>4091633.8779711179</v>
      </c>
      <c r="M16" s="124"/>
      <c r="N16" s="124"/>
      <c r="O16" s="124"/>
      <c r="P16" s="124"/>
      <c r="Q16" s="124"/>
      <c r="R16" s="124"/>
      <c r="S16" s="124"/>
    </row>
    <row r="17" spans="1:19">
      <c r="A17" s="59">
        <v>42430</v>
      </c>
      <c r="C17" s="4">
        <f>'B. Return Calculation - 2016'!E44</f>
        <v>439341.84</v>
      </c>
      <c r="D17" s="4"/>
      <c r="E17" s="4">
        <f>'B. Return Calculation - 2016'!G44</f>
        <v>-26762.87</v>
      </c>
      <c r="F17" s="4"/>
      <c r="G17" s="4">
        <f>'B. Return Calculation - 2016'!M44+'B. Return Calculation - 2016'!O44</f>
        <v>25133.057270394042</v>
      </c>
      <c r="H17" s="4"/>
      <c r="I17" s="4">
        <v>0</v>
      </c>
      <c r="J17" s="4"/>
      <c r="K17" s="4">
        <f t="shared" si="0"/>
        <v>4529345.9052415118</v>
      </c>
      <c r="M17" s="124"/>
      <c r="N17" s="124"/>
      <c r="O17" s="124"/>
      <c r="P17" s="124"/>
      <c r="Q17" s="124"/>
      <c r="R17" s="124"/>
      <c r="S17" s="124"/>
    </row>
    <row r="18" spans="1:19">
      <c r="A18" s="59">
        <v>42461</v>
      </c>
      <c r="C18" s="4">
        <f>'B. Return Calculation - 2016'!E45</f>
        <v>574465.39</v>
      </c>
      <c r="D18" s="4"/>
      <c r="E18" s="4">
        <f>'B. Return Calculation - 2016'!G45</f>
        <v>0</v>
      </c>
      <c r="F18" s="4"/>
      <c r="G18" s="4">
        <f>'B. Return Calculation - 2016'!M45+'B. Return Calculation - 2016'!O45</f>
        <v>28850.824489741219</v>
      </c>
      <c r="H18" s="4"/>
      <c r="I18" s="4">
        <v>0</v>
      </c>
      <c r="J18" s="4"/>
      <c r="K18" s="4">
        <f t="shared" si="0"/>
        <v>5132662.119731253</v>
      </c>
      <c r="M18" s="124"/>
      <c r="N18" s="124"/>
      <c r="O18" s="124"/>
      <c r="P18" s="124"/>
      <c r="Q18" s="124"/>
      <c r="R18" s="124"/>
      <c r="S18" s="124"/>
    </row>
    <row r="19" spans="1:19">
      <c r="A19" s="59">
        <v>42491</v>
      </c>
      <c r="C19" s="4">
        <f>'B. Return Calculation - 2016'!E46</f>
        <v>701652.51</v>
      </c>
      <c r="D19" s="4"/>
      <c r="E19" s="4">
        <f>'B. Return Calculation - 2016'!G46</f>
        <v>0</v>
      </c>
      <c r="F19" s="4"/>
      <c r="G19" s="4">
        <f>'B. Return Calculation - 2016'!M46+'B. Return Calculation - 2016'!O46</f>
        <v>32980.213738944818</v>
      </c>
      <c r="H19" s="4"/>
      <c r="I19" s="4">
        <v>0</v>
      </c>
      <c r="J19" s="4"/>
      <c r="K19" s="4">
        <f t="shared" si="0"/>
        <v>5867294.8434701972</v>
      </c>
      <c r="M19" s="2" t="s">
        <v>0</v>
      </c>
      <c r="P19" t="s">
        <v>190</v>
      </c>
      <c r="Q19" s="4">
        <v>10</v>
      </c>
    </row>
    <row r="20" spans="1:19">
      <c r="A20" s="59">
        <v>42522</v>
      </c>
      <c r="C20" s="4">
        <f>'B. Return Calculation - 2016'!E47</f>
        <v>286932.36</v>
      </c>
      <c r="D20" s="4"/>
      <c r="E20" s="4">
        <f>'B. Return Calculation - 2016'!G47</f>
        <v>-26762.87</v>
      </c>
      <c r="F20" s="4"/>
      <c r="G20" s="4">
        <f>'B. Return Calculation - 2016'!M47+'B. Return Calculation - 2016'!O47</f>
        <v>34637.330384240333</v>
      </c>
      <c r="H20" s="4"/>
      <c r="I20" s="4">
        <v>0</v>
      </c>
      <c r="J20" s="4"/>
      <c r="K20" s="4">
        <f t="shared" si="0"/>
        <v>6162101.6638544379</v>
      </c>
      <c r="M20" s="2" t="s">
        <v>107</v>
      </c>
      <c r="Q20" s="101">
        <v>331697.07073803927</v>
      </c>
    </row>
    <row r="21" spans="1:19">
      <c r="A21" s="59">
        <v>42552</v>
      </c>
      <c r="C21" s="4">
        <f>'B. Return Calculation - 2016'!E48</f>
        <v>714503.7</v>
      </c>
      <c r="D21" s="4"/>
      <c r="E21" s="4">
        <f>'B. Return Calculation - 2016'!G48</f>
        <v>0</v>
      </c>
      <c r="F21" s="4"/>
      <c r="G21" s="4">
        <f>'B. Return Calculation - 2016'!M48+'B. Return Calculation - 2016'!O48</f>
        <v>38927.77530424358</v>
      </c>
      <c r="H21" s="4"/>
      <c r="I21" s="4">
        <v>0</v>
      </c>
      <c r="J21" s="4"/>
      <c r="K21" s="4">
        <f t="shared" si="0"/>
        <v>6915533.139158682</v>
      </c>
      <c r="M21" s="109" t="s">
        <v>108</v>
      </c>
      <c r="N21" s="109"/>
      <c r="O21" s="109"/>
      <c r="P21" s="109"/>
      <c r="Q21" s="162">
        <f>Q20*12</f>
        <v>3980364.8488564715</v>
      </c>
    </row>
    <row r="22" spans="1:19">
      <c r="A22" s="59">
        <v>42583</v>
      </c>
      <c r="C22" s="4">
        <f>'B. Return Calculation - 2016'!E49</f>
        <v>-557929.44999999995</v>
      </c>
      <c r="D22" s="4"/>
      <c r="E22" s="4">
        <f>'B. Return Calculation - 2016'!G49</f>
        <v>0</v>
      </c>
      <c r="F22" s="4"/>
      <c r="G22" s="4">
        <f>'B. Return Calculation - 2016'!M49+'B. Return Calculation - 2016'!O49</f>
        <v>36041.255313840549</v>
      </c>
      <c r="H22" s="4"/>
      <c r="I22" s="4">
        <v>0</v>
      </c>
      <c r="J22" s="4"/>
      <c r="K22" s="4">
        <f t="shared" si="0"/>
        <v>6393644.9444725225</v>
      </c>
    </row>
    <row r="23" spans="1:19">
      <c r="A23" s="59">
        <v>42614</v>
      </c>
      <c r="C23" s="4">
        <f>'B. Return Calculation - 2016'!E50</f>
        <v>663856.66</v>
      </c>
      <c r="D23" s="4"/>
      <c r="E23" s="4">
        <f>'B. Return Calculation - 2016'!G50</f>
        <v>-26762.87</v>
      </c>
      <c r="F23" s="4"/>
      <c r="G23" s="4">
        <f>'B. Return Calculation - 2016'!M50+'B. Return Calculation - 2016'!O50</f>
        <v>39914.20686947395</v>
      </c>
      <c r="H23" s="4"/>
      <c r="I23" s="4">
        <v>0</v>
      </c>
      <c r="J23" s="4"/>
      <c r="K23" s="4">
        <f t="shared" si="0"/>
        <v>7070652.9413419962</v>
      </c>
    </row>
    <row r="24" spans="1:19">
      <c r="A24" s="59">
        <v>42644</v>
      </c>
      <c r="C24" s="4">
        <f>'B. Return Calculation - 2016'!E51</f>
        <v>134650.54</v>
      </c>
      <c r="D24" s="4"/>
      <c r="E24" s="4">
        <f>'B. Return Calculation - 2016'!G51</f>
        <v>0</v>
      </c>
      <c r="F24" s="4"/>
      <c r="G24" s="4">
        <f>'B. Return Calculation - 2016'!M51+'B. Return Calculation - 2016'!O51</f>
        <v>41080.317268523249</v>
      </c>
      <c r="H24" s="4"/>
      <c r="I24" s="4">
        <v>0</v>
      </c>
      <c r="J24" s="4"/>
      <c r="K24" s="4">
        <f t="shared" si="0"/>
        <v>7246383.7986105196</v>
      </c>
      <c r="M24" s="108" t="s">
        <v>109</v>
      </c>
    </row>
    <row r="25" spans="1:19">
      <c r="A25" s="59">
        <v>42675</v>
      </c>
      <c r="C25" s="4">
        <f>'B. Return Calculation - 2016'!E52</f>
        <v>365804.84</v>
      </c>
      <c r="D25" s="4"/>
      <c r="E25" s="4">
        <f>'B. Return Calculation - 2016'!G52</f>
        <v>0</v>
      </c>
      <c r="F25" s="4"/>
      <c r="G25" s="4">
        <f>'B. Return Calculation - 2016'!M52+'B. Return Calculation - 2016'!O52</f>
        <v>42105.299016746358</v>
      </c>
      <c r="H25" s="4"/>
      <c r="I25" s="4">
        <v>0</v>
      </c>
      <c r="J25" s="4"/>
      <c r="K25" s="4">
        <f t="shared" si="0"/>
        <v>7654293.9376272662</v>
      </c>
      <c r="M25" t="s">
        <v>110</v>
      </c>
    </row>
    <row r="26" spans="1:19">
      <c r="A26" s="59">
        <v>42705</v>
      </c>
      <c r="C26" s="4">
        <f>'B. Return Calculation - 2016'!E53</f>
        <v>406494.03</v>
      </c>
      <c r="D26" s="4"/>
      <c r="E26" s="4">
        <f>'B. Return Calculation - 2016'!G53</f>
        <v>-26762.87</v>
      </c>
      <c r="F26" s="4"/>
      <c r="G26" s="4">
        <f>'B. Return Calculation - 2016'!M53+'B. Return Calculation - 2016'!O53</f>
        <v>44698.905435668814</v>
      </c>
      <c r="H26" s="4"/>
      <c r="I26" s="4">
        <v>0</v>
      </c>
      <c r="J26" s="4"/>
      <c r="K26" s="4">
        <f t="shared" si="0"/>
        <v>8078724.0030629355</v>
      </c>
      <c r="M26" t="s">
        <v>111</v>
      </c>
    </row>
    <row r="27" spans="1:19">
      <c r="A27" s="59">
        <v>42736</v>
      </c>
      <c r="C27" s="4">
        <f>'B. Return Calculation - 2017'!E42</f>
        <v>371256.46</v>
      </c>
      <c r="D27" s="4"/>
      <c r="E27" s="4">
        <f>'B. Return Calculation - 2017'!G42</f>
        <v>0</v>
      </c>
      <c r="F27" s="4"/>
      <c r="G27" s="4">
        <f>'B. Return Calculation - 2017'!M42+'B. Return Calculation - 2017'!O42</f>
        <v>43310.37486342906</v>
      </c>
      <c r="H27" s="4"/>
      <c r="I27" s="4">
        <v>0</v>
      </c>
      <c r="J27" s="4"/>
      <c r="K27" s="4">
        <f t="shared" si="0"/>
        <v>8493290.8379263654</v>
      </c>
    </row>
    <row r="28" spans="1:19">
      <c r="A28" s="59">
        <v>42767</v>
      </c>
      <c r="C28" s="4">
        <f>'B. Return Calculation - 2017'!E43</f>
        <v>438302.33</v>
      </c>
      <c r="D28" s="4"/>
      <c r="E28" s="4">
        <f>'B. Return Calculation - 2017'!G43</f>
        <v>0</v>
      </c>
      <c r="F28" s="4"/>
      <c r="G28" s="4">
        <f>'B. Return Calculation - 2017'!M43+'B. Return Calculation - 2017'!O43</f>
        <v>40475.300759091893</v>
      </c>
      <c r="H28" s="4"/>
      <c r="I28" s="4">
        <v>0</v>
      </c>
      <c r="J28" s="4"/>
      <c r="K28" s="4">
        <f t="shared" si="0"/>
        <v>8972068.4686854575</v>
      </c>
      <c r="M28" t="s">
        <v>247</v>
      </c>
    </row>
    <row r="29" spans="1:19">
      <c r="A29" s="59">
        <v>42795</v>
      </c>
      <c r="C29" s="4">
        <f>'B. Return Calculation - 2017'!E44</f>
        <v>712409.36</v>
      </c>
      <c r="D29" s="4"/>
      <c r="E29" s="4">
        <f>'B. Return Calculation - 2017'!G44</f>
        <v>-26762.87</v>
      </c>
      <c r="F29" s="4"/>
      <c r="G29" s="4">
        <f>'B. Return Calculation - 2017'!M44+'B. Return Calculation - 2017'!O44</f>
        <v>44946.039646226236</v>
      </c>
      <c r="H29" s="4"/>
      <c r="I29" s="4">
        <v>0</v>
      </c>
      <c r="J29" s="4"/>
      <c r="K29" s="4">
        <f t="shared" si="0"/>
        <v>9702660.9983316846</v>
      </c>
    </row>
    <row r="30" spans="1:19">
      <c r="A30" s="123">
        <v>42826</v>
      </c>
      <c r="B30" s="50"/>
      <c r="C30" s="86">
        <f>'B. Return Calculation - 2017'!E45</f>
        <v>284390.55</v>
      </c>
      <c r="D30" s="86"/>
      <c r="E30" s="86">
        <v>0</v>
      </c>
      <c r="F30" s="86"/>
      <c r="G30" s="4">
        <f>'B. Return Calculation - 2017'!M45+'B. Return Calculation - 2017'!O45</f>
        <v>51351.421651211844</v>
      </c>
      <c r="H30" s="86"/>
      <c r="I30" s="86">
        <v>0</v>
      </c>
      <c r="J30" s="86"/>
      <c r="K30" s="86">
        <f t="shared" si="0"/>
        <v>10038402.969982898</v>
      </c>
    </row>
    <row r="31" spans="1:19" s="50" customFormat="1">
      <c r="A31" s="123">
        <v>42856</v>
      </c>
      <c r="C31" s="86">
        <f>'B. Return Calculation - 2017'!E46</f>
        <v>643374.35</v>
      </c>
      <c r="D31" s="86"/>
      <c r="E31" s="86">
        <v>0</v>
      </c>
      <c r="F31" s="86"/>
      <c r="G31" s="4">
        <f>'B. Return Calculation - 2017'!M46+'B. Return Calculation - 2017'!O46</f>
        <v>56744.805656945115</v>
      </c>
      <c r="H31" s="86"/>
      <c r="I31" s="86">
        <v>0</v>
      </c>
      <c r="J31" s="86"/>
      <c r="K31" s="86">
        <f t="shared" si="0"/>
        <v>10738522.125639843</v>
      </c>
      <c r="M31"/>
      <c r="N31"/>
      <c r="O31"/>
      <c r="P31"/>
      <c r="Q31"/>
      <c r="R31"/>
      <c r="S31"/>
    </row>
    <row r="32" spans="1:19">
      <c r="A32" s="106">
        <v>42887</v>
      </c>
      <c r="B32" s="50"/>
      <c r="C32" s="86">
        <f>-'June 17 settlements'!E6</f>
        <v>311213.02</v>
      </c>
      <c r="D32" s="86"/>
      <c r="E32" s="100">
        <v>-26762.87</v>
      </c>
      <c r="F32" s="100"/>
      <c r="G32" s="100">
        <f>((K31+C32+I32+E32)*$M$15)+((K31+C32+I32+E32)*$N$15)</f>
        <v>54259.47872960956</v>
      </c>
      <c r="H32" s="100"/>
      <c r="I32" s="100">
        <v>0</v>
      </c>
      <c r="J32" s="100"/>
      <c r="K32" s="100">
        <f t="shared" si="0"/>
        <v>11077231.754369453</v>
      </c>
      <c r="L32" s="156" t="s">
        <v>163</v>
      </c>
      <c r="M32" s="102"/>
    </row>
    <row r="33" spans="1:19">
      <c r="A33" s="106">
        <v>42917</v>
      </c>
      <c r="B33" s="107"/>
      <c r="C33" s="100">
        <f>'Total w Infl 6-30 no post closu'!$H$11/6</f>
        <v>1106521.46140921</v>
      </c>
      <c r="D33" s="100"/>
      <c r="E33" s="100">
        <v>0</v>
      </c>
      <c r="F33" s="100"/>
      <c r="G33" s="100">
        <f t="shared" ref="G33:G41" si="1">((K32+C33+I33+E33)*$M$15)+((K32+C33+I33+E33)*$N$15)</f>
        <v>59973.306829348883</v>
      </c>
      <c r="H33" s="100"/>
      <c r="I33" s="100">
        <v>0</v>
      </c>
      <c r="J33" s="100"/>
      <c r="K33" s="100">
        <f t="shared" si="0"/>
        <v>12243726.52260801</v>
      </c>
    </row>
    <row r="34" spans="1:19">
      <c r="A34" s="106">
        <v>42948</v>
      </c>
      <c r="B34" s="107"/>
      <c r="C34" s="100">
        <f>$C$33</f>
        <v>1106521.46140921</v>
      </c>
      <c r="D34" s="100"/>
      <c r="E34" s="100">
        <v>0</v>
      </c>
      <c r="F34" s="100"/>
      <c r="G34" s="100">
        <f t="shared" si="1"/>
        <v>65715.260676526363</v>
      </c>
      <c r="H34" s="100"/>
      <c r="I34" s="100">
        <v>0</v>
      </c>
      <c r="J34" s="100"/>
      <c r="K34" s="100">
        <f t="shared" si="0"/>
        <v>13415963.244693745</v>
      </c>
      <c r="M34" s="102">
        <f>SUM(C7:C26)</f>
        <v>8636047.4800000004</v>
      </c>
      <c r="N34" t="s">
        <v>186</v>
      </c>
    </row>
    <row r="35" spans="1:19">
      <c r="A35" s="106">
        <v>42979</v>
      </c>
      <c r="B35" s="107"/>
      <c r="C35" s="100">
        <f>$C$33</f>
        <v>1106521.46140921</v>
      </c>
      <c r="D35" s="100"/>
      <c r="E35" s="100">
        <v>-26762.87</v>
      </c>
      <c r="F35" s="100"/>
      <c r="G35" s="100">
        <f>((K34+C35+I35+E35)*$M$15)+((K34+C35+I35+E35)*$N$15)</f>
        <v>71353.741166033185</v>
      </c>
      <c r="H35" s="100"/>
      <c r="I35" s="100">
        <v>0</v>
      </c>
      <c r="J35" s="100"/>
      <c r="K35" s="100">
        <f t="shared" si="0"/>
        <v>14567075.577268988</v>
      </c>
      <c r="M35" s="207">
        <f>SUM(C27:C32)</f>
        <v>2760946.07</v>
      </c>
      <c r="N35" t="s">
        <v>187</v>
      </c>
    </row>
    <row r="36" spans="1:19">
      <c r="A36" s="106">
        <v>43009</v>
      </c>
      <c r="B36" s="107"/>
      <c r="C36" s="100">
        <f>$C$33</f>
        <v>1106521.46140921</v>
      </c>
      <c r="D36" s="100"/>
      <c r="E36" s="100">
        <v>0</v>
      </c>
      <c r="F36" s="100"/>
      <c r="G36" s="100">
        <f t="shared" si="1"/>
        <v>77151.714063189545</v>
      </c>
      <c r="H36" s="100"/>
      <c r="I36" s="100">
        <v>0</v>
      </c>
      <c r="J36" s="100"/>
      <c r="K36" s="100">
        <f t="shared" si="0"/>
        <v>15750748.752741387</v>
      </c>
      <c r="M36" s="102">
        <f>M34+M35</f>
        <v>11396993.550000001</v>
      </c>
      <c r="N36" t="s">
        <v>225</v>
      </c>
    </row>
    <row r="37" spans="1:19">
      <c r="A37" s="106">
        <v>43040</v>
      </c>
      <c r="B37" s="107"/>
      <c r="C37" s="100">
        <f>$C$33</f>
        <v>1106521.46140921</v>
      </c>
      <c r="D37" s="100"/>
      <c r="E37" s="100">
        <v>0</v>
      </c>
      <c r="F37" s="100"/>
      <c r="G37" s="100">
        <f t="shared" si="1"/>
        <v>82978.226902134891</v>
      </c>
      <c r="H37" s="100"/>
      <c r="I37" s="100">
        <v>0</v>
      </c>
      <c r="J37" s="100"/>
      <c r="K37" s="100">
        <f t="shared" si="0"/>
        <v>16940248.441052731</v>
      </c>
    </row>
    <row r="38" spans="1:19">
      <c r="A38" s="106">
        <v>43070</v>
      </c>
      <c r="B38" s="107"/>
      <c r="C38" s="100">
        <f>$C$33</f>
        <v>1106521.46140921</v>
      </c>
      <c r="D38" s="100"/>
      <c r="E38" s="100">
        <v>-26762.87</v>
      </c>
      <c r="F38" s="100"/>
      <c r="G38" s="100">
        <f t="shared" si="1"/>
        <v>88701.682616590653</v>
      </c>
      <c r="H38" s="100"/>
      <c r="I38" s="100">
        <v>0</v>
      </c>
      <c r="J38" s="100"/>
      <c r="K38" s="100">
        <f t="shared" si="0"/>
        <v>18108708.715078533</v>
      </c>
    </row>
    <row r="39" spans="1:19">
      <c r="A39" s="106">
        <v>43101</v>
      </c>
      <c r="B39" s="107"/>
      <c r="C39" s="100">
        <f>'Total w Infl 6-30 no post closu'!$I$11/12</f>
        <v>254970.35206164734</v>
      </c>
      <c r="D39" s="100"/>
      <c r="E39" s="100">
        <v>0</v>
      </c>
      <c r="F39" s="100"/>
      <c r="G39" s="100">
        <f t="shared" si="1"/>
        <v>90393.373840090819</v>
      </c>
      <c r="H39" s="100"/>
      <c r="I39" s="100">
        <v>0</v>
      </c>
      <c r="J39" s="100"/>
      <c r="K39" s="100">
        <f t="shared" si="0"/>
        <v>18454072.440980271</v>
      </c>
      <c r="M39" s="50"/>
      <c r="N39" s="50"/>
      <c r="O39" s="50"/>
      <c r="P39" s="50"/>
      <c r="Q39" s="50"/>
      <c r="R39" s="50"/>
      <c r="S39" s="50"/>
    </row>
    <row r="40" spans="1:19">
      <c r="A40" s="106">
        <v>43132</v>
      </c>
      <c r="B40" s="107"/>
      <c r="C40" s="100">
        <f>$C$39</f>
        <v>254970.35206164734</v>
      </c>
      <c r="D40" s="100"/>
      <c r="E40" s="100">
        <v>0</v>
      </c>
      <c r="F40" s="100"/>
      <c r="G40" s="100">
        <f t="shared" si="1"/>
        <v>92093.392244469534</v>
      </c>
      <c r="H40" s="100"/>
      <c r="I40" s="100">
        <v>0</v>
      </c>
      <c r="J40" s="100"/>
      <c r="K40" s="100">
        <f t="shared" ref="K40:K71" si="2">K39+C40+I40+E40+G40</f>
        <v>18801136.185286388</v>
      </c>
    </row>
    <row r="41" spans="1:19">
      <c r="A41" s="106">
        <v>43160</v>
      </c>
      <c r="B41" s="107"/>
      <c r="C41" s="100">
        <f t="shared" ref="C41:C50" si="3">$C$39</f>
        <v>254970.35206164734</v>
      </c>
      <c r="D41" s="100"/>
      <c r="E41" s="100">
        <v>-26762.87</v>
      </c>
      <c r="F41" s="100"/>
      <c r="G41" s="100">
        <f t="shared" si="1"/>
        <v>93670.04126815396</v>
      </c>
      <c r="H41" s="100"/>
      <c r="I41" s="100">
        <v>0</v>
      </c>
      <c r="J41" s="100"/>
      <c r="K41" s="100">
        <f t="shared" si="2"/>
        <v>19123013.70861619</v>
      </c>
    </row>
    <row r="42" spans="1:19">
      <c r="A42" s="106">
        <v>43191</v>
      </c>
      <c r="B42" s="107"/>
      <c r="C42" s="100">
        <f t="shared" si="3"/>
        <v>254970.35206164734</v>
      </c>
      <c r="D42" s="100"/>
      <c r="E42" s="100">
        <v>0</v>
      </c>
      <c r="F42" s="100"/>
      <c r="G42" s="100">
        <f>((K41+C42+I42+E42)*$M$11)+((K41+C42+I42+E42)*$N$11)</f>
        <v>112725.60887777513</v>
      </c>
      <c r="H42" s="100"/>
      <c r="I42" s="100">
        <v>0</v>
      </c>
      <c r="J42" s="100"/>
      <c r="K42" s="100">
        <f t="shared" si="2"/>
        <v>19490709.669555612</v>
      </c>
    </row>
    <row r="43" spans="1:19">
      <c r="A43" s="106">
        <v>43221</v>
      </c>
      <c r="B43" s="107"/>
      <c r="C43" s="100">
        <f t="shared" si="3"/>
        <v>254970.35206164734</v>
      </c>
      <c r="D43" s="100"/>
      <c r="E43" s="100">
        <v>0</v>
      </c>
      <c r="F43" s="100"/>
      <c r="G43" s="100">
        <f t="shared" ref="G43:G73" si="4">((K42+C43+I43+E43)*$M$11)+((K42+C43+I43+E43)*$N$11)</f>
        <v>114864.56982175194</v>
      </c>
      <c r="H43" s="100"/>
      <c r="I43" s="100">
        <v>0</v>
      </c>
      <c r="J43" s="100"/>
      <c r="K43" s="100">
        <f t="shared" si="2"/>
        <v>19860544.591439012</v>
      </c>
    </row>
    <row r="44" spans="1:19">
      <c r="A44" s="106">
        <v>43252</v>
      </c>
      <c r="B44" s="107"/>
      <c r="C44" s="100">
        <f t="shared" si="3"/>
        <v>254970.35206164734</v>
      </c>
      <c r="D44" s="100"/>
      <c r="E44" s="100"/>
      <c r="F44" s="100"/>
      <c r="G44" s="100">
        <f t="shared" si="4"/>
        <v>115086.42532943471</v>
      </c>
      <c r="H44" s="100"/>
      <c r="I44" s="100">
        <f>-$Q$20</f>
        <v>-331697.07073803927</v>
      </c>
      <c r="J44" s="100"/>
      <c r="K44" s="100">
        <f t="shared" si="2"/>
        <v>19898904.298092056</v>
      </c>
    </row>
    <row r="45" spans="1:19">
      <c r="A45" s="106">
        <v>43282</v>
      </c>
      <c r="B45" s="107"/>
      <c r="C45" s="100">
        <f t="shared" si="3"/>
        <v>254970.35206164734</v>
      </c>
      <c r="D45" s="100"/>
      <c r="E45" s="100"/>
      <c r="F45" s="100"/>
      <c r="G45" s="100">
        <f>((K44+C45+I45+E45)*$M$11)+((K44+C45+I45+E45)*$N$11)</f>
        <v>115309.5714149768</v>
      </c>
      <c r="H45" s="100"/>
      <c r="I45" s="100">
        <f t="shared" ref="I45:I73" si="5">-$Q$20</f>
        <v>-331697.07073803927</v>
      </c>
      <c r="J45" s="100"/>
      <c r="K45" s="100">
        <f t="shared" si="2"/>
        <v>19937487.150830641</v>
      </c>
    </row>
    <row r="46" spans="1:19">
      <c r="A46" s="106">
        <v>43313</v>
      </c>
      <c r="B46" s="107"/>
      <c r="C46" s="100">
        <f t="shared" si="3"/>
        <v>254970.35206164734</v>
      </c>
      <c r="D46" s="100"/>
      <c r="E46" s="100"/>
      <c r="F46" s="100"/>
      <c r="G46" s="100">
        <f>((K45+C46+I46+E46)*$M$11)+((K45+C46+I46+E46)*$N$11)</f>
        <v>115534.0155859277</v>
      </c>
      <c r="H46" s="100"/>
      <c r="I46" s="100">
        <f t="shared" si="5"/>
        <v>-331697.07073803927</v>
      </c>
      <c r="J46" s="100"/>
      <c r="K46" s="100">
        <f t="shared" si="2"/>
        <v>19976294.447740179</v>
      </c>
    </row>
    <row r="47" spans="1:19">
      <c r="A47" s="106">
        <v>43344</v>
      </c>
      <c r="B47" s="107"/>
      <c r="C47" s="100">
        <f t="shared" si="3"/>
        <v>254970.35206164734</v>
      </c>
      <c r="D47" s="100"/>
      <c r="E47" s="100"/>
      <c r="F47" s="100"/>
      <c r="G47" s="100">
        <f t="shared" si="4"/>
        <v>115759.76539350985</v>
      </c>
      <c r="H47" s="100"/>
      <c r="I47" s="100">
        <f t="shared" si="5"/>
        <v>-331697.07073803927</v>
      </c>
      <c r="J47" s="100"/>
      <c r="K47" s="100">
        <f t="shared" si="2"/>
        <v>20015327.494457297</v>
      </c>
    </row>
    <row r="48" spans="1:19">
      <c r="A48" s="106">
        <v>43374</v>
      </c>
      <c r="B48" s="107"/>
      <c r="C48" s="100">
        <f t="shared" si="3"/>
        <v>254970.35206164734</v>
      </c>
      <c r="D48" s="100"/>
      <c r="E48" s="100"/>
      <c r="F48" s="100"/>
      <c r="G48" s="100">
        <f t="shared" si="4"/>
        <v>115986.82843287267</v>
      </c>
      <c r="H48" s="100"/>
      <c r="I48" s="100">
        <f t="shared" si="5"/>
        <v>-331697.07073803927</v>
      </c>
      <c r="J48" s="100"/>
      <c r="K48" s="100">
        <f t="shared" si="2"/>
        <v>20054587.604213778</v>
      </c>
    </row>
    <row r="49" spans="1:13">
      <c r="A49" s="106">
        <v>43405</v>
      </c>
      <c r="B49" s="107"/>
      <c r="C49" s="100">
        <f t="shared" si="3"/>
        <v>254970.35206164734</v>
      </c>
      <c r="D49" s="100"/>
      <c r="E49" s="100"/>
      <c r="F49" s="100"/>
      <c r="G49" s="100">
        <f t="shared" si="4"/>
        <v>116215.21234334807</v>
      </c>
      <c r="H49" s="100"/>
      <c r="I49" s="100">
        <f t="shared" si="5"/>
        <v>-331697.07073803927</v>
      </c>
      <c r="J49" s="100"/>
      <c r="K49" s="100">
        <f t="shared" si="2"/>
        <v>20094076.097880732</v>
      </c>
      <c r="M49" s="60"/>
    </row>
    <row r="50" spans="1:13">
      <c r="A50" s="106">
        <v>43435</v>
      </c>
      <c r="B50" s="107"/>
      <c r="C50" s="100">
        <f t="shared" si="3"/>
        <v>254970.35206164734</v>
      </c>
      <c r="D50" s="100"/>
      <c r="E50" s="100"/>
      <c r="F50" s="100"/>
      <c r="G50" s="100">
        <f t="shared" si="4"/>
        <v>116444.9248087075</v>
      </c>
      <c r="H50" s="100"/>
      <c r="I50" s="100">
        <f t="shared" si="5"/>
        <v>-331697.07073803927</v>
      </c>
      <c r="J50" s="100"/>
      <c r="K50" s="100">
        <f t="shared" si="2"/>
        <v>20133794.304013047</v>
      </c>
      <c r="M50" s="102"/>
    </row>
    <row r="51" spans="1:13">
      <c r="A51" s="106">
        <v>43466</v>
      </c>
      <c r="B51" s="107"/>
      <c r="C51" s="100">
        <f>'Total w Infl 6-30 no post closu'!$J$11/12</f>
        <v>489031.71702241298</v>
      </c>
      <c r="D51" s="100"/>
      <c r="E51" s="100"/>
      <c r="F51" s="100"/>
      <c r="G51" s="100">
        <f t="shared" si="4"/>
        <v>118037.55532967014</v>
      </c>
      <c r="H51" s="100"/>
      <c r="I51" s="100">
        <f t="shared" si="5"/>
        <v>-331697.07073803927</v>
      </c>
      <c r="J51" s="100"/>
      <c r="K51" s="100">
        <f t="shared" si="2"/>
        <v>20409166.505627088</v>
      </c>
    </row>
    <row r="52" spans="1:13">
      <c r="A52" s="106">
        <v>43497</v>
      </c>
      <c r="B52" s="107"/>
      <c r="C52" s="100">
        <f>$C$51</f>
        <v>489031.71702241298</v>
      </c>
      <c r="D52" s="100"/>
      <c r="E52" s="100"/>
      <c r="F52" s="100"/>
      <c r="G52" s="100">
        <f t="shared" si="4"/>
        <v>119639.45050089934</v>
      </c>
      <c r="H52" s="100"/>
      <c r="I52" s="100">
        <f t="shared" si="5"/>
        <v>-331697.07073803927</v>
      </c>
      <c r="J52" s="100"/>
      <c r="K52" s="100">
        <f t="shared" si="2"/>
        <v>20686140.602412358</v>
      </c>
    </row>
    <row r="53" spans="1:13">
      <c r="A53" s="106">
        <v>43525</v>
      </c>
      <c r="B53" s="107"/>
      <c r="C53" s="100">
        <f t="shared" ref="C53:C62" si="6">$C$51</f>
        <v>489031.71702241298</v>
      </c>
      <c r="D53" s="100"/>
      <c r="E53" s="100"/>
      <c r="F53" s="100"/>
      <c r="G53" s="100">
        <f t="shared" si="4"/>
        <v>121250.66421671861</v>
      </c>
      <c r="H53" s="100"/>
      <c r="I53" s="100">
        <f t="shared" si="5"/>
        <v>-331697.07073803927</v>
      </c>
      <c r="J53" s="100"/>
      <c r="K53" s="100">
        <f t="shared" si="2"/>
        <v>20964725.912913449</v>
      </c>
    </row>
    <row r="54" spans="1:13">
      <c r="A54" s="106">
        <v>43556</v>
      </c>
      <c r="B54" s="107"/>
      <c r="C54" s="100">
        <f t="shared" si="6"/>
        <v>489031.71702241298</v>
      </c>
      <c r="D54" s="100"/>
      <c r="E54" s="100"/>
      <c r="F54" s="100"/>
      <c r="G54" s="100">
        <f t="shared" si="4"/>
        <v>122871.25068496556</v>
      </c>
      <c r="H54" s="100"/>
      <c r="I54" s="100">
        <f t="shared" si="5"/>
        <v>-331697.07073803927</v>
      </c>
      <c r="J54" s="100"/>
      <c r="K54" s="100">
        <f t="shared" si="2"/>
        <v>21244931.809882786</v>
      </c>
    </row>
    <row r="55" spans="1:13">
      <c r="A55" s="106">
        <v>43586</v>
      </c>
      <c r="B55" s="107"/>
      <c r="C55" s="100">
        <f t="shared" si="6"/>
        <v>489031.71702241298</v>
      </c>
      <c r="D55" s="100"/>
      <c r="E55" s="100"/>
      <c r="F55" s="100"/>
      <c r="G55" s="100">
        <f t="shared" si="4"/>
        <v>124501.2644288156</v>
      </c>
      <c r="H55" s="100"/>
      <c r="I55" s="100">
        <f t="shared" si="5"/>
        <v>-331697.07073803927</v>
      </c>
      <c r="J55" s="100"/>
      <c r="K55" s="100">
        <f t="shared" si="2"/>
        <v>21526767.720595974</v>
      </c>
    </row>
    <row r="56" spans="1:13">
      <c r="A56" s="106">
        <v>43617</v>
      </c>
      <c r="B56" s="107"/>
      <c r="C56" s="100">
        <f t="shared" si="6"/>
        <v>489031.71702241298</v>
      </c>
      <c r="D56" s="100"/>
      <c r="E56" s="100"/>
      <c r="F56" s="100"/>
      <c r="G56" s="100">
        <f t="shared" si="4"/>
        <v>126140.76028861635</v>
      </c>
      <c r="H56" s="100"/>
      <c r="I56" s="100">
        <f t="shared" si="5"/>
        <v>-331697.07073803927</v>
      </c>
      <c r="J56" s="100"/>
      <c r="K56" s="100">
        <f t="shared" si="2"/>
        <v>21810243.127168961</v>
      </c>
    </row>
    <row r="57" spans="1:13">
      <c r="A57" s="106">
        <v>43647</v>
      </c>
      <c r="B57" s="107"/>
      <c r="C57" s="100">
        <f t="shared" si="6"/>
        <v>489031.71702241298</v>
      </c>
      <c r="D57" s="100"/>
      <c r="E57" s="100"/>
      <c r="F57" s="100"/>
      <c r="G57" s="100">
        <f t="shared" si="4"/>
        <v>127789.79342373273</v>
      </c>
      <c r="H57" s="100"/>
      <c r="I57" s="100">
        <f t="shared" si="5"/>
        <v>-331697.07073803927</v>
      </c>
      <c r="J57" s="100"/>
      <c r="K57" s="100">
        <f t="shared" si="2"/>
        <v>22095367.566877063</v>
      </c>
    </row>
    <row r="58" spans="1:13">
      <c r="A58" s="106">
        <v>43678</v>
      </c>
      <c r="B58" s="107"/>
      <c r="C58" s="100">
        <f t="shared" si="6"/>
        <v>489031.71702241298</v>
      </c>
      <c r="D58" s="100"/>
      <c r="E58" s="100"/>
      <c r="F58" s="100"/>
      <c r="G58" s="100">
        <f t="shared" si="4"/>
        <v>129448.41931440269</v>
      </c>
      <c r="H58" s="100"/>
      <c r="I58" s="100">
        <f t="shared" si="5"/>
        <v>-331697.07073803927</v>
      </c>
      <c r="J58" s="100"/>
      <c r="K58" s="100">
        <f t="shared" si="2"/>
        <v>22382150.632475838</v>
      </c>
    </row>
    <row r="59" spans="1:13">
      <c r="A59" s="106">
        <v>43709</v>
      </c>
      <c r="B59" s="107"/>
      <c r="C59" s="100">
        <f t="shared" si="6"/>
        <v>489031.71702241298</v>
      </c>
      <c r="D59" s="100"/>
      <c r="E59" s="100"/>
      <c r="F59" s="100"/>
      <c r="G59" s="100">
        <f t="shared" si="4"/>
        <v>131116.69376360389</v>
      </c>
      <c r="H59" s="100"/>
      <c r="I59" s="100">
        <f t="shared" si="5"/>
        <v>-331697.07073803927</v>
      </c>
      <c r="J59" s="100"/>
      <c r="K59" s="100">
        <f t="shared" si="2"/>
        <v>22670601.972523812</v>
      </c>
    </row>
    <row r="60" spans="1:13">
      <c r="A60" s="106">
        <v>43739</v>
      </c>
      <c r="B60" s="107"/>
      <c r="C60" s="100">
        <f t="shared" si="6"/>
        <v>489031.71702241298</v>
      </c>
      <c r="D60" s="100"/>
      <c r="E60" s="100"/>
      <c r="F60" s="100"/>
      <c r="G60" s="100">
        <f t="shared" si="4"/>
        <v>132794.67289893096</v>
      </c>
      <c r="H60" s="100"/>
      <c r="I60" s="100">
        <f t="shared" si="5"/>
        <v>-331697.07073803927</v>
      </c>
      <c r="J60" s="100"/>
      <c r="K60" s="100">
        <f t="shared" si="2"/>
        <v>22960731.291707113</v>
      </c>
    </row>
    <row r="61" spans="1:13">
      <c r="A61" s="106">
        <v>43770</v>
      </c>
      <c r="B61" s="107"/>
      <c r="C61" s="100">
        <f t="shared" si="6"/>
        <v>489031.71702241298</v>
      </c>
      <c r="D61" s="100"/>
      <c r="E61" s="100"/>
      <c r="F61" s="100"/>
      <c r="G61" s="100">
        <f t="shared" si="4"/>
        <v>134482.41317448407</v>
      </c>
      <c r="H61" s="100"/>
      <c r="I61" s="100">
        <f t="shared" si="5"/>
        <v>-331697.07073803927</v>
      </c>
      <c r="J61" s="100"/>
      <c r="K61" s="100">
        <f t="shared" si="2"/>
        <v>23252548.351165969</v>
      </c>
    </row>
    <row r="62" spans="1:13">
      <c r="A62" s="106">
        <v>43800</v>
      </c>
      <c r="B62" s="107"/>
      <c r="C62" s="100">
        <f t="shared" si="6"/>
        <v>489031.71702241298</v>
      </c>
      <c r="D62" s="100"/>
      <c r="E62" s="100"/>
      <c r="F62" s="100"/>
      <c r="G62" s="100">
        <f t="shared" si="4"/>
        <v>136179.97137276811</v>
      </c>
      <c r="H62" s="100"/>
      <c r="I62" s="100">
        <f t="shared" si="5"/>
        <v>-331697.07073803927</v>
      </c>
      <c r="J62" s="100"/>
      <c r="K62" s="100">
        <f t="shared" si="2"/>
        <v>23546062.968823109</v>
      </c>
    </row>
    <row r="63" spans="1:13">
      <c r="A63" s="106">
        <v>43831</v>
      </c>
      <c r="B63" s="107"/>
      <c r="C63" s="100">
        <f>'Total w Infl 6-30 no post closu'!$K$11/12</f>
        <v>113207.42929813889</v>
      </c>
      <c r="D63" s="100"/>
      <c r="E63" s="100"/>
      <c r="F63" s="100"/>
      <c r="G63" s="100">
        <f t="shared" si="4"/>
        <v>135701.15956005361</v>
      </c>
      <c r="H63" s="100"/>
      <c r="I63" s="100">
        <f t="shared" si="5"/>
        <v>-331697.07073803927</v>
      </c>
      <c r="J63" s="100"/>
      <c r="K63" s="100">
        <f t="shared" si="2"/>
        <v>23463274.486943264</v>
      </c>
    </row>
    <row r="64" spans="1:13">
      <c r="A64" s="106">
        <v>43862</v>
      </c>
      <c r="B64" s="107"/>
      <c r="C64" s="100">
        <f>$C$63</f>
        <v>113207.42929813889</v>
      </c>
      <c r="D64" s="100"/>
      <c r="E64" s="100"/>
      <c r="F64" s="100"/>
      <c r="G64" s="100">
        <f t="shared" si="4"/>
        <v>135219.56240326216</v>
      </c>
      <c r="H64" s="100"/>
      <c r="I64" s="100">
        <f t="shared" si="5"/>
        <v>-331697.07073803927</v>
      </c>
      <c r="J64" s="100"/>
      <c r="K64" s="100">
        <f t="shared" si="2"/>
        <v>23380004.407906625</v>
      </c>
    </row>
    <row r="65" spans="1:11">
      <c r="A65" s="106">
        <v>43891</v>
      </c>
      <c r="B65" s="107"/>
      <c r="C65" s="100">
        <f t="shared" ref="C65:C74" si="7">$C$63</f>
        <v>113207.42929813889</v>
      </c>
      <c r="D65" s="100"/>
      <c r="E65" s="100"/>
      <c r="F65" s="100"/>
      <c r="G65" s="100">
        <f t="shared" si="4"/>
        <v>134735.16369949025</v>
      </c>
      <c r="H65" s="100"/>
      <c r="I65" s="100">
        <f t="shared" si="5"/>
        <v>-331697.07073803927</v>
      </c>
      <c r="J65" s="100"/>
      <c r="K65" s="100">
        <f t="shared" si="2"/>
        <v>23296249.930166215</v>
      </c>
    </row>
    <row r="66" spans="1:11">
      <c r="A66" s="106">
        <v>43922</v>
      </c>
      <c r="B66" s="107"/>
      <c r="C66" s="100">
        <f t="shared" si="7"/>
        <v>113207.42929813889</v>
      </c>
      <c r="D66" s="100"/>
      <c r="E66" s="100"/>
      <c r="F66" s="100"/>
      <c r="G66" s="100">
        <f t="shared" si="4"/>
        <v>134247.94715157873</v>
      </c>
      <c r="H66" s="100"/>
      <c r="I66" s="100">
        <f t="shared" si="5"/>
        <v>-331697.07073803927</v>
      </c>
      <c r="J66" s="100"/>
      <c r="K66" s="100">
        <f t="shared" si="2"/>
        <v>23212008.235877894</v>
      </c>
    </row>
    <row r="67" spans="1:11">
      <c r="A67" s="106">
        <v>43952</v>
      </c>
      <c r="B67" s="107"/>
      <c r="C67" s="100">
        <f t="shared" si="7"/>
        <v>113207.42929813889</v>
      </c>
      <c r="D67" s="100"/>
      <c r="E67" s="100"/>
      <c r="F67" s="100"/>
      <c r="G67" s="100">
        <f t="shared" si="4"/>
        <v>133757.89636756471</v>
      </c>
      <c r="H67" s="100"/>
      <c r="I67" s="100">
        <f t="shared" si="5"/>
        <v>-331697.07073803927</v>
      </c>
      <c r="J67" s="100"/>
      <c r="K67" s="100">
        <f t="shared" si="2"/>
        <v>23127276.490805559</v>
      </c>
    </row>
    <row r="68" spans="1:11">
      <c r="A68" s="106">
        <v>43983</v>
      </c>
      <c r="B68" s="107"/>
      <c r="C68" s="100">
        <f t="shared" si="7"/>
        <v>113207.42929813889</v>
      </c>
      <c r="D68" s="100"/>
      <c r="E68" s="100"/>
      <c r="F68" s="100"/>
      <c r="G68" s="100">
        <f t="shared" si="4"/>
        <v>133264.9948601299</v>
      </c>
      <c r="H68" s="100"/>
      <c r="I68" s="100">
        <f t="shared" si="5"/>
        <v>-331697.07073803927</v>
      </c>
      <c r="J68" s="100"/>
      <c r="K68" s="100">
        <f t="shared" si="2"/>
        <v>23042051.84422579</v>
      </c>
    </row>
    <row r="69" spans="1:11">
      <c r="A69" s="106">
        <v>44013</v>
      </c>
      <c r="B69" s="107"/>
      <c r="C69" s="100">
        <f t="shared" si="7"/>
        <v>113207.42929813889</v>
      </c>
      <c r="D69" s="100"/>
      <c r="E69" s="100"/>
      <c r="F69" s="100"/>
      <c r="G69" s="100">
        <f t="shared" si="4"/>
        <v>132769.2260460461</v>
      </c>
      <c r="H69" s="100"/>
      <c r="I69" s="100">
        <f t="shared" si="5"/>
        <v>-331697.07073803927</v>
      </c>
      <c r="J69" s="100"/>
      <c r="K69" s="100">
        <f t="shared" si="2"/>
        <v>22956331.428831935</v>
      </c>
    </row>
    <row r="70" spans="1:11">
      <c r="A70" s="106">
        <v>44044</v>
      </c>
      <c r="B70" s="107"/>
      <c r="C70" s="100">
        <f t="shared" si="7"/>
        <v>113207.42929813889</v>
      </c>
      <c r="D70" s="100"/>
      <c r="E70" s="100"/>
      <c r="F70" s="100"/>
      <c r="G70" s="100">
        <f t="shared" si="4"/>
        <v>132270.57324561695</v>
      </c>
      <c r="H70" s="100"/>
      <c r="I70" s="100">
        <f t="shared" si="5"/>
        <v>-331697.07073803927</v>
      </c>
      <c r="J70" s="100"/>
      <c r="K70" s="100">
        <f t="shared" si="2"/>
        <v>22870112.360637654</v>
      </c>
    </row>
    <row r="71" spans="1:11">
      <c r="A71" s="106">
        <v>44075</v>
      </c>
      <c r="B71" s="107"/>
      <c r="C71" s="100">
        <f t="shared" si="7"/>
        <v>113207.42929813889</v>
      </c>
      <c r="D71" s="100"/>
      <c r="E71" s="100"/>
      <c r="F71" s="100"/>
      <c r="G71" s="100">
        <f t="shared" si="4"/>
        <v>131769.01968211716</v>
      </c>
      <c r="H71" s="100"/>
      <c r="I71" s="100">
        <f t="shared" si="5"/>
        <v>-331697.07073803927</v>
      </c>
      <c r="J71" s="100"/>
      <c r="K71" s="100">
        <f t="shared" si="2"/>
        <v>22783391.738879871</v>
      </c>
    </row>
    <row r="72" spans="1:11">
      <c r="A72" s="106">
        <v>44105</v>
      </c>
      <c r="B72" s="107"/>
      <c r="C72" s="100">
        <f t="shared" si="7"/>
        <v>113207.42929813889</v>
      </c>
      <c r="D72" s="100"/>
      <c r="E72" s="100"/>
      <c r="F72" s="100"/>
      <c r="G72" s="100">
        <f t="shared" si="4"/>
        <v>131264.5484812278</v>
      </c>
      <c r="H72" s="100"/>
      <c r="I72" s="100">
        <f t="shared" si="5"/>
        <v>-331697.07073803927</v>
      </c>
      <c r="J72" s="100"/>
      <c r="K72" s="100">
        <f t="shared" ref="K72:K103" si="8">K71+C72+I72+E72+G72</f>
        <v>22696166.645921197</v>
      </c>
    </row>
    <row r="73" spans="1:11">
      <c r="A73" s="106">
        <v>44136</v>
      </c>
      <c r="B73" s="107"/>
      <c r="C73" s="100">
        <f t="shared" si="7"/>
        <v>113207.42929813889</v>
      </c>
      <c r="D73" s="100"/>
      <c r="E73" s="100"/>
      <c r="F73" s="100"/>
      <c r="G73" s="100">
        <f t="shared" si="4"/>
        <v>130757.1426704686</v>
      </c>
      <c r="H73" s="100"/>
      <c r="I73" s="100">
        <f t="shared" si="5"/>
        <v>-331697.07073803927</v>
      </c>
      <c r="J73" s="100"/>
      <c r="K73" s="100">
        <f t="shared" si="8"/>
        <v>22608434.147151764</v>
      </c>
    </row>
    <row r="74" spans="1:11">
      <c r="A74" s="106">
        <v>44166</v>
      </c>
      <c r="B74" s="107"/>
      <c r="C74" s="100">
        <f t="shared" si="7"/>
        <v>113207.42929813889</v>
      </c>
      <c r="D74" s="100"/>
      <c r="E74" s="100"/>
      <c r="F74" s="100"/>
      <c r="G74" s="100">
        <f t="shared" ref="G74:G105" si="9">((K73+C74+I74+E74)*$M$11)+((K73+C74+I74+E74)*$N$11)</f>
        <v>130246.78517862706</v>
      </c>
      <c r="H74" s="100"/>
      <c r="I74" s="100">
        <f t="shared" ref="I74:I105" si="10">-$Q$20</f>
        <v>-331697.07073803927</v>
      </c>
      <c r="J74" s="100"/>
      <c r="K74" s="100">
        <f t="shared" si="8"/>
        <v>22520191.290890492</v>
      </c>
    </row>
    <row r="75" spans="1:11">
      <c r="A75" s="106">
        <v>44197</v>
      </c>
      <c r="B75" s="107"/>
      <c r="C75" s="100">
        <f>'Total w Infl 6-30 no post closu'!$L$11/12</f>
        <v>52126.919701999162</v>
      </c>
      <c r="D75" s="100"/>
      <c r="E75" s="100"/>
      <c r="F75" s="100"/>
      <c r="G75" s="100">
        <f t="shared" si="9"/>
        <v>129378.14129476133</v>
      </c>
      <c r="H75" s="100"/>
      <c r="I75" s="100">
        <f t="shared" si="10"/>
        <v>-331697.07073803927</v>
      </c>
      <c r="J75" s="100"/>
      <c r="K75" s="100">
        <f t="shared" si="8"/>
        <v>22369999.281149216</v>
      </c>
    </row>
    <row r="76" spans="1:11">
      <c r="A76" s="106">
        <v>44228</v>
      </c>
      <c r="B76" s="107"/>
      <c r="C76" s="100">
        <f>$C$75</f>
        <v>52126.919701999162</v>
      </c>
      <c r="D76" s="100"/>
      <c r="E76" s="100"/>
      <c r="F76" s="100"/>
      <c r="G76" s="100">
        <f t="shared" si="9"/>
        <v>128504.44433569437</v>
      </c>
      <c r="H76" s="100"/>
      <c r="I76" s="100">
        <f t="shared" si="10"/>
        <v>-331697.07073803927</v>
      </c>
      <c r="J76" s="100"/>
      <c r="K76" s="100">
        <f t="shared" si="8"/>
        <v>22218933.574448872</v>
      </c>
    </row>
    <row r="77" spans="1:11">
      <c r="A77" s="106">
        <v>44256</v>
      </c>
      <c r="B77" s="107"/>
      <c r="C77" s="100">
        <f t="shared" ref="C77:C86" si="11">$C$75</f>
        <v>52126.919701999162</v>
      </c>
      <c r="D77" s="100"/>
      <c r="E77" s="100"/>
      <c r="F77" s="100"/>
      <c r="G77" s="100">
        <f t="shared" si="9"/>
        <v>127625.66490667714</v>
      </c>
      <c r="H77" s="100"/>
      <c r="I77" s="100">
        <f t="shared" si="10"/>
        <v>-331697.07073803927</v>
      </c>
      <c r="J77" s="100"/>
      <c r="K77" s="100">
        <f t="shared" si="8"/>
        <v>22066989.08831951</v>
      </c>
    </row>
    <row r="78" spans="1:11">
      <c r="A78" s="106">
        <v>44287</v>
      </c>
      <c r="B78" s="107"/>
      <c r="C78" s="100">
        <f t="shared" si="11"/>
        <v>52126.919701999162</v>
      </c>
      <c r="D78" s="100"/>
      <c r="E78" s="100"/>
      <c r="F78" s="100"/>
      <c r="G78" s="100">
        <f t="shared" si="9"/>
        <v>126741.7734419654</v>
      </c>
      <c r="H78" s="100"/>
      <c r="I78" s="100">
        <f t="shared" si="10"/>
        <v>-331697.07073803927</v>
      </c>
      <c r="J78" s="100"/>
      <c r="K78" s="100">
        <f t="shared" si="8"/>
        <v>21914160.710725438</v>
      </c>
    </row>
    <row r="79" spans="1:11">
      <c r="A79" s="106">
        <v>44317</v>
      </c>
      <c r="B79" s="107"/>
      <c r="C79" s="100">
        <f t="shared" si="11"/>
        <v>52126.919701999162</v>
      </c>
      <c r="D79" s="100"/>
      <c r="E79" s="100"/>
      <c r="F79" s="100"/>
      <c r="G79" s="100">
        <f t="shared" si="9"/>
        <v>125852.74020382517</v>
      </c>
      <c r="H79" s="100"/>
      <c r="I79" s="100">
        <f t="shared" si="10"/>
        <v>-331697.07073803927</v>
      </c>
      <c r="J79" s="100"/>
      <c r="K79" s="100">
        <f t="shared" si="8"/>
        <v>21760443.299893223</v>
      </c>
    </row>
    <row r="80" spans="1:11">
      <c r="A80" s="106">
        <v>44348</v>
      </c>
      <c r="B80" s="107"/>
      <c r="C80" s="100">
        <f t="shared" si="11"/>
        <v>52126.919701999162</v>
      </c>
      <c r="D80" s="100"/>
      <c r="E80" s="100"/>
      <c r="F80" s="100"/>
      <c r="G80" s="100">
        <f t="shared" si="9"/>
        <v>124958.53528153201</v>
      </c>
      <c r="H80" s="100"/>
      <c r="I80" s="100">
        <f t="shared" si="10"/>
        <v>-331697.07073803927</v>
      </c>
      <c r="J80" s="100"/>
      <c r="K80" s="100">
        <f t="shared" si="8"/>
        <v>21605831.684138715</v>
      </c>
    </row>
    <row r="81" spans="1:11">
      <c r="A81" s="106">
        <v>44378</v>
      </c>
      <c r="B81" s="107"/>
      <c r="C81" s="100">
        <f t="shared" si="11"/>
        <v>52126.919701999162</v>
      </c>
      <c r="D81" s="100"/>
      <c r="E81" s="100"/>
      <c r="F81" s="100"/>
      <c r="G81" s="100">
        <f t="shared" si="9"/>
        <v>124059.1285903649</v>
      </c>
      <c r="H81" s="100"/>
      <c r="I81" s="100">
        <f t="shared" si="10"/>
        <v>-331697.07073803927</v>
      </c>
      <c r="J81" s="100"/>
      <c r="K81" s="100">
        <f t="shared" si="8"/>
        <v>21450320.66169304</v>
      </c>
    </row>
    <row r="82" spans="1:11">
      <c r="A82" s="106">
        <v>44409</v>
      </c>
      <c r="B82" s="107"/>
      <c r="C82" s="100">
        <f t="shared" si="11"/>
        <v>52126.919701999162</v>
      </c>
      <c r="D82" s="100"/>
      <c r="E82" s="100"/>
      <c r="F82" s="100"/>
      <c r="G82" s="100">
        <f t="shared" si="9"/>
        <v>123154.48987059391</v>
      </c>
      <c r="H82" s="100"/>
      <c r="I82" s="100">
        <f t="shared" si="10"/>
        <v>-331697.07073803927</v>
      </c>
      <c r="J82" s="100"/>
      <c r="K82" s="100">
        <f t="shared" si="8"/>
        <v>21293905.000527594</v>
      </c>
    </row>
    <row r="83" spans="1:11">
      <c r="A83" s="106">
        <v>44440</v>
      </c>
      <c r="B83" s="107"/>
      <c r="C83" s="100">
        <f t="shared" si="11"/>
        <v>52126.919701999162</v>
      </c>
      <c r="D83" s="100"/>
      <c r="E83" s="100"/>
      <c r="F83" s="100"/>
      <c r="G83" s="100">
        <f t="shared" si="9"/>
        <v>122244.58868646227</v>
      </c>
      <c r="H83" s="100"/>
      <c r="I83" s="100">
        <f t="shared" si="10"/>
        <v>-331697.07073803927</v>
      </c>
      <c r="J83" s="100"/>
      <c r="K83" s="100">
        <f t="shared" si="8"/>
        <v>21136579.438178018</v>
      </c>
    </row>
    <row r="84" spans="1:11">
      <c r="A84" s="106">
        <v>44470</v>
      </c>
      <c r="B84" s="107"/>
      <c r="C84" s="100">
        <f t="shared" si="11"/>
        <v>52126.919701999162</v>
      </c>
      <c r="D84" s="100"/>
      <c r="E84" s="100"/>
      <c r="F84" s="100"/>
      <c r="G84" s="100">
        <f t="shared" si="9"/>
        <v>121329.39442516232</v>
      </c>
      <c r="H84" s="100"/>
      <c r="I84" s="100">
        <f t="shared" si="10"/>
        <v>-331697.07073803927</v>
      </c>
      <c r="J84" s="100"/>
      <c r="K84" s="100">
        <f t="shared" si="8"/>
        <v>20978338.68156714</v>
      </c>
    </row>
    <row r="85" spans="1:11">
      <c r="A85" s="106">
        <v>44501</v>
      </c>
      <c r="B85" s="107"/>
      <c r="C85" s="100">
        <f t="shared" si="11"/>
        <v>52126.919701999162</v>
      </c>
      <c r="D85" s="100"/>
      <c r="E85" s="100"/>
      <c r="F85" s="100"/>
      <c r="G85" s="100">
        <f t="shared" si="9"/>
        <v>120408.87629580553</v>
      </c>
      <c r="H85" s="100"/>
      <c r="I85" s="100">
        <f t="shared" si="10"/>
        <v>-331697.07073803927</v>
      </c>
      <c r="J85" s="100"/>
      <c r="K85" s="100">
        <f t="shared" si="8"/>
        <v>20819177.406826906</v>
      </c>
    </row>
    <row r="86" spans="1:11">
      <c r="A86" s="106">
        <v>44531</v>
      </c>
      <c r="B86" s="107"/>
      <c r="C86" s="100">
        <f t="shared" si="11"/>
        <v>52126.919701999162</v>
      </c>
      <c r="D86" s="100"/>
      <c r="E86" s="100"/>
      <c r="F86" s="100"/>
      <c r="G86" s="100">
        <f t="shared" si="9"/>
        <v>119483.00332838664</v>
      </c>
      <c r="H86" s="100"/>
      <c r="I86" s="100">
        <f t="shared" si="10"/>
        <v>-331697.07073803927</v>
      </c>
      <c r="J86" s="100"/>
      <c r="K86" s="100">
        <f t="shared" si="8"/>
        <v>20659090.259119254</v>
      </c>
    </row>
    <row r="87" spans="1:11">
      <c r="A87" s="106">
        <v>44562</v>
      </c>
      <c r="B87" s="107"/>
      <c r="C87" s="100">
        <f>'Total w Infl 6-30 no post closu'!M11/12</f>
        <v>0</v>
      </c>
      <c r="D87" s="100"/>
      <c r="E87" s="100"/>
      <c r="F87" s="100"/>
      <c r="G87" s="100">
        <f t="shared" si="9"/>
        <v>118248.51165545121</v>
      </c>
      <c r="H87" s="100"/>
      <c r="I87" s="100">
        <f t="shared" si="10"/>
        <v>-331697.07073803927</v>
      </c>
      <c r="J87" s="100"/>
      <c r="K87" s="100">
        <f t="shared" si="8"/>
        <v>20445641.700036664</v>
      </c>
    </row>
    <row r="88" spans="1:11">
      <c r="A88" s="106">
        <v>44593</v>
      </c>
      <c r="B88" s="107"/>
      <c r="C88" s="100">
        <f>$C$87</f>
        <v>0</v>
      </c>
      <c r="D88" s="100"/>
      <c r="E88" s="100"/>
      <c r="F88" s="100"/>
      <c r="G88" s="100">
        <f t="shared" si="9"/>
        <v>117006.83869755594</v>
      </c>
      <c r="H88" s="100"/>
      <c r="I88" s="100">
        <f t="shared" si="10"/>
        <v>-331697.07073803927</v>
      </c>
      <c r="J88" s="100"/>
      <c r="K88" s="100">
        <f t="shared" si="8"/>
        <v>20230951.46799618</v>
      </c>
    </row>
    <row r="89" spans="1:11">
      <c r="A89" s="106">
        <v>44621</v>
      </c>
      <c r="B89" s="107"/>
      <c r="C89" s="100">
        <f t="shared" ref="C89:C98" si="12">$C$87</f>
        <v>0</v>
      </c>
      <c r="D89" s="100"/>
      <c r="E89" s="100"/>
      <c r="F89" s="100"/>
      <c r="G89" s="100">
        <f t="shared" si="9"/>
        <v>115757.94267973005</v>
      </c>
      <c r="H89" s="100"/>
      <c r="I89" s="100">
        <f t="shared" si="10"/>
        <v>-331697.07073803927</v>
      </c>
      <c r="J89" s="100"/>
      <c r="K89" s="100">
        <f t="shared" si="8"/>
        <v>20015012.339937869</v>
      </c>
    </row>
    <row r="90" spans="1:11">
      <c r="A90" s="106">
        <v>44652</v>
      </c>
      <c r="B90" s="107"/>
      <c r="C90" s="100">
        <f t="shared" si="12"/>
        <v>0</v>
      </c>
      <c r="D90" s="100"/>
      <c r="E90" s="100"/>
      <c r="F90" s="100"/>
      <c r="G90" s="100">
        <f t="shared" si="9"/>
        <v>114501.78158398924</v>
      </c>
      <c r="H90" s="100"/>
      <c r="I90" s="100">
        <f t="shared" si="10"/>
        <v>-331697.07073803927</v>
      </c>
      <c r="J90" s="100"/>
      <c r="K90" s="100">
        <f t="shared" si="8"/>
        <v>19797817.05078382</v>
      </c>
    </row>
    <row r="91" spans="1:11">
      <c r="A91" s="106">
        <v>44682</v>
      </c>
      <c r="B91" s="107"/>
      <c r="C91" s="100">
        <f t="shared" si="12"/>
        <v>0</v>
      </c>
      <c r="D91" s="100"/>
      <c r="E91" s="100"/>
      <c r="F91" s="100"/>
      <c r="G91" s="100">
        <f t="shared" si="9"/>
        <v>113238.31314792231</v>
      </c>
      <c r="H91" s="100"/>
      <c r="I91" s="100">
        <f t="shared" si="10"/>
        <v>-331697.07073803927</v>
      </c>
      <c r="J91" s="100"/>
      <c r="K91" s="100">
        <f t="shared" si="8"/>
        <v>19579358.293193702</v>
      </c>
    </row>
    <row r="92" spans="1:11">
      <c r="A92" s="106">
        <v>44713</v>
      </c>
      <c r="B92" s="107"/>
      <c r="C92" s="100">
        <f t="shared" si="12"/>
        <v>0</v>
      </c>
      <c r="D92" s="100"/>
      <c r="E92" s="100"/>
      <c r="F92" s="100"/>
      <c r="G92" s="100">
        <f t="shared" si="9"/>
        <v>111967.49486326908</v>
      </c>
      <c r="H92" s="100"/>
      <c r="I92" s="100">
        <f t="shared" si="10"/>
        <v>-331697.07073803927</v>
      </c>
      <c r="J92" s="100"/>
      <c r="K92" s="100">
        <f t="shared" si="8"/>
        <v>19359628.71731893</v>
      </c>
    </row>
    <row r="93" spans="1:11">
      <c r="A93" s="106">
        <v>44743</v>
      </c>
      <c r="B93" s="107"/>
      <c r="C93" s="100">
        <f t="shared" si="12"/>
        <v>0</v>
      </c>
      <c r="D93" s="100"/>
      <c r="E93" s="100"/>
      <c r="F93" s="100"/>
      <c r="G93" s="100">
        <f t="shared" si="9"/>
        <v>110689.28397449036</v>
      </c>
      <c r="H93" s="100"/>
      <c r="I93" s="100">
        <f t="shared" si="10"/>
        <v>-331697.07073803927</v>
      </c>
      <c r="J93" s="100"/>
      <c r="K93" s="100">
        <f t="shared" si="8"/>
        <v>19138620.930555381</v>
      </c>
    </row>
    <row r="94" spans="1:11">
      <c r="A94" s="106">
        <v>44774</v>
      </c>
      <c r="B94" s="107"/>
      <c r="C94" s="100">
        <f t="shared" si="12"/>
        <v>0</v>
      </c>
      <c r="D94" s="100"/>
      <c r="E94" s="100"/>
      <c r="F94" s="100"/>
      <c r="G94" s="100">
        <f t="shared" si="9"/>
        <v>109403.63747732944</v>
      </c>
      <c r="H94" s="100"/>
      <c r="I94" s="100">
        <f t="shared" si="10"/>
        <v>-331697.07073803927</v>
      </c>
      <c r="J94" s="100"/>
      <c r="K94" s="100">
        <f t="shared" si="8"/>
        <v>18916327.497294672</v>
      </c>
    </row>
    <row r="95" spans="1:11">
      <c r="A95" s="106">
        <v>44805</v>
      </c>
      <c r="B95" s="107"/>
      <c r="C95" s="100">
        <f t="shared" si="12"/>
        <v>0</v>
      </c>
      <c r="D95" s="100"/>
      <c r="E95" s="100"/>
      <c r="F95" s="100"/>
      <c r="G95" s="100">
        <f t="shared" si="9"/>
        <v>108110.51211736523</v>
      </c>
      <c r="H95" s="100"/>
      <c r="I95" s="100">
        <f t="shared" si="10"/>
        <v>-331697.07073803927</v>
      </c>
      <c r="J95" s="100"/>
      <c r="K95" s="100">
        <f t="shared" si="8"/>
        <v>18692740.938673995</v>
      </c>
    </row>
    <row r="96" spans="1:11">
      <c r="A96" s="106">
        <v>44835</v>
      </c>
      <c r="B96" s="107"/>
      <c r="C96" s="100">
        <f t="shared" si="12"/>
        <v>0</v>
      </c>
      <c r="D96" s="100"/>
      <c r="E96" s="100"/>
      <c r="F96" s="100"/>
      <c r="G96" s="100">
        <f t="shared" si="9"/>
        <v>106809.86438855703</v>
      </c>
      <c r="H96" s="100"/>
      <c r="I96" s="100">
        <f t="shared" si="10"/>
        <v>-331697.07073803927</v>
      </c>
      <c r="J96" s="100"/>
      <c r="K96" s="100">
        <f t="shared" si="8"/>
        <v>18467853.732324511</v>
      </c>
    </row>
    <row r="97" spans="1:11">
      <c r="A97" s="106">
        <v>44866</v>
      </c>
      <c r="B97" s="107"/>
      <c r="C97" s="100">
        <f t="shared" si="12"/>
        <v>0</v>
      </c>
      <c r="D97" s="100"/>
      <c r="E97" s="100"/>
      <c r="F97" s="100"/>
      <c r="G97" s="100">
        <f t="shared" si="9"/>
        <v>105501.65053178082</v>
      </c>
      <c r="H97" s="100"/>
      <c r="I97" s="100">
        <f t="shared" si="10"/>
        <v>-331697.07073803927</v>
      </c>
      <c r="J97" s="100"/>
      <c r="K97" s="100">
        <f t="shared" si="8"/>
        <v>18241658.312118251</v>
      </c>
    </row>
    <row r="98" spans="1:11">
      <c r="A98" s="106">
        <v>44896</v>
      </c>
      <c r="B98" s="107"/>
      <c r="C98" s="100">
        <f t="shared" si="12"/>
        <v>0</v>
      </c>
      <c r="D98" s="100"/>
      <c r="E98" s="100"/>
      <c r="F98" s="100"/>
      <c r="G98" s="100">
        <f t="shared" si="9"/>
        <v>104185.82653335697</v>
      </c>
      <c r="H98" s="100"/>
      <c r="I98" s="100">
        <f t="shared" si="10"/>
        <v>-331697.07073803927</v>
      </c>
      <c r="J98" s="100"/>
      <c r="K98" s="100">
        <f t="shared" si="8"/>
        <v>18014147.06791357</v>
      </c>
    </row>
    <row r="99" spans="1:11">
      <c r="A99" s="106">
        <v>44927</v>
      </c>
      <c r="B99" s="107"/>
      <c r="C99" s="100">
        <v>0</v>
      </c>
      <c r="D99" s="100"/>
      <c r="E99" s="100"/>
      <c r="F99" s="100"/>
      <c r="G99" s="100">
        <f t="shared" si="9"/>
        <v>102862.34812356949</v>
      </c>
      <c r="H99" s="100"/>
      <c r="I99" s="100">
        <f t="shared" si="10"/>
        <v>-331697.07073803927</v>
      </c>
      <c r="J99" s="100"/>
      <c r="K99" s="100">
        <f t="shared" si="8"/>
        <v>17785312.345299099</v>
      </c>
    </row>
    <row r="100" spans="1:11">
      <c r="A100" s="106">
        <v>44958</v>
      </c>
      <c r="B100" s="107"/>
      <c r="C100" s="100">
        <v>0</v>
      </c>
      <c r="D100" s="100"/>
      <c r="E100" s="100"/>
      <c r="F100" s="100"/>
      <c r="G100" s="100">
        <f t="shared" si="9"/>
        <v>101531.17077517658</v>
      </c>
      <c r="H100" s="100"/>
      <c r="I100" s="100">
        <f t="shared" si="10"/>
        <v>-331697.07073803927</v>
      </c>
      <c r="J100" s="100"/>
      <c r="K100" s="100">
        <f t="shared" si="8"/>
        <v>17555146.445336234</v>
      </c>
    </row>
    <row r="101" spans="1:11">
      <c r="A101" s="106">
        <v>44986</v>
      </c>
      <c r="B101" s="107"/>
      <c r="C101" s="100">
        <v>0</v>
      </c>
      <c r="D101" s="100"/>
      <c r="E101" s="100"/>
      <c r="F101" s="100"/>
      <c r="G101" s="100">
        <f t="shared" si="9"/>
        <v>100192.24970191262</v>
      </c>
      <c r="H101" s="100"/>
      <c r="I101" s="100">
        <f t="shared" si="10"/>
        <v>-331697.07073803927</v>
      </c>
      <c r="J101" s="100"/>
      <c r="K101" s="100">
        <f t="shared" si="8"/>
        <v>17323641.624300107</v>
      </c>
    </row>
    <row r="102" spans="1:11">
      <c r="A102" s="106">
        <v>45017</v>
      </c>
      <c r="B102" s="107"/>
      <c r="C102" s="100">
        <v>0</v>
      </c>
      <c r="D102" s="100"/>
      <c r="E102" s="100"/>
      <c r="F102" s="100"/>
      <c r="G102" s="100">
        <f t="shared" si="9"/>
        <v>98845.539856981253</v>
      </c>
      <c r="H102" s="100"/>
      <c r="I102" s="100">
        <f t="shared" si="10"/>
        <v>-331697.07073803927</v>
      </c>
      <c r="J102" s="100"/>
      <c r="K102" s="100">
        <f t="shared" si="8"/>
        <v>17090790.093419049</v>
      </c>
    </row>
    <row r="103" spans="1:11">
      <c r="A103" s="106">
        <v>45047</v>
      </c>
      <c r="B103" s="107"/>
      <c r="C103" s="100">
        <v>0</v>
      </c>
      <c r="D103" s="100"/>
      <c r="E103" s="100"/>
      <c r="F103" s="100"/>
      <c r="G103" s="100">
        <f t="shared" si="9"/>
        <v>97490.995931539976</v>
      </c>
      <c r="H103" s="100"/>
      <c r="I103" s="100">
        <f t="shared" si="10"/>
        <v>-331697.07073803927</v>
      </c>
      <c r="J103" s="100"/>
      <c r="K103" s="100">
        <f t="shared" si="8"/>
        <v>16856584.018612549</v>
      </c>
    </row>
    <row r="104" spans="1:11">
      <c r="A104" s="106">
        <v>45078</v>
      </c>
      <c r="B104" s="107"/>
      <c r="C104" s="100">
        <v>0</v>
      </c>
      <c r="D104" s="100"/>
      <c r="E104" s="100"/>
      <c r="F104" s="100"/>
      <c r="G104" s="100">
        <f t="shared" si="9"/>
        <v>96128.572353175594</v>
      </c>
      <c r="H104" s="100"/>
      <c r="I104" s="100">
        <f t="shared" si="10"/>
        <v>-331697.07073803927</v>
      </c>
      <c r="J104" s="100"/>
      <c r="K104" s="100">
        <f t="shared" ref="K104:K135" si="13">K103+C104+I104+E104+G104</f>
        <v>16621015.520227684</v>
      </c>
    </row>
    <row r="105" spans="1:11">
      <c r="A105" s="106">
        <v>45108</v>
      </c>
      <c r="B105" s="107"/>
      <c r="C105" s="100">
        <v>0</v>
      </c>
      <c r="D105" s="100"/>
      <c r="E105" s="100"/>
      <c r="F105" s="100"/>
      <c r="G105" s="100">
        <f t="shared" si="9"/>
        <v>94758.223284371154</v>
      </c>
      <c r="H105" s="100"/>
      <c r="I105" s="100">
        <f t="shared" si="10"/>
        <v>-331697.07073803927</v>
      </c>
      <c r="J105" s="100"/>
      <c r="K105" s="100">
        <f t="shared" si="13"/>
        <v>16384076.672774015</v>
      </c>
    </row>
    <row r="106" spans="1:11">
      <c r="A106" s="106">
        <v>45139</v>
      </c>
      <c r="B106" s="107"/>
      <c r="C106" s="100">
        <v>0</v>
      </c>
      <c r="D106" s="100"/>
      <c r="E106" s="100"/>
      <c r="F106" s="100"/>
      <c r="G106" s="100">
        <f t="shared" ref="G106:G137" si="14">((K105+C106+I106+E106)*$M$11)+((K105+C106+I106+E106)*$N$11)</f>
        <v>93379.90262096368</v>
      </c>
      <c r="H106" s="100"/>
      <c r="I106" s="100">
        <f t="shared" ref="I106:I137" si="15">-$Q$20</f>
        <v>-331697.07073803927</v>
      </c>
      <c r="J106" s="100"/>
      <c r="K106" s="100">
        <f t="shared" si="13"/>
        <v>16145759.504656939</v>
      </c>
    </row>
    <row r="107" spans="1:11">
      <c r="A107" s="106">
        <v>45170</v>
      </c>
      <c r="B107" s="107"/>
      <c r="C107" s="100">
        <v>0</v>
      </c>
      <c r="D107" s="100"/>
      <c r="E107" s="100"/>
      <c r="F107" s="100"/>
      <c r="G107" s="100">
        <f t="shared" si="14"/>
        <v>91993.563990593015</v>
      </c>
      <c r="H107" s="100"/>
      <c r="I107" s="100">
        <f t="shared" si="15"/>
        <v>-331697.07073803927</v>
      </c>
      <c r="J107" s="100"/>
      <c r="K107" s="100">
        <f t="shared" si="13"/>
        <v>15906055.997909492</v>
      </c>
    </row>
    <row r="108" spans="1:11">
      <c r="A108" s="106">
        <v>45200</v>
      </c>
      <c r="B108" s="107"/>
      <c r="C108" s="100">
        <v>0</v>
      </c>
      <c r="D108" s="100"/>
      <c r="E108" s="100"/>
      <c r="F108" s="100"/>
      <c r="G108" s="100">
        <f t="shared" si="14"/>
        <v>90599.160751141768</v>
      </c>
      <c r="H108" s="100"/>
      <c r="I108" s="100">
        <f t="shared" si="15"/>
        <v>-331697.07073803927</v>
      </c>
      <c r="J108" s="100"/>
      <c r="K108" s="100">
        <f t="shared" si="13"/>
        <v>15664958.087922594</v>
      </c>
    </row>
    <row r="109" spans="1:11">
      <c r="A109" s="106">
        <v>45231</v>
      </c>
      <c r="B109" s="107"/>
      <c r="C109" s="100">
        <v>0</v>
      </c>
      <c r="D109" s="100"/>
      <c r="E109" s="100"/>
      <c r="F109" s="100"/>
      <c r="G109" s="100">
        <f t="shared" si="14"/>
        <v>89196.645989165991</v>
      </c>
      <c r="H109" s="100"/>
      <c r="I109" s="100">
        <f t="shared" si="15"/>
        <v>-331697.07073803927</v>
      </c>
      <c r="J109" s="100"/>
      <c r="K109" s="100">
        <f t="shared" si="13"/>
        <v>15422457.66317372</v>
      </c>
    </row>
    <row r="110" spans="1:11">
      <c r="A110" s="106">
        <v>45261</v>
      </c>
      <c r="B110" s="107"/>
      <c r="C110" s="100">
        <v>0</v>
      </c>
      <c r="D110" s="100"/>
      <c r="E110" s="100"/>
      <c r="F110" s="100"/>
      <c r="G110" s="100">
        <f t="shared" si="14"/>
        <v>87785.972518316834</v>
      </c>
      <c r="H110" s="100"/>
      <c r="I110" s="100">
        <f t="shared" si="15"/>
        <v>-331697.07073803927</v>
      </c>
      <c r="J110" s="100"/>
      <c r="K110" s="100">
        <f t="shared" si="13"/>
        <v>15178546.564953998</v>
      </c>
    </row>
    <row r="111" spans="1:11">
      <c r="A111" s="106">
        <v>45292</v>
      </c>
      <c r="B111" s="107"/>
      <c r="C111" s="100">
        <v>0</v>
      </c>
      <c r="D111" s="100"/>
      <c r="E111" s="100"/>
      <c r="F111" s="100"/>
      <c r="G111" s="100">
        <f t="shared" si="14"/>
        <v>86367.092877753064</v>
      </c>
      <c r="H111" s="100"/>
      <c r="I111" s="100">
        <f t="shared" si="15"/>
        <v>-331697.07073803927</v>
      </c>
      <c r="J111" s="100"/>
      <c r="K111" s="100">
        <f t="shared" si="13"/>
        <v>14933216.587093711</v>
      </c>
    </row>
    <row r="112" spans="1:11">
      <c r="A112" s="106">
        <v>45323</v>
      </c>
      <c r="B112" s="107"/>
      <c r="C112" s="100">
        <v>0</v>
      </c>
      <c r="D112" s="100"/>
      <c r="E112" s="100"/>
      <c r="F112" s="100"/>
      <c r="G112" s="100">
        <f t="shared" si="14"/>
        <v>84939.95933054421</v>
      </c>
      <c r="H112" s="100"/>
      <c r="I112" s="100">
        <f t="shared" si="15"/>
        <v>-331697.07073803927</v>
      </c>
      <c r="J112" s="100"/>
      <c r="K112" s="100">
        <f t="shared" si="13"/>
        <v>14686459.475686215</v>
      </c>
    </row>
    <row r="113" spans="1:11">
      <c r="A113" s="106">
        <v>45352</v>
      </c>
      <c r="B113" s="107"/>
      <c r="C113" s="100">
        <v>0</v>
      </c>
      <c r="D113" s="100"/>
      <c r="E113" s="100"/>
      <c r="F113" s="100"/>
      <c r="G113" s="100">
        <f t="shared" si="14"/>
        <v>83504.523862064525</v>
      </c>
      <c r="H113" s="100"/>
      <c r="I113" s="100">
        <f t="shared" si="15"/>
        <v>-331697.07073803927</v>
      </c>
      <c r="J113" s="100"/>
      <c r="K113" s="100">
        <f t="shared" si="13"/>
        <v>14438266.928810239</v>
      </c>
    </row>
    <row r="114" spans="1:11">
      <c r="A114" s="106">
        <v>45383</v>
      </c>
      <c r="B114" s="107"/>
      <c r="C114" s="100">
        <v>0</v>
      </c>
      <c r="D114" s="100"/>
      <c r="E114" s="100"/>
      <c r="F114" s="100"/>
      <c r="G114" s="100">
        <f t="shared" si="14"/>
        <v>82060.738178377593</v>
      </c>
      <c r="H114" s="100"/>
      <c r="I114" s="100">
        <f t="shared" si="15"/>
        <v>-331697.07073803927</v>
      </c>
      <c r="J114" s="100"/>
      <c r="K114" s="100">
        <f t="shared" si="13"/>
        <v>14188630.596250577</v>
      </c>
    </row>
    <row r="115" spans="1:11">
      <c r="A115" s="106">
        <v>45413</v>
      </c>
      <c r="B115" s="107"/>
      <c r="C115" s="100">
        <v>0</v>
      </c>
      <c r="D115" s="100"/>
      <c r="E115" s="100"/>
      <c r="F115" s="100"/>
      <c r="G115" s="100">
        <f t="shared" si="14"/>
        <v>80608.553704611535</v>
      </c>
      <c r="H115" s="100"/>
      <c r="I115" s="100">
        <f t="shared" si="15"/>
        <v>-331697.07073803927</v>
      </c>
      <c r="J115" s="100"/>
      <c r="K115" s="100">
        <f t="shared" si="13"/>
        <v>13937542.079217149</v>
      </c>
    </row>
    <row r="116" spans="1:11">
      <c r="A116" s="106">
        <v>45444</v>
      </c>
      <c r="B116" s="107"/>
      <c r="C116" s="100">
        <v>0</v>
      </c>
      <c r="D116" s="100"/>
      <c r="E116" s="100"/>
      <c r="F116" s="100"/>
      <c r="G116" s="100">
        <f t="shared" si="14"/>
        <v>79147.921583324671</v>
      </c>
      <c r="H116" s="100"/>
      <c r="I116" s="100">
        <f t="shared" si="15"/>
        <v>-331697.07073803927</v>
      </c>
      <c r="J116" s="100"/>
      <c r="K116" s="100">
        <f t="shared" si="13"/>
        <v>13684992.930062434</v>
      </c>
    </row>
    <row r="117" spans="1:11">
      <c r="A117" s="106">
        <v>45474</v>
      </c>
      <c r="B117" s="107"/>
      <c r="C117" s="100">
        <v>0</v>
      </c>
      <c r="D117" s="100"/>
      <c r="E117" s="100"/>
      <c r="F117" s="100"/>
      <c r="G117" s="100">
        <f t="shared" si="14"/>
        <v>77678.792672861862</v>
      </c>
      <c r="H117" s="100"/>
      <c r="I117" s="100">
        <f t="shared" si="15"/>
        <v>-331697.07073803927</v>
      </c>
      <c r="J117" s="100"/>
      <c r="K117" s="100">
        <f t="shared" si="13"/>
        <v>13430974.651997255</v>
      </c>
    </row>
    <row r="118" spans="1:11">
      <c r="A118" s="106">
        <v>45505</v>
      </c>
      <c r="B118" s="107"/>
      <c r="C118" s="100">
        <v>0</v>
      </c>
      <c r="D118" s="100"/>
      <c r="E118" s="100"/>
      <c r="F118" s="100"/>
      <c r="G118" s="100">
        <f t="shared" si="14"/>
        <v>76201.117545701112</v>
      </c>
      <c r="H118" s="100"/>
      <c r="I118" s="100">
        <f t="shared" si="15"/>
        <v>-331697.07073803927</v>
      </c>
      <c r="J118" s="100"/>
      <c r="K118" s="100">
        <f t="shared" si="13"/>
        <v>13175478.698804917</v>
      </c>
    </row>
    <row r="119" spans="1:11">
      <c r="A119" s="106">
        <v>45536</v>
      </c>
      <c r="B119" s="107"/>
      <c r="C119" s="100">
        <v>0</v>
      </c>
      <c r="D119" s="100"/>
      <c r="E119" s="100"/>
      <c r="F119" s="100"/>
      <c r="G119" s="100">
        <f t="shared" si="14"/>
        <v>74714.84648679063</v>
      </c>
      <c r="H119" s="100"/>
      <c r="I119" s="100">
        <f t="shared" si="15"/>
        <v>-331697.07073803927</v>
      </c>
      <c r="J119" s="100"/>
      <c r="K119" s="100">
        <f t="shared" si="13"/>
        <v>12918496.474553667</v>
      </c>
    </row>
    <row r="120" spans="1:11">
      <c r="A120" s="106">
        <v>45566</v>
      </c>
      <c r="B120" s="107"/>
      <c r="C120" s="100">
        <v>0</v>
      </c>
      <c r="D120" s="100"/>
      <c r="E120" s="100"/>
      <c r="F120" s="100"/>
      <c r="G120" s="100">
        <f t="shared" si="14"/>
        <v>73219.929491876261</v>
      </c>
      <c r="H120" s="100"/>
      <c r="I120" s="100">
        <f t="shared" si="15"/>
        <v>-331697.07073803927</v>
      </c>
      <c r="J120" s="100"/>
      <c r="K120" s="100">
        <f t="shared" si="13"/>
        <v>12660019.333307503</v>
      </c>
    </row>
    <row r="121" spans="1:11">
      <c r="A121" s="106">
        <v>45597</v>
      </c>
      <c r="B121" s="107"/>
      <c r="C121" s="100">
        <v>0</v>
      </c>
      <c r="D121" s="100"/>
      <c r="E121" s="100"/>
      <c r="F121" s="100"/>
      <c r="G121" s="100">
        <f t="shared" si="14"/>
        <v>71716.316265819085</v>
      </c>
      <c r="H121" s="100"/>
      <c r="I121" s="100">
        <f t="shared" si="15"/>
        <v>-331697.07073803927</v>
      </c>
      <c r="J121" s="100"/>
      <c r="K121" s="100">
        <f t="shared" si="13"/>
        <v>12400038.578835282</v>
      </c>
    </row>
    <row r="122" spans="1:11">
      <c r="A122" s="106">
        <v>45627</v>
      </c>
      <c r="B122" s="107"/>
      <c r="C122" s="100">
        <v>0</v>
      </c>
      <c r="D122" s="100"/>
      <c r="E122" s="100"/>
      <c r="F122" s="100"/>
      <c r="G122" s="100">
        <f t="shared" si="14"/>
        <v>70203.956220903274</v>
      </c>
      <c r="H122" s="100"/>
      <c r="I122" s="100">
        <f t="shared" si="15"/>
        <v>-331697.07073803927</v>
      </c>
      <c r="J122" s="100"/>
      <c r="K122" s="100">
        <f t="shared" si="13"/>
        <v>12138545.464318145</v>
      </c>
    </row>
    <row r="123" spans="1:11">
      <c r="A123" s="106">
        <v>45658</v>
      </c>
      <c r="B123" s="107"/>
      <c r="C123" s="100">
        <v>0</v>
      </c>
      <c r="D123" s="100"/>
      <c r="E123" s="100"/>
      <c r="F123" s="100"/>
      <c r="G123" s="100">
        <f t="shared" si="14"/>
        <v>68682.798475134186</v>
      </c>
      <c r="H123" s="100"/>
      <c r="I123" s="100">
        <f t="shared" si="15"/>
        <v>-331697.07073803927</v>
      </c>
      <c r="J123" s="100"/>
      <c r="K123" s="100">
        <f t="shared" si="13"/>
        <v>11875531.19205524</v>
      </c>
    </row>
    <row r="124" spans="1:11">
      <c r="A124" s="106">
        <v>45689</v>
      </c>
      <c r="B124" s="107"/>
      <c r="C124" s="100">
        <v>0</v>
      </c>
      <c r="D124" s="100"/>
      <c r="E124" s="100"/>
      <c r="F124" s="100"/>
      <c r="G124" s="100">
        <f t="shared" si="14"/>
        <v>67152.79185052641</v>
      </c>
      <c r="H124" s="100"/>
      <c r="I124" s="100">
        <f t="shared" si="15"/>
        <v>-331697.07073803927</v>
      </c>
      <c r="J124" s="100"/>
      <c r="K124" s="100">
        <f t="shared" si="13"/>
        <v>11610986.913167726</v>
      </c>
    </row>
    <row r="125" spans="1:11">
      <c r="A125" s="106">
        <v>45717</v>
      </c>
      <c r="B125" s="107"/>
      <c r="C125" s="100">
        <v>0</v>
      </c>
      <c r="D125" s="100"/>
      <c r="E125" s="100"/>
      <c r="F125" s="100"/>
      <c r="G125" s="100">
        <f t="shared" si="14"/>
        <v>65613.884871381975</v>
      </c>
      <c r="H125" s="100"/>
      <c r="I125" s="100">
        <f t="shared" si="15"/>
        <v>-331697.07073803927</v>
      </c>
      <c r="J125" s="100"/>
      <c r="K125" s="100">
        <f t="shared" si="13"/>
        <v>11344903.727301069</v>
      </c>
    </row>
    <row r="126" spans="1:11">
      <c r="A126" s="106">
        <v>45748</v>
      </c>
      <c r="B126" s="107"/>
      <c r="C126" s="100">
        <v>0</v>
      </c>
      <c r="D126" s="100"/>
      <c r="E126" s="100"/>
      <c r="F126" s="100"/>
      <c r="G126" s="100">
        <f t="shared" si="14"/>
        <v>64066.025762558449</v>
      </c>
      <c r="H126" s="100"/>
      <c r="I126" s="100">
        <f t="shared" si="15"/>
        <v>-331697.07073803927</v>
      </c>
      <c r="J126" s="100"/>
      <c r="K126" s="100">
        <f t="shared" si="13"/>
        <v>11077272.682325587</v>
      </c>
    </row>
    <row r="127" spans="1:11">
      <c r="A127" s="106">
        <v>45778</v>
      </c>
      <c r="B127" s="107"/>
      <c r="C127" s="100">
        <v>0</v>
      </c>
      <c r="D127" s="100"/>
      <c r="E127" s="100"/>
      <c r="F127" s="100"/>
      <c r="G127" s="100">
        <f t="shared" si="14"/>
        <v>62509.162447727082</v>
      </c>
      <c r="H127" s="100"/>
      <c r="I127" s="100">
        <f t="shared" si="15"/>
        <v>-331697.07073803927</v>
      </c>
      <c r="J127" s="100"/>
      <c r="K127" s="100">
        <f t="shared" si="13"/>
        <v>10808084.774035273</v>
      </c>
    </row>
    <row r="128" spans="1:11">
      <c r="A128" s="106">
        <v>45809</v>
      </c>
      <c r="B128" s="107"/>
      <c r="C128" s="100">
        <v>0</v>
      </c>
      <c r="D128" s="100"/>
      <c r="E128" s="100"/>
      <c r="F128" s="100"/>
      <c r="G128" s="100">
        <f t="shared" si="14"/>
        <v>60943.242547620663</v>
      </c>
      <c r="H128" s="100"/>
      <c r="I128" s="100">
        <f t="shared" si="15"/>
        <v>-331697.07073803927</v>
      </c>
      <c r="J128" s="100"/>
      <c r="K128" s="100">
        <f t="shared" si="13"/>
        <v>10537330.945844853</v>
      </c>
    </row>
    <row r="129" spans="1:11">
      <c r="A129" s="106">
        <v>45839</v>
      </c>
      <c r="B129" s="107"/>
      <c r="C129" s="100">
        <v>0</v>
      </c>
      <c r="D129" s="100"/>
      <c r="E129" s="100"/>
      <c r="F129" s="100"/>
      <c r="G129" s="100">
        <f t="shared" si="14"/>
        <v>59368.21337827135</v>
      </c>
      <c r="H129" s="100"/>
      <c r="I129" s="100">
        <f t="shared" si="15"/>
        <v>-331697.07073803927</v>
      </c>
      <c r="J129" s="100"/>
      <c r="K129" s="100">
        <f t="shared" si="13"/>
        <v>10265002.088485084</v>
      </c>
    </row>
    <row r="130" spans="1:11">
      <c r="A130" s="106">
        <v>45870</v>
      </c>
      <c r="B130" s="107"/>
      <c r="C130" s="100">
        <v>0</v>
      </c>
      <c r="D130" s="100"/>
      <c r="E130" s="100"/>
      <c r="F130" s="100"/>
      <c r="G130" s="100">
        <f t="shared" si="14"/>
        <v>57784.021949238107</v>
      </c>
      <c r="H130" s="100"/>
      <c r="I130" s="100">
        <f t="shared" si="15"/>
        <v>-331697.07073803927</v>
      </c>
      <c r="J130" s="100"/>
      <c r="K130" s="100">
        <f t="shared" si="13"/>
        <v>9991089.0396962818</v>
      </c>
    </row>
    <row r="131" spans="1:11">
      <c r="A131" s="106">
        <v>45901</v>
      </c>
      <c r="B131" s="107"/>
      <c r="C131" s="100">
        <v>0</v>
      </c>
      <c r="D131" s="100"/>
      <c r="E131" s="100"/>
      <c r="F131" s="100"/>
      <c r="G131" s="100">
        <f t="shared" si="14"/>
        <v>56190.614961823885</v>
      </c>
      <c r="H131" s="100"/>
      <c r="I131" s="100">
        <f t="shared" si="15"/>
        <v>-331697.07073803927</v>
      </c>
      <c r="J131" s="100"/>
      <c r="K131" s="100">
        <f t="shared" si="13"/>
        <v>9715582.5839200653</v>
      </c>
    </row>
    <row r="132" spans="1:11">
      <c r="A132" s="106">
        <v>45931</v>
      </c>
      <c r="B132" s="107"/>
      <c r="C132" s="100">
        <v>0</v>
      </c>
      <c r="D132" s="100"/>
      <c r="E132" s="100"/>
      <c r="F132" s="100"/>
      <c r="G132" s="100">
        <f t="shared" si="14"/>
        <v>54587.93880728248</v>
      </c>
      <c r="H132" s="100"/>
      <c r="I132" s="100">
        <f t="shared" si="15"/>
        <v>-331697.07073803927</v>
      </c>
      <c r="J132" s="100"/>
      <c r="K132" s="100">
        <f t="shared" si="13"/>
        <v>9438473.451989308</v>
      </c>
    </row>
    <row r="133" spans="1:11">
      <c r="A133" s="106">
        <v>45962</v>
      </c>
      <c r="B133" s="107"/>
      <c r="C133" s="100">
        <v>0</v>
      </c>
      <c r="D133" s="100"/>
      <c r="E133" s="100"/>
      <c r="F133" s="100"/>
      <c r="G133" s="100">
        <f t="shared" si="14"/>
        <v>52975.93956501488</v>
      </c>
      <c r="H133" s="100"/>
      <c r="I133" s="100">
        <f t="shared" si="15"/>
        <v>-331697.07073803927</v>
      </c>
      <c r="J133" s="100"/>
      <c r="K133" s="100">
        <f t="shared" si="13"/>
        <v>9159752.3208162822</v>
      </c>
    </row>
    <row r="134" spans="1:11">
      <c r="A134" s="106">
        <v>45992</v>
      </c>
      <c r="B134" s="107"/>
      <c r="C134" s="100">
        <v>0</v>
      </c>
      <c r="D134" s="100"/>
      <c r="E134" s="100"/>
      <c r="F134" s="100"/>
      <c r="G134" s="100">
        <f t="shared" si="14"/>
        <v>51354.563000755152</v>
      </c>
      <c r="H134" s="100"/>
      <c r="I134" s="100">
        <f t="shared" si="15"/>
        <v>-331697.07073803927</v>
      </c>
      <c r="J134" s="100"/>
      <c r="K134" s="100">
        <f t="shared" si="13"/>
        <v>8879409.8130789977</v>
      </c>
    </row>
    <row r="135" spans="1:11">
      <c r="A135" s="106">
        <v>46023</v>
      </c>
      <c r="B135" s="107"/>
      <c r="C135" s="100">
        <v>0</v>
      </c>
      <c r="D135" s="100"/>
      <c r="E135" s="100"/>
      <c r="F135" s="100"/>
      <c r="G135" s="100">
        <f t="shared" si="14"/>
        <v>49723.754564745817</v>
      </c>
      <c r="H135" s="100"/>
      <c r="I135" s="100">
        <f t="shared" si="15"/>
        <v>-331697.07073803927</v>
      </c>
      <c r="J135" s="100"/>
      <c r="K135" s="100">
        <f t="shared" si="13"/>
        <v>8597436.4969057031</v>
      </c>
    </row>
    <row r="136" spans="1:11">
      <c r="A136" s="106">
        <v>46054</v>
      </c>
      <c r="B136" s="107"/>
      <c r="C136" s="100">
        <v>0</v>
      </c>
      <c r="D136" s="100"/>
      <c r="E136" s="100"/>
      <c r="F136" s="100"/>
      <c r="G136" s="100">
        <f t="shared" si="14"/>
        <v>48083.459389902535</v>
      </c>
      <c r="H136" s="100"/>
      <c r="I136" s="100">
        <f t="shared" si="15"/>
        <v>-331697.07073803927</v>
      </c>
      <c r="J136" s="100"/>
      <c r="K136" s="100">
        <f t="shared" ref="K136:K161" si="16">K135+C136+I136+E136+G136</f>
        <v>8313822.8855575668</v>
      </c>
    </row>
    <row r="137" spans="1:11">
      <c r="A137" s="106">
        <v>46082</v>
      </c>
      <c r="B137" s="107"/>
      <c r="C137" s="100">
        <v>0</v>
      </c>
      <c r="D137" s="100"/>
      <c r="E137" s="100"/>
      <c r="F137" s="100"/>
      <c r="G137" s="100">
        <f t="shared" si="14"/>
        <v>46433.622289968152</v>
      </c>
      <c r="H137" s="100"/>
      <c r="I137" s="100">
        <f t="shared" si="15"/>
        <v>-331697.07073803927</v>
      </c>
      <c r="J137" s="100"/>
      <c r="K137" s="100">
        <f t="shared" si="16"/>
        <v>8028559.4371094955</v>
      </c>
    </row>
    <row r="138" spans="1:11">
      <c r="A138" s="106">
        <v>46113</v>
      </c>
      <c r="B138" s="107"/>
      <c r="C138" s="100">
        <v>0</v>
      </c>
      <c r="D138" s="100"/>
      <c r="E138" s="100"/>
      <c r="F138" s="100"/>
      <c r="G138" s="100">
        <f t="shared" ref="G138:G163" si="17">((K137+C138+I138+E138)*$M$11)+((K137+C138+I138+E138)*$N$11)</f>
        <v>44774.187757656036</v>
      </c>
      <c r="H138" s="100"/>
      <c r="I138" s="100">
        <f t="shared" ref="I138:I163" si="18">-$Q$20</f>
        <v>-331697.07073803927</v>
      </c>
      <c r="J138" s="100"/>
      <c r="K138" s="100">
        <f t="shared" si="16"/>
        <v>7741636.5541291125</v>
      </c>
    </row>
    <row r="139" spans="1:11">
      <c r="A139" s="106">
        <v>46143</v>
      </c>
      <c r="B139" s="107"/>
      <c r="C139" s="100">
        <v>0</v>
      </c>
      <c r="D139" s="100"/>
      <c r="E139" s="100"/>
      <c r="F139" s="100"/>
      <c r="G139" s="100">
        <f t="shared" si="17"/>
        <v>43105.099962782551</v>
      </c>
      <c r="H139" s="100"/>
      <c r="I139" s="100">
        <f t="shared" si="18"/>
        <v>-331697.07073803927</v>
      </c>
      <c r="J139" s="100"/>
      <c r="K139" s="100">
        <f t="shared" si="16"/>
        <v>7453044.5833538556</v>
      </c>
    </row>
    <row r="140" spans="1:11">
      <c r="A140" s="106">
        <v>46174</v>
      </c>
      <c r="B140" s="107"/>
      <c r="C140" s="100">
        <v>0</v>
      </c>
      <c r="D140" s="100"/>
      <c r="E140" s="100"/>
      <c r="F140" s="100"/>
      <c r="G140" s="100">
        <f t="shared" si="17"/>
        <v>41426.302750388728</v>
      </c>
      <c r="H140" s="100"/>
      <c r="I140" s="100">
        <f t="shared" si="18"/>
        <v>-331697.07073803927</v>
      </c>
      <c r="J140" s="100"/>
      <c r="K140" s="100">
        <f t="shared" si="16"/>
        <v>7162773.8153662058</v>
      </c>
    </row>
    <row r="141" spans="1:11">
      <c r="A141" s="106">
        <v>46204</v>
      </c>
      <c r="B141" s="107"/>
      <c r="C141" s="100">
        <v>0</v>
      </c>
      <c r="D141" s="100"/>
      <c r="E141" s="100"/>
      <c r="F141" s="100"/>
      <c r="G141" s="100">
        <f t="shared" si="17"/>
        <v>39737.739638850973</v>
      </c>
      <c r="H141" s="100"/>
      <c r="I141" s="100">
        <f t="shared" si="18"/>
        <v>-331697.07073803927</v>
      </c>
      <c r="J141" s="100"/>
      <c r="K141" s="100">
        <f t="shared" si="16"/>
        <v>6870814.4842670178</v>
      </c>
    </row>
    <row r="142" spans="1:11">
      <c r="A142" s="106">
        <v>46235</v>
      </c>
      <c r="B142" s="107"/>
      <c r="C142" s="100">
        <v>0</v>
      </c>
      <c r="D142" s="100"/>
      <c r="E142" s="100"/>
      <c r="F142" s="100"/>
      <c r="G142" s="100">
        <f t="shared" si="17"/>
        <v>38039.35381798078</v>
      </c>
      <c r="H142" s="100"/>
      <c r="I142" s="100">
        <f t="shared" si="18"/>
        <v>-331697.07073803927</v>
      </c>
      <c r="J142" s="100"/>
      <c r="K142" s="100">
        <f t="shared" si="16"/>
        <v>6577156.7673469596</v>
      </c>
    </row>
    <row r="143" spans="1:11">
      <c r="A143" s="106">
        <v>46266</v>
      </c>
      <c r="B143" s="107"/>
      <c r="C143" s="100">
        <v>0</v>
      </c>
      <c r="D143" s="100"/>
      <c r="E143" s="100"/>
      <c r="F143" s="100"/>
      <c r="G143" s="100">
        <f t="shared" si="17"/>
        <v>36331.088147113413</v>
      </c>
      <c r="H143" s="100"/>
      <c r="I143" s="100">
        <f t="shared" si="18"/>
        <v>-331697.07073803927</v>
      </c>
      <c r="J143" s="100"/>
      <c r="K143" s="100">
        <f t="shared" si="16"/>
        <v>6281790.7847560337</v>
      </c>
    </row>
    <row r="144" spans="1:11">
      <c r="A144" s="106">
        <v>46296</v>
      </c>
      <c r="B144" s="107"/>
      <c r="C144" s="100">
        <v>0</v>
      </c>
      <c r="D144" s="100"/>
      <c r="E144" s="100"/>
      <c r="F144" s="100"/>
      <c r="G144" s="100">
        <f t="shared" si="17"/>
        <v>34612.885153185474</v>
      </c>
      <c r="H144" s="100"/>
      <c r="I144" s="100">
        <f t="shared" si="18"/>
        <v>-331697.07073803927</v>
      </c>
      <c r="J144" s="100"/>
      <c r="K144" s="100">
        <f t="shared" si="16"/>
        <v>5984706.5991711803</v>
      </c>
    </row>
    <row r="145" spans="1:11">
      <c r="A145" s="106">
        <v>46327</v>
      </c>
      <c r="B145" s="107"/>
      <c r="C145" s="100">
        <v>0</v>
      </c>
      <c r="D145" s="100"/>
      <c r="E145" s="100"/>
      <c r="F145" s="100"/>
      <c r="G145" s="100">
        <f t="shared" si="17"/>
        <v>32884.687028801272</v>
      </c>
      <c r="H145" s="100"/>
      <c r="I145" s="100">
        <f t="shared" si="18"/>
        <v>-331697.07073803927</v>
      </c>
      <c r="J145" s="100"/>
      <c r="K145" s="100">
        <f t="shared" si="16"/>
        <v>5685894.2154619424</v>
      </c>
    </row>
    <row r="146" spans="1:11">
      <c r="A146" s="106">
        <v>46357</v>
      </c>
      <c r="B146" s="107"/>
      <c r="C146" s="100">
        <v>0</v>
      </c>
      <c r="D146" s="100"/>
      <c r="E146" s="100"/>
      <c r="F146" s="100"/>
      <c r="G146" s="100">
        <f t="shared" si="17"/>
        <v>31146.435630287891</v>
      </c>
      <c r="H146" s="100"/>
      <c r="I146" s="100">
        <f t="shared" si="18"/>
        <v>-331697.07073803927</v>
      </c>
      <c r="J146" s="100"/>
      <c r="K146" s="100">
        <f t="shared" si="16"/>
        <v>5385343.5803541914</v>
      </c>
    </row>
    <row r="147" spans="1:11">
      <c r="A147" s="106">
        <v>46388</v>
      </c>
      <c r="B147" s="107"/>
      <c r="C147" s="100">
        <v>0</v>
      </c>
      <c r="D147" s="100"/>
      <c r="E147" s="100"/>
      <c r="F147" s="100"/>
      <c r="G147" s="100">
        <f t="shared" si="17"/>
        <v>29398.072475739078</v>
      </c>
      <c r="H147" s="100"/>
      <c r="I147" s="100">
        <f t="shared" si="18"/>
        <v>-331697.07073803927</v>
      </c>
      <c r="J147" s="100"/>
      <c r="K147" s="100">
        <f t="shared" si="16"/>
        <v>5083044.5820918912</v>
      </c>
    </row>
    <row r="148" spans="1:11">
      <c r="A148" s="106">
        <v>46419</v>
      </c>
      <c r="B148" s="107"/>
      <c r="C148" s="100">
        <v>0</v>
      </c>
      <c r="D148" s="100"/>
      <c r="E148" s="100"/>
      <c r="F148" s="100"/>
      <c r="G148" s="100">
        <f t="shared" si="17"/>
        <v>27639.538743047629</v>
      </c>
      <c r="H148" s="100"/>
      <c r="I148" s="100">
        <f t="shared" si="18"/>
        <v>-331697.07073803927</v>
      </c>
      <c r="J148" s="100"/>
      <c r="K148" s="100">
        <f t="shared" si="16"/>
        <v>4778987.0500969002</v>
      </c>
    </row>
    <row r="149" spans="1:11">
      <c r="A149" s="106">
        <v>46447</v>
      </c>
      <c r="B149" s="107"/>
      <c r="C149" s="100">
        <v>0</v>
      </c>
      <c r="D149" s="100"/>
      <c r="E149" s="100"/>
      <c r="F149" s="100"/>
      <c r="G149" s="100">
        <f t="shared" si="17"/>
        <v>25870.775267926369</v>
      </c>
      <c r="H149" s="100"/>
      <c r="I149" s="100">
        <f t="shared" si="18"/>
        <v>-331697.07073803927</v>
      </c>
      <c r="J149" s="100"/>
      <c r="K149" s="100">
        <f t="shared" si="16"/>
        <v>4473160.7546267873</v>
      </c>
    </row>
    <row r="150" spans="1:11">
      <c r="A150" s="106">
        <v>46478</v>
      </c>
      <c r="B150" s="107"/>
      <c r="C150" s="100">
        <v>0</v>
      </c>
      <c r="D150" s="100"/>
      <c r="E150" s="100"/>
      <c r="F150" s="100"/>
      <c r="G150" s="100">
        <f t="shared" si="17"/>
        <v>24091.722541917625</v>
      </c>
      <c r="H150" s="100"/>
      <c r="I150" s="100">
        <f t="shared" si="18"/>
        <v>-331697.07073803927</v>
      </c>
      <c r="J150" s="100"/>
      <c r="K150" s="100">
        <f t="shared" si="16"/>
        <v>4165555.4064306654</v>
      </c>
    </row>
    <row r="151" spans="1:11">
      <c r="A151" s="106">
        <v>46508</v>
      </c>
      <c r="B151" s="107"/>
      <c r="C151" s="100">
        <v>0</v>
      </c>
      <c r="D151" s="100"/>
      <c r="E151" s="100"/>
      <c r="F151" s="100"/>
      <c r="G151" s="100">
        <f t="shared" si="17"/>
        <v>22302.320710391145</v>
      </c>
      <c r="H151" s="100"/>
      <c r="I151" s="100">
        <f t="shared" si="18"/>
        <v>-331697.07073803927</v>
      </c>
      <c r="J151" s="100"/>
      <c r="K151" s="100">
        <f t="shared" si="16"/>
        <v>3856160.6564030172</v>
      </c>
    </row>
    <row r="152" spans="1:11">
      <c r="A152" s="106">
        <v>46539</v>
      </c>
      <c r="B152" s="107"/>
      <c r="C152" s="100">
        <v>0</v>
      </c>
      <c r="D152" s="100"/>
      <c r="E152" s="100"/>
      <c r="F152" s="100"/>
      <c r="G152" s="100">
        <f t="shared" si="17"/>
        <v>20502.50957053031</v>
      </c>
      <c r="H152" s="100"/>
      <c r="I152" s="100">
        <f t="shared" si="18"/>
        <v>-331697.07073803927</v>
      </c>
      <c r="J152" s="100"/>
      <c r="K152" s="100">
        <f t="shared" si="16"/>
        <v>3544966.0952355079</v>
      </c>
    </row>
    <row r="153" spans="1:11">
      <c r="A153" s="106">
        <v>46569</v>
      </c>
      <c r="B153" s="107"/>
      <c r="C153" s="100">
        <v>0</v>
      </c>
      <c r="D153" s="100"/>
      <c r="E153" s="100"/>
      <c r="F153" s="100"/>
      <c r="G153" s="100">
        <f t="shared" si="17"/>
        <v>18692.228569306673</v>
      </c>
      <c r="H153" s="100"/>
      <c r="I153" s="100">
        <f t="shared" si="18"/>
        <v>-331697.07073803927</v>
      </c>
      <c r="J153" s="100"/>
      <c r="K153" s="100">
        <f t="shared" si="16"/>
        <v>3231961.2530667754</v>
      </c>
    </row>
    <row r="154" spans="1:11">
      <c r="A154" s="106">
        <v>46600</v>
      </c>
      <c r="B154" s="107"/>
      <c r="C154" s="100">
        <v>0</v>
      </c>
      <c r="D154" s="100"/>
      <c r="E154" s="100"/>
      <c r="F154" s="100"/>
      <c r="G154" s="100">
        <f t="shared" si="17"/>
        <v>16871.416801442723</v>
      </c>
      <c r="H154" s="100"/>
      <c r="I154" s="100">
        <f t="shared" si="18"/>
        <v>-331697.07073803927</v>
      </c>
      <c r="J154" s="100"/>
      <c r="K154" s="100">
        <f t="shared" si="16"/>
        <v>2917135.5991301788</v>
      </c>
    </row>
    <row r="155" spans="1:11">
      <c r="A155" s="106">
        <v>46631</v>
      </c>
      <c r="B155" s="107"/>
      <c r="C155" s="100">
        <v>0</v>
      </c>
      <c r="D155" s="100"/>
      <c r="E155" s="100"/>
      <c r="F155" s="100"/>
      <c r="G155" s="100">
        <f t="shared" si="17"/>
        <v>15040.013007362755</v>
      </c>
      <c r="H155" s="100"/>
      <c r="I155" s="100">
        <f t="shared" si="18"/>
        <v>-331697.07073803927</v>
      </c>
      <c r="J155" s="100"/>
      <c r="K155" s="100">
        <f t="shared" si="16"/>
        <v>2600478.5413995022</v>
      </c>
    </row>
    <row r="156" spans="1:11">
      <c r="A156" s="106">
        <v>46661</v>
      </c>
      <c r="B156" s="107"/>
      <c r="C156" s="100">
        <v>0</v>
      </c>
      <c r="D156" s="100"/>
      <c r="E156" s="100"/>
      <c r="F156" s="100"/>
      <c r="G156" s="100">
        <f t="shared" si="17"/>
        <v>13197.955571131861</v>
      </c>
      <c r="H156" s="100"/>
      <c r="I156" s="100">
        <f t="shared" si="18"/>
        <v>-331697.07073803927</v>
      </c>
      <c r="J156" s="100"/>
      <c r="K156" s="100">
        <f t="shared" si="16"/>
        <v>2281979.4262325945</v>
      </c>
    </row>
    <row r="157" spans="1:11">
      <c r="A157" s="106">
        <v>46692</v>
      </c>
      <c r="B157" s="107"/>
      <c r="C157" s="100">
        <v>0</v>
      </c>
      <c r="D157" s="100"/>
      <c r="E157" s="100"/>
      <c r="F157" s="100"/>
      <c r="G157" s="100">
        <f t="shared" si="17"/>
        <v>11345.182518382928</v>
      </c>
      <c r="H157" s="100"/>
      <c r="I157" s="100">
        <f t="shared" si="18"/>
        <v>-331697.07073803927</v>
      </c>
      <c r="J157" s="100"/>
      <c r="K157" s="100">
        <f t="shared" si="16"/>
        <v>1961627.5380129383</v>
      </c>
    </row>
    <row r="158" spans="1:11">
      <c r="A158" s="106">
        <v>46722</v>
      </c>
      <c r="B158" s="107"/>
      <c r="C158" s="100">
        <v>0</v>
      </c>
      <c r="D158" s="100"/>
      <c r="E158" s="100"/>
      <c r="F158" s="100"/>
      <c r="G158" s="100">
        <f t="shared" si="17"/>
        <v>9481.6315142315434</v>
      </c>
      <c r="H158" s="100"/>
      <c r="I158" s="100">
        <f t="shared" si="18"/>
        <v>-331697.07073803927</v>
      </c>
      <c r="J158" s="100"/>
      <c r="K158" s="100">
        <f t="shared" si="16"/>
        <v>1639412.0987891306</v>
      </c>
    </row>
    <row r="159" spans="1:11">
      <c r="A159" s="106">
        <v>46753</v>
      </c>
      <c r="B159" s="107"/>
      <c r="C159" s="100">
        <v>0</v>
      </c>
      <c r="D159" s="100"/>
      <c r="E159" s="100"/>
      <c r="F159" s="100"/>
      <c r="G159" s="100">
        <f t="shared" si="17"/>
        <v>7607.2398611788085</v>
      </c>
      <c r="H159" s="100"/>
      <c r="I159" s="100">
        <f t="shared" si="18"/>
        <v>-331697.07073803927</v>
      </c>
      <c r="J159" s="100"/>
      <c r="K159" s="100">
        <f t="shared" si="16"/>
        <v>1315322.2679122703</v>
      </c>
    </row>
    <row r="160" spans="1:11">
      <c r="A160" s="106">
        <v>46784</v>
      </c>
      <c r="B160" s="107"/>
      <c r="C160" s="100">
        <v>0</v>
      </c>
      <c r="D160" s="100"/>
      <c r="E160" s="100"/>
      <c r="F160" s="100"/>
      <c r="G160" s="100">
        <f t="shared" si="17"/>
        <v>5721.9444970019367</v>
      </c>
      <c r="H160" s="100"/>
      <c r="I160" s="100">
        <f t="shared" si="18"/>
        <v>-331697.07073803927</v>
      </c>
      <c r="J160" s="100"/>
      <c r="K160" s="100">
        <f t="shared" si="16"/>
        <v>989347.141671233</v>
      </c>
    </row>
    <row r="161" spans="1:11">
      <c r="A161" s="106">
        <v>46813</v>
      </c>
      <c r="B161" s="107"/>
      <c r="C161" s="100">
        <v>0</v>
      </c>
      <c r="D161" s="100"/>
      <c r="E161" s="100"/>
      <c r="F161" s="100"/>
      <c r="G161" s="100">
        <f t="shared" si="17"/>
        <v>3825.6819926325743</v>
      </c>
      <c r="H161" s="100"/>
      <c r="I161" s="100">
        <f t="shared" si="18"/>
        <v>-331697.07073803927</v>
      </c>
      <c r="J161" s="100"/>
      <c r="K161" s="100">
        <f t="shared" si="16"/>
        <v>661475.75292582624</v>
      </c>
    </row>
    <row r="162" spans="1:11">
      <c r="A162" s="106">
        <v>46844</v>
      </c>
      <c r="B162" s="107"/>
      <c r="C162" s="100">
        <v>0</v>
      </c>
      <c r="D162" s="100"/>
      <c r="E162" s="100"/>
      <c r="F162" s="100"/>
      <c r="G162" s="100">
        <f t="shared" si="17"/>
        <v>1918.3885500227943</v>
      </c>
      <c r="H162" s="100"/>
      <c r="I162" s="100">
        <f t="shared" si="18"/>
        <v>-331697.07073803927</v>
      </c>
      <c r="J162" s="100"/>
      <c r="K162" s="100">
        <f t="shared" ref="K162:K163" si="19">K161+C162+I162+E162+G162</f>
        <v>331697.07073780976</v>
      </c>
    </row>
    <row r="163" spans="1:11">
      <c r="A163" s="106">
        <v>46874</v>
      </c>
      <c r="B163" s="107"/>
      <c r="C163" s="100">
        <v>0</v>
      </c>
      <c r="D163" s="100"/>
      <c r="E163" s="100"/>
      <c r="F163" s="100"/>
      <c r="G163" s="100">
        <f t="shared" si="17"/>
        <v>-1.3351219007745384E-9</v>
      </c>
      <c r="H163" s="100"/>
      <c r="I163" s="100">
        <f t="shared" si="18"/>
        <v>-331697.07073803927</v>
      </c>
      <c r="J163" s="100"/>
      <c r="K163" s="100">
        <f t="shared" si="19"/>
        <v>-2.3084792888257652E-7</v>
      </c>
    </row>
  </sheetData>
  <pageMargins left="0.7" right="0.7" top="0.75" bottom="0.75" header="0.3" footer="0.3"/>
  <pageSetup scale="61" fitToHeight="0" orientation="landscape" horizontalDpi="4294967293" verticalDpi="4294967293" r:id="rId1"/>
  <headerFooter>
    <oddHeader>&amp;R&amp;"Times New Roman,Bold"&amp;10KyPSC Case No. 2017-00321
AG-DR-02-016(b) Attachment
Page &amp;P of &amp;N</oddHead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view="pageBreakPreview" zoomScale="60" zoomScaleNormal="100" workbookViewId="0">
      <selection activeCell="A3" sqref="A3:L3"/>
    </sheetView>
  </sheetViews>
  <sheetFormatPr defaultRowHeight="12.75"/>
  <cols>
    <col min="1" max="1" width="9.140625" style="113"/>
    <col min="2" max="2" width="28.140625" style="113" customWidth="1"/>
    <col min="3" max="3" width="9.28515625" style="113" customWidth="1"/>
    <col min="4" max="4" width="1.5703125" style="113" customWidth="1"/>
    <col min="5" max="5" width="8.5703125" style="113" customWidth="1"/>
    <col min="6" max="6" width="4.5703125" style="113" customWidth="1"/>
    <col min="7" max="7" width="8.5703125" style="113" customWidth="1"/>
    <col min="8" max="8" width="1.5703125" style="113" customWidth="1"/>
    <col min="9" max="9" width="7.85546875" style="113" customWidth="1"/>
    <col min="10" max="10" width="6.28515625" style="113" customWidth="1"/>
    <col min="11" max="11" width="9" style="113" customWidth="1"/>
    <col min="12" max="12" width="9.140625" style="113" customWidth="1"/>
    <col min="13" max="13" width="13.28515625" style="113" customWidth="1"/>
    <col min="14" max="14" width="1.5703125" style="113" customWidth="1"/>
    <col min="15" max="15" width="14.140625" style="113" bestFit="1" customWidth="1"/>
    <col min="16" max="16" width="1.5703125" style="113" customWidth="1"/>
    <col min="17" max="17" width="14.140625" style="113" bestFit="1" customWidth="1"/>
    <col min="18" max="18" width="9.5703125" style="113" bestFit="1" customWidth="1"/>
    <col min="19" max="20" width="9.42578125" style="113" bestFit="1" customWidth="1"/>
    <col min="21" max="16384" width="9.140625" style="113"/>
  </cols>
  <sheetData>
    <row r="1" spans="1:13" ht="15.75">
      <c r="A1" s="125"/>
      <c r="B1" s="125"/>
      <c r="C1" s="125"/>
      <c r="D1" s="125"/>
      <c r="E1" s="125"/>
      <c r="F1" s="125"/>
      <c r="G1" s="125"/>
      <c r="H1" s="125"/>
      <c r="I1" s="125"/>
      <c r="J1" s="125"/>
      <c r="K1" s="125"/>
      <c r="L1" s="125"/>
      <c r="M1" s="125"/>
    </row>
    <row r="2" spans="1:13" ht="15.75">
      <c r="A2" s="126" t="s">
        <v>129</v>
      </c>
      <c r="B2" s="125"/>
      <c r="C2" s="125"/>
      <c r="D2" s="125"/>
      <c r="E2" s="125"/>
      <c r="F2" s="125"/>
      <c r="G2" s="125"/>
      <c r="H2" s="125"/>
      <c r="I2" s="125"/>
      <c r="J2" s="125"/>
      <c r="K2" s="125"/>
      <c r="L2" s="125"/>
      <c r="M2" s="125"/>
    </row>
    <row r="3" spans="1:13" ht="15.75">
      <c r="A3" s="125"/>
      <c r="B3" s="125"/>
      <c r="C3" s="125"/>
      <c r="D3" s="125"/>
      <c r="E3" s="125"/>
      <c r="F3" s="125"/>
      <c r="G3" s="125"/>
      <c r="H3" s="125"/>
      <c r="I3" s="125"/>
      <c r="J3" s="125"/>
      <c r="K3" s="125"/>
      <c r="L3" s="125"/>
      <c r="M3" s="125"/>
    </row>
    <row r="4" spans="1:13" ht="15.75">
      <c r="A4" s="125"/>
      <c r="B4" s="125"/>
      <c r="C4" s="125"/>
      <c r="D4" s="125"/>
      <c r="E4" s="125"/>
      <c r="F4" s="125"/>
      <c r="G4" s="125"/>
      <c r="H4" s="125"/>
      <c r="I4" s="125"/>
      <c r="J4" s="126"/>
      <c r="K4" s="126"/>
      <c r="L4" s="126"/>
      <c r="M4" s="126"/>
    </row>
    <row r="5" spans="1:13" ht="15.75">
      <c r="A5" s="127" t="s">
        <v>130</v>
      </c>
      <c r="B5" s="128">
        <v>42916</v>
      </c>
      <c r="C5" s="125"/>
      <c r="D5" s="125"/>
      <c r="E5" s="125"/>
      <c r="F5" s="125"/>
      <c r="G5" s="125"/>
      <c r="H5" s="125"/>
      <c r="I5" s="125"/>
      <c r="J5" s="125"/>
      <c r="K5" s="125"/>
      <c r="L5" s="125"/>
      <c r="M5" s="125"/>
    </row>
    <row r="6" spans="1:13" ht="15.75">
      <c r="A6" s="125"/>
      <c r="B6" s="125"/>
      <c r="C6" s="125"/>
      <c r="D6" s="125"/>
      <c r="E6" s="125"/>
      <c r="F6" s="125"/>
      <c r="G6" s="125"/>
      <c r="H6" s="125"/>
      <c r="I6" s="125"/>
      <c r="J6" s="125"/>
      <c r="K6" s="125"/>
      <c r="L6" s="125"/>
      <c r="M6" s="125"/>
    </row>
    <row r="7" spans="1:13" ht="15.75">
      <c r="A7" s="129" t="s">
        <v>131</v>
      </c>
      <c r="B7" s="127"/>
      <c r="C7" s="127"/>
      <c r="D7" s="127"/>
      <c r="E7" s="127"/>
      <c r="F7" s="127"/>
      <c r="G7" s="125"/>
      <c r="H7" s="125"/>
      <c r="I7" s="125"/>
      <c r="J7" s="127"/>
      <c r="K7" s="127"/>
      <c r="L7" s="127"/>
      <c r="M7" s="127"/>
    </row>
    <row r="8" spans="1:13" ht="15.75">
      <c r="A8" s="127"/>
      <c r="B8" s="127"/>
      <c r="C8" s="127"/>
      <c r="D8" s="127"/>
      <c r="E8" s="127"/>
      <c r="F8" s="127"/>
      <c r="G8" s="127"/>
      <c r="H8" s="127"/>
      <c r="I8" s="127"/>
      <c r="J8" s="127"/>
      <c r="K8" s="127"/>
      <c r="L8" s="127"/>
      <c r="M8" s="127"/>
    </row>
    <row r="9" spans="1:13" ht="15.75">
      <c r="A9" s="127" t="s">
        <v>132</v>
      </c>
      <c r="B9" s="127" t="s">
        <v>133</v>
      </c>
      <c r="C9" s="127"/>
      <c r="D9" s="127"/>
      <c r="E9" s="127"/>
      <c r="F9" s="127"/>
      <c r="G9" s="127"/>
      <c r="H9" s="127"/>
      <c r="I9" s="127"/>
      <c r="J9" s="127"/>
      <c r="K9" s="127"/>
      <c r="L9" s="127"/>
      <c r="M9" s="127"/>
    </row>
    <row r="10" spans="1:13" ht="15.75">
      <c r="A10" s="127"/>
      <c r="B10" s="127"/>
      <c r="C10" s="127"/>
      <c r="D10" s="127"/>
      <c r="E10" s="127"/>
      <c r="F10" s="127"/>
      <c r="G10" s="127"/>
      <c r="H10" s="127"/>
      <c r="I10" s="127"/>
      <c r="J10" s="127"/>
      <c r="K10" s="127"/>
      <c r="L10" s="127"/>
      <c r="M10" s="127"/>
    </row>
    <row r="11" spans="1:13" ht="15.75">
      <c r="A11" s="127" t="s">
        <v>134</v>
      </c>
      <c r="B11" s="127"/>
      <c r="C11" s="127"/>
      <c r="D11" s="127"/>
      <c r="E11" s="127"/>
      <c r="F11" s="127"/>
      <c r="G11" s="127"/>
      <c r="H11" s="127"/>
      <c r="I11" s="127"/>
      <c r="J11" s="127"/>
      <c r="K11" s="127"/>
      <c r="L11" s="127"/>
      <c r="M11" s="127"/>
    </row>
    <row r="12" spans="1:13" ht="15.75">
      <c r="A12" s="127"/>
      <c r="B12" s="127"/>
      <c r="C12" s="127"/>
      <c r="D12" s="127"/>
      <c r="E12" s="127"/>
      <c r="F12" s="127"/>
      <c r="G12" s="127"/>
      <c r="H12" s="127"/>
      <c r="I12" s="127"/>
      <c r="J12" s="127"/>
      <c r="K12" s="127"/>
      <c r="L12" s="127"/>
      <c r="M12" s="127"/>
    </row>
    <row r="13" spans="1:13" ht="15.75">
      <c r="A13" s="125"/>
      <c r="B13" s="127" t="s">
        <v>135</v>
      </c>
      <c r="C13" s="127"/>
      <c r="D13" s="127"/>
      <c r="E13" s="127"/>
      <c r="F13" s="127"/>
      <c r="G13" s="127"/>
      <c r="H13" s="127"/>
      <c r="I13" s="127"/>
      <c r="J13" s="127"/>
      <c r="K13" s="127"/>
      <c r="L13" s="127"/>
      <c r="M13" s="127"/>
    </row>
    <row r="14" spans="1:13" ht="9" customHeight="1">
      <c r="A14" s="125"/>
      <c r="B14" s="127"/>
      <c r="C14" s="127"/>
      <c r="D14" s="127"/>
      <c r="E14" s="127"/>
      <c r="F14" s="127"/>
      <c r="G14" s="127"/>
      <c r="H14" s="127"/>
      <c r="I14" s="127"/>
      <c r="J14" s="127"/>
      <c r="K14" s="127"/>
      <c r="L14" s="127"/>
      <c r="M14" s="127"/>
    </row>
    <row r="15" spans="1:13" ht="15.75">
      <c r="A15" s="125"/>
      <c r="B15" s="129" t="s">
        <v>185</v>
      </c>
      <c r="C15" s="127"/>
      <c r="D15" s="127"/>
      <c r="E15" s="127"/>
      <c r="F15" s="127"/>
      <c r="G15" s="127"/>
      <c r="H15" s="127"/>
      <c r="I15" s="127"/>
      <c r="J15" s="127"/>
      <c r="K15" s="127"/>
      <c r="L15" s="127"/>
      <c r="M15" s="127"/>
    </row>
    <row r="16" spans="1:13" ht="15.75">
      <c r="A16" s="125"/>
      <c r="B16" s="127"/>
      <c r="C16" s="127"/>
      <c r="D16" s="127"/>
      <c r="E16" s="127"/>
      <c r="F16" s="127"/>
      <c r="G16" s="127"/>
      <c r="H16" s="127"/>
      <c r="I16" s="127"/>
      <c r="J16" s="127"/>
      <c r="K16" s="127"/>
      <c r="L16" s="127"/>
      <c r="M16" s="127"/>
    </row>
    <row r="17" spans="1:17">
      <c r="A17" s="130"/>
      <c r="B17" s="131"/>
      <c r="F17" s="131"/>
      <c r="J17" s="131"/>
      <c r="K17" s="131"/>
      <c r="L17" s="131"/>
      <c r="M17" s="131"/>
      <c r="O17" s="132" t="s">
        <v>42</v>
      </c>
      <c r="Q17" s="132" t="s">
        <v>43</v>
      </c>
    </row>
    <row r="18" spans="1:17">
      <c r="A18" s="130"/>
      <c r="B18" s="131"/>
      <c r="C18" s="225" t="s">
        <v>136</v>
      </c>
      <c r="D18" s="225"/>
      <c r="E18" s="225"/>
      <c r="F18" s="131"/>
      <c r="G18" s="225" t="s">
        <v>43</v>
      </c>
      <c r="H18" s="225"/>
      <c r="I18" s="225"/>
      <c r="J18" s="131"/>
      <c r="K18" s="132" t="s">
        <v>137</v>
      </c>
      <c r="L18" s="131"/>
      <c r="M18" s="132" t="s">
        <v>138</v>
      </c>
      <c r="O18" s="132" t="s">
        <v>138</v>
      </c>
      <c r="Q18" s="132" t="s">
        <v>138</v>
      </c>
    </row>
    <row r="19" spans="1:17">
      <c r="A19" s="130"/>
      <c r="B19" s="131"/>
      <c r="C19" s="147" t="s">
        <v>139</v>
      </c>
      <c r="D19" s="147"/>
      <c r="E19" s="147" t="s">
        <v>140</v>
      </c>
      <c r="F19" s="131"/>
      <c r="G19" s="147" t="s">
        <v>139</v>
      </c>
      <c r="H19" s="147"/>
      <c r="I19" s="147" t="s">
        <v>140</v>
      </c>
      <c r="J19" s="131"/>
      <c r="K19" s="147" t="s">
        <v>141</v>
      </c>
      <c r="L19" s="131"/>
      <c r="M19" s="147" t="s">
        <v>141</v>
      </c>
      <c r="O19" s="147" t="s">
        <v>141</v>
      </c>
      <c r="Q19" s="147" t="s">
        <v>141</v>
      </c>
    </row>
    <row r="20" spans="1:17">
      <c r="A20" s="130"/>
      <c r="B20" s="131"/>
      <c r="C20" s="147"/>
      <c r="D20" s="147"/>
      <c r="E20" s="147"/>
      <c r="F20" s="131"/>
      <c r="G20" s="147"/>
      <c r="H20" s="147"/>
      <c r="I20" s="147"/>
      <c r="J20" s="131"/>
      <c r="K20" s="147"/>
      <c r="L20" s="131"/>
      <c r="M20" s="147"/>
      <c r="O20" s="147"/>
      <c r="Q20" s="147"/>
    </row>
    <row r="21" spans="1:17" s="138" customFormat="1">
      <c r="A21" s="133"/>
      <c r="B21" s="134" t="s">
        <v>142</v>
      </c>
      <c r="C21" s="135">
        <v>1.75</v>
      </c>
      <c r="D21" s="134"/>
      <c r="E21" s="135">
        <v>29.2</v>
      </c>
      <c r="F21" s="134"/>
      <c r="G21" s="135">
        <v>4.2300000000000004</v>
      </c>
      <c r="H21" s="134"/>
      <c r="I21" s="135">
        <v>70.8</v>
      </c>
      <c r="J21" s="134"/>
      <c r="K21" s="136">
        <v>5.98</v>
      </c>
      <c r="L21" s="134"/>
      <c r="M21" s="137">
        <f>(1+ROUND((+K21/100)/2,8))^0.1666666667-1</f>
        <v>4.922360231580214E-3</v>
      </c>
      <c r="O21" s="137">
        <f>ROUND((E21*M21)/100,7)</f>
        <v>1.4373000000000001E-3</v>
      </c>
      <c r="Q21" s="137">
        <f>IF(E21=100,0,ROUND(M21-O21,7))</f>
        <v>3.4851000000000001E-3</v>
      </c>
    </row>
    <row r="22" spans="1:17" s="138" customFormat="1">
      <c r="A22" s="133"/>
      <c r="B22" s="134"/>
      <c r="C22" s="134"/>
      <c r="D22" s="134"/>
      <c r="E22" s="134"/>
      <c r="F22" s="134"/>
      <c r="G22" s="136"/>
      <c r="H22" s="134"/>
      <c r="I22" s="136"/>
      <c r="J22" s="134"/>
      <c r="K22" s="136"/>
      <c r="L22" s="134"/>
      <c r="M22" s="137"/>
      <c r="O22" s="137"/>
      <c r="Q22" s="137"/>
    </row>
    <row r="23" spans="1:17" s="138" customFormat="1">
      <c r="A23" s="133"/>
      <c r="B23" s="134" t="s">
        <v>143</v>
      </c>
      <c r="C23" s="135">
        <v>2.31</v>
      </c>
      <c r="D23" s="134"/>
      <c r="E23" s="135">
        <v>30.06</v>
      </c>
      <c r="F23" s="134"/>
      <c r="G23" s="135">
        <v>5.38</v>
      </c>
      <c r="H23" s="134"/>
      <c r="I23" s="135">
        <v>69.94</v>
      </c>
      <c r="J23" s="134"/>
      <c r="K23" s="136">
        <f>C23+G23</f>
        <v>7.6899999999999995</v>
      </c>
      <c r="L23" s="134"/>
      <c r="M23" s="137">
        <f>(1+ROUND((+K23/100)/2,8))^0.1666666667-1</f>
        <v>6.3080150562226933E-3</v>
      </c>
      <c r="O23" s="137">
        <f>ROUND((E23*M23)/100,7)</f>
        <v>1.8962E-3</v>
      </c>
      <c r="Q23" s="137">
        <f>IF(E23=100,0,ROUND(M23-O23,7))</f>
        <v>4.4117999999999996E-3</v>
      </c>
    </row>
    <row r="24" spans="1:17" s="138" customFormat="1">
      <c r="A24" s="133"/>
      <c r="B24" s="134"/>
      <c r="C24" s="135"/>
      <c r="D24" s="134"/>
      <c r="E24" s="135"/>
      <c r="F24" s="134"/>
      <c r="G24" s="135"/>
      <c r="H24" s="134"/>
      <c r="I24" s="135"/>
      <c r="J24" s="134"/>
      <c r="K24" s="136"/>
      <c r="L24" s="134"/>
      <c r="M24" s="137"/>
      <c r="O24" s="137"/>
      <c r="Q24" s="137"/>
    </row>
    <row r="25" spans="1:17" s="138" customFormat="1">
      <c r="A25" s="133"/>
      <c r="B25" s="134" t="s">
        <v>144</v>
      </c>
      <c r="C25" s="135">
        <v>2.6160000000000001</v>
      </c>
      <c r="D25" s="134"/>
      <c r="E25" s="135">
        <v>35.18</v>
      </c>
      <c r="F25" s="134"/>
      <c r="G25" s="135">
        <v>4.82</v>
      </c>
      <c r="H25" s="134"/>
      <c r="I25" s="135">
        <v>64.819999999999993</v>
      </c>
      <c r="J25" s="134"/>
      <c r="K25" s="136">
        <v>7.4359999999999999</v>
      </c>
      <c r="L25" s="134"/>
      <c r="M25" s="137">
        <v>5.9950000000000003E-3</v>
      </c>
      <c r="O25" s="137">
        <v>2.1090410000000003E-3</v>
      </c>
      <c r="Q25" s="137">
        <v>3.885959E-3</v>
      </c>
    </row>
    <row r="26" spans="1:17" s="138" customFormat="1">
      <c r="A26" s="133"/>
      <c r="B26" s="134"/>
      <c r="C26" s="135"/>
      <c r="D26" s="134"/>
      <c r="E26" s="135"/>
      <c r="F26" s="134"/>
      <c r="G26" s="135"/>
      <c r="H26" s="134"/>
      <c r="I26" s="135"/>
      <c r="J26" s="134"/>
      <c r="K26" s="136"/>
      <c r="L26" s="134"/>
      <c r="M26" s="137"/>
      <c r="O26" s="137"/>
      <c r="Q26" s="137"/>
    </row>
    <row r="27" spans="1:17" s="138" customFormat="1">
      <c r="A27" s="133"/>
      <c r="B27" s="134" t="s">
        <v>145</v>
      </c>
      <c r="C27" s="136"/>
      <c r="D27" s="134"/>
      <c r="E27" s="136"/>
      <c r="F27" s="134"/>
      <c r="G27" s="136"/>
      <c r="H27" s="134"/>
      <c r="I27" s="136"/>
      <c r="J27" s="134"/>
      <c r="K27" s="136"/>
      <c r="L27" s="134"/>
      <c r="M27" s="136"/>
      <c r="O27" s="139"/>
      <c r="Q27" s="139"/>
    </row>
    <row r="28" spans="1:17" hidden="1">
      <c r="A28" s="130"/>
      <c r="B28" s="130" t="s">
        <v>146</v>
      </c>
      <c r="C28" s="132">
        <f>'[5]DEO- Elec Prod'!J14</f>
        <v>5.26</v>
      </c>
      <c r="D28" s="131"/>
      <c r="E28" s="132">
        <f>100</f>
        <v>100</v>
      </c>
      <c r="F28" s="131"/>
      <c r="G28" s="132">
        <v>0</v>
      </c>
      <c r="H28" s="131"/>
      <c r="I28" s="132">
        <v>0</v>
      </c>
      <c r="J28" s="131"/>
      <c r="K28" s="132">
        <f>C28</f>
        <v>5.26</v>
      </c>
      <c r="L28" s="131"/>
      <c r="M28" s="137">
        <f>(1+ROUND((+K28/100)/2,8))^0.1666666667-1</f>
        <v>4.3360572220003668E-3</v>
      </c>
      <c r="N28" s="138"/>
      <c r="O28" s="137">
        <f>ROUND((E28*M28)/100,7)</f>
        <v>4.3360999999999999E-3</v>
      </c>
      <c r="P28" s="138"/>
      <c r="Q28" s="137">
        <f>IF(E28=100,0,ROUND(M28-O28,7))</f>
        <v>0</v>
      </c>
    </row>
    <row r="29" spans="1:17">
      <c r="A29" s="130"/>
      <c r="B29" s="131" t="s">
        <v>147</v>
      </c>
      <c r="C29" s="132">
        <f>[5]DEO!L19</f>
        <v>2.56</v>
      </c>
      <c r="D29" s="131"/>
      <c r="E29" s="132">
        <f>[5]DEO!N19</f>
        <v>33.68</v>
      </c>
      <c r="F29" s="131"/>
      <c r="G29" s="132">
        <f>[5]DEO!L25</f>
        <v>5.0399999999999991</v>
      </c>
      <c r="H29" s="131"/>
      <c r="I29" s="132">
        <f>[5]DEO!N25</f>
        <v>66.319999999999993</v>
      </c>
      <c r="J29" s="131"/>
      <c r="K29" s="132">
        <f>[5]DEO!L30</f>
        <v>7.6</v>
      </c>
      <c r="L29" s="131"/>
      <c r="M29" s="137">
        <f>(1+ROUND((+K29/100)/2,8))^0.1666666667-1</f>
        <v>6.2353233214320625E-3</v>
      </c>
      <c r="N29" s="138"/>
      <c r="O29" s="137">
        <f>ROUND((E29*M29)/100,7)</f>
        <v>2.1001000000000001E-3</v>
      </c>
      <c r="P29" s="138"/>
      <c r="Q29" s="137">
        <f>IF(E29=100,0,ROUND(M29-O29,7))</f>
        <v>4.1352000000000003E-3</v>
      </c>
    </row>
    <row r="30" spans="1:17" s="138" customFormat="1" hidden="1">
      <c r="A30" s="133"/>
      <c r="B30" s="133" t="s">
        <v>148</v>
      </c>
      <c r="C30" s="136">
        <f>[5]DEO!L19</f>
        <v>2.56</v>
      </c>
      <c r="D30" s="134"/>
      <c r="E30" s="136">
        <f>[5]DEO!N55</f>
        <v>33.68</v>
      </c>
      <c r="F30" s="134"/>
      <c r="G30" s="136">
        <f>[5]DEO!L61</f>
        <v>5.0399999999999991</v>
      </c>
      <c r="H30" s="134"/>
      <c r="I30" s="136">
        <f>[5]DEO!N61</f>
        <v>66.319999999999993</v>
      </c>
      <c r="J30" s="134"/>
      <c r="K30" s="136">
        <f>[5]DEO!L66</f>
        <v>7.6</v>
      </c>
      <c r="L30" s="134"/>
      <c r="M30" s="137">
        <f>(1+ROUND((+K30/100)/2,8))^0.1666666667-1</f>
        <v>6.2353233214320625E-3</v>
      </c>
      <c r="O30" s="137">
        <f>ROUND((E30*M30)/100,7)</f>
        <v>2.1001000000000001E-3</v>
      </c>
      <c r="Q30" s="137">
        <f>IF(E30=100,0,ROUND(M30-O30,7))</f>
        <v>4.1352000000000003E-3</v>
      </c>
    </row>
    <row r="31" spans="1:17" s="138" customFormat="1">
      <c r="A31" s="133"/>
      <c r="B31" s="134" t="s">
        <v>149</v>
      </c>
      <c r="C31" s="136">
        <f>[5]DEO!L91</f>
        <v>2.56</v>
      </c>
      <c r="D31" s="134"/>
      <c r="E31" s="136">
        <f>[5]DEO!N91</f>
        <v>33.68</v>
      </c>
      <c r="F31" s="134"/>
      <c r="G31" s="136">
        <f>[5]DEO!L97</f>
        <v>5.0399999999999991</v>
      </c>
      <c r="H31" s="134"/>
      <c r="I31" s="136">
        <f>[5]DEO!N97</f>
        <v>66.319999999999993</v>
      </c>
      <c r="J31" s="134"/>
      <c r="K31" s="136">
        <f>[5]DEO!L102</f>
        <v>7.6</v>
      </c>
      <c r="L31" s="134"/>
      <c r="M31" s="137">
        <f>(1+ROUND((+K31/100)/2,8))^0.1666666667-1</f>
        <v>6.2353233214320625E-3</v>
      </c>
      <c r="O31" s="137">
        <f>ROUND((E31*M31)/100,7)</f>
        <v>2.1001000000000001E-3</v>
      </c>
      <c r="Q31" s="137">
        <f>IF(E31=100,0,ROUND(M31-O31,7))</f>
        <v>4.1352000000000003E-3</v>
      </c>
    </row>
    <row r="32" spans="1:17" s="138" customFormat="1">
      <c r="A32" s="133"/>
      <c r="B32" s="134" t="s">
        <v>150</v>
      </c>
      <c r="C32" s="136">
        <f>+C30</f>
        <v>2.56</v>
      </c>
      <c r="D32" s="134"/>
      <c r="E32" s="136">
        <f>+E30</f>
        <v>33.68</v>
      </c>
      <c r="F32" s="134"/>
      <c r="G32" s="136">
        <f>+G30</f>
        <v>5.0399999999999991</v>
      </c>
      <c r="H32" s="134"/>
      <c r="I32" s="136">
        <f>+I30</f>
        <v>66.319999999999993</v>
      </c>
      <c r="J32" s="134"/>
      <c r="K32" s="136">
        <f>+K30</f>
        <v>7.6</v>
      </c>
      <c r="L32" s="134"/>
      <c r="M32" s="137">
        <f>(1+ROUND((+K32/100)/2,8))^0.1666666667-1</f>
        <v>6.2353233214320625E-3</v>
      </c>
      <c r="O32" s="137">
        <f>ROUND((E32*M32)/100,7)</f>
        <v>2.1001000000000001E-3</v>
      </c>
      <c r="Q32" s="137">
        <f>IF(E32=100,0,ROUND(M32-O32,7))</f>
        <v>4.1352000000000003E-3</v>
      </c>
    </row>
    <row r="33" spans="1:20" s="138" customFormat="1">
      <c r="A33" s="133"/>
      <c r="B33" s="134"/>
      <c r="C33" s="136"/>
      <c r="D33" s="134"/>
      <c r="E33" s="136" t="s">
        <v>151</v>
      </c>
      <c r="F33" s="134"/>
      <c r="G33" s="136"/>
      <c r="H33" s="134"/>
      <c r="I33" s="136"/>
      <c r="J33" s="134"/>
      <c r="K33" s="136"/>
      <c r="L33" s="134"/>
      <c r="M33" s="137"/>
      <c r="O33" s="137"/>
      <c r="Q33" s="137"/>
    </row>
    <row r="34" spans="1:20" s="138" customFormat="1">
      <c r="A34" s="133"/>
      <c r="B34" s="134" t="s">
        <v>152</v>
      </c>
      <c r="C34" s="136">
        <f>$C$42</f>
        <v>3.7519999999999998</v>
      </c>
      <c r="D34" s="134"/>
      <c r="E34" s="136">
        <v>100</v>
      </c>
      <c r="F34" s="134"/>
      <c r="G34" s="136">
        <v>0</v>
      </c>
      <c r="H34" s="134"/>
      <c r="I34" s="136">
        <v>0</v>
      </c>
      <c r="J34" s="134"/>
      <c r="K34" s="136">
        <f>C34</f>
        <v>3.7519999999999998</v>
      </c>
      <c r="L34" s="134"/>
      <c r="M34" s="137">
        <f>$M$42</f>
        <v>3.1025030779383567E-3</v>
      </c>
      <c r="O34" s="137">
        <f>ROUND((E34*M34)/100,7)</f>
        <v>3.1024999999999998E-3</v>
      </c>
      <c r="Q34" s="137">
        <f>IF(E34=100,0,ROUND(M34-O34,7))</f>
        <v>0</v>
      </c>
    </row>
    <row r="35" spans="1:20" s="138" customFormat="1">
      <c r="A35" s="133"/>
      <c r="B35" s="134"/>
      <c r="C35" s="140"/>
      <c r="D35" s="133"/>
      <c r="E35" s="140"/>
      <c r="F35" s="133"/>
      <c r="G35" s="140"/>
      <c r="H35" s="133"/>
      <c r="I35" s="140"/>
      <c r="J35" s="133"/>
      <c r="K35" s="140"/>
      <c r="L35" s="133"/>
      <c r="M35" s="140"/>
      <c r="O35" s="137"/>
      <c r="Q35" s="137"/>
    </row>
    <row r="36" spans="1:20" s="138" customFormat="1">
      <c r="A36" s="133"/>
      <c r="B36" s="134" t="s">
        <v>153</v>
      </c>
      <c r="C36" s="136">
        <f>$C$42</f>
        <v>3.7519999999999998</v>
      </c>
      <c r="D36" s="134"/>
      <c r="E36" s="136">
        <v>100</v>
      </c>
      <c r="F36" s="134"/>
      <c r="G36" s="136">
        <v>0</v>
      </c>
      <c r="H36" s="134"/>
      <c r="I36" s="136">
        <v>0</v>
      </c>
      <c r="J36" s="134"/>
      <c r="K36" s="136">
        <f>C36</f>
        <v>3.7519999999999998</v>
      </c>
      <c r="L36" s="134"/>
      <c r="M36" s="137">
        <f>$M$42</f>
        <v>3.1025030779383567E-3</v>
      </c>
      <c r="O36" s="137">
        <f>ROUND((E36*M36)/100,7)</f>
        <v>3.1024999999999998E-3</v>
      </c>
      <c r="Q36" s="137">
        <f>IF(E36=100,0,ROUND(M36-O36,7))</f>
        <v>0</v>
      </c>
    </row>
    <row r="37" spans="1:20">
      <c r="A37" s="130"/>
      <c r="B37" s="131"/>
      <c r="C37" s="132"/>
      <c r="D37" s="131"/>
      <c r="E37" s="132"/>
      <c r="F37" s="131"/>
      <c r="G37" s="132"/>
      <c r="H37" s="131"/>
      <c r="I37" s="132"/>
      <c r="J37" s="131"/>
      <c r="K37" s="132"/>
      <c r="L37" s="131"/>
      <c r="M37" s="141"/>
      <c r="O37" s="137"/>
      <c r="P37" s="138"/>
      <c r="Q37" s="137"/>
    </row>
    <row r="38" spans="1:20">
      <c r="A38" s="130"/>
      <c r="B38" s="134" t="s">
        <v>154</v>
      </c>
      <c r="C38" s="132">
        <f>$C$42</f>
        <v>3.7519999999999998</v>
      </c>
      <c r="D38" s="131"/>
      <c r="E38" s="132">
        <v>100</v>
      </c>
      <c r="F38" s="131"/>
      <c r="G38" s="132">
        <v>0</v>
      </c>
      <c r="H38" s="131"/>
      <c r="I38" s="132">
        <v>0</v>
      </c>
      <c r="J38" s="131"/>
      <c r="K38" s="132">
        <f>C38</f>
        <v>3.7519999999999998</v>
      </c>
      <c r="L38" s="131"/>
      <c r="M38" s="141">
        <f>$M$42</f>
        <v>3.1025030779383567E-3</v>
      </c>
      <c r="O38" s="137">
        <f>ROUND((E38*M38)/100,7)</f>
        <v>3.1024999999999998E-3</v>
      </c>
      <c r="P38" s="138"/>
      <c r="Q38" s="137">
        <f>IF(E38=100,0,ROUND(M38-O38,7))</f>
        <v>0</v>
      </c>
    </row>
    <row r="39" spans="1:20">
      <c r="A39" s="130"/>
      <c r="B39" s="131"/>
      <c r="C39" s="132"/>
      <c r="D39" s="131"/>
      <c r="E39" s="132"/>
      <c r="F39" s="131"/>
      <c r="G39" s="132"/>
      <c r="H39" s="131"/>
      <c r="I39" s="132"/>
      <c r="J39" s="131"/>
      <c r="K39" s="132"/>
      <c r="L39" s="131"/>
      <c r="M39" s="141"/>
      <c r="O39" s="137"/>
      <c r="P39" s="138"/>
      <c r="Q39" s="137"/>
    </row>
    <row r="40" spans="1:20">
      <c r="A40" s="130"/>
      <c r="B40" s="131" t="s">
        <v>155</v>
      </c>
      <c r="C40" s="132">
        <f>$C$42</f>
        <v>3.7519999999999998</v>
      </c>
      <c r="D40" s="131"/>
      <c r="E40" s="132">
        <v>100</v>
      </c>
      <c r="F40" s="131"/>
      <c r="G40" s="132">
        <v>0</v>
      </c>
      <c r="H40" s="131"/>
      <c r="I40" s="132">
        <v>0</v>
      </c>
      <c r="J40" s="131"/>
      <c r="K40" s="132">
        <f>C40</f>
        <v>3.7519999999999998</v>
      </c>
      <c r="L40" s="131"/>
      <c r="M40" s="141">
        <f>$M$42</f>
        <v>3.1025030779383567E-3</v>
      </c>
      <c r="O40" s="137">
        <f>ROUND((E40*M40)/100,7)</f>
        <v>3.1024999999999998E-3</v>
      </c>
      <c r="P40" s="138"/>
      <c r="Q40" s="137">
        <f>IF(E40=100,0,ROUND(M40-O40,7))</f>
        <v>0</v>
      </c>
    </row>
    <row r="41" spans="1:20">
      <c r="A41" s="130"/>
      <c r="B41" s="131"/>
      <c r="C41" s="132"/>
      <c r="D41" s="131"/>
      <c r="E41" s="132"/>
      <c r="F41" s="131"/>
      <c r="G41" s="132"/>
      <c r="H41" s="131"/>
      <c r="I41" s="132"/>
      <c r="J41" s="131"/>
      <c r="K41" s="132"/>
      <c r="L41" s="131"/>
      <c r="M41" s="141"/>
      <c r="O41" s="137"/>
      <c r="P41" s="138"/>
      <c r="Q41" s="137"/>
    </row>
    <row r="42" spans="1:20">
      <c r="A42" s="130"/>
      <c r="B42" s="131" t="s">
        <v>156</v>
      </c>
      <c r="C42" s="132">
        <f>'[5]Midwest Input Sheet'!S7</f>
        <v>3.7519999999999998</v>
      </c>
      <c r="D42" s="131"/>
      <c r="E42" s="132">
        <v>100</v>
      </c>
      <c r="F42" s="131"/>
      <c r="G42" s="132">
        <v>0</v>
      </c>
      <c r="H42" s="131"/>
      <c r="I42" s="132">
        <v>0</v>
      </c>
      <c r="J42" s="131"/>
      <c r="K42" s="132">
        <f>C42</f>
        <v>3.7519999999999998</v>
      </c>
      <c r="L42" s="131"/>
      <c r="M42" s="141">
        <f>(1+ROUND((+K42/100)/2,8))^0.1666666667-1</f>
        <v>3.1025030779383567E-3</v>
      </c>
      <c r="O42" s="137">
        <f>ROUND((E42*M42)/100,7)</f>
        <v>3.1024999999999998E-3</v>
      </c>
      <c r="P42" s="138"/>
      <c r="Q42" s="137">
        <f>IF(E42=100,0,ROUND(M42-O42,7))</f>
        <v>0</v>
      </c>
    </row>
    <row r="43" spans="1:20">
      <c r="A43" s="130"/>
      <c r="B43" s="131"/>
      <c r="C43" s="132"/>
      <c r="D43" s="131"/>
      <c r="E43" s="132"/>
      <c r="F43" s="131"/>
      <c r="G43" s="132"/>
      <c r="H43" s="131"/>
      <c r="I43" s="132"/>
      <c r="J43" s="131"/>
      <c r="K43" s="132"/>
      <c r="L43" s="131"/>
      <c r="M43" s="141"/>
      <c r="O43" s="137"/>
      <c r="P43" s="138"/>
      <c r="Q43" s="137"/>
    </row>
    <row r="44" spans="1:20">
      <c r="A44" s="130"/>
      <c r="B44" s="134" t="s">
        <v>157</v>
      </c>
      <c r="C44" s="132">
        <f>C30</f>
        <v>2.56</v>
      </c>
      <c r="D44" s="131"/>
      <c r="E44" s="132">
        <f>E30</f>
        <v>33.68</v>
      </c>
      <c r="F44" s="131"/>
      <c r="G44" s="132">
        <f>G30</f>
        <v>5.0399999999999991</v>
      </c>
      <c r="H44" s="131"/>
      <c r="I44" s="132">
        <f>I30</f>
        <v>66.319999999999993</v>
      </c>
      <c r="J44" s="131"/>
      <c r="K44" s="132">
        <f>K30</f>
        <v>7.6</v>
      </c>
      <c r="L44" s="131"/>
      <c r="M44" s="141">
        <f>(1+ROUND((+K44/100)/2,8))^0.1666666667-1</f>
        <v>6.2353233214320625E-3</v>
      </c>
      <c r="O44" s="137">
        <f>ROUND((E44*M44)/100,7)</f>
        <v>2.1001000000000001E-3</v>
      </c>
      <c r="P44" s="138"/>
      <c r="Q44" s="137">
        <f>IF(E44=100,0,ROUND(M44-O44,7))</f>
        <v>4.1352000000000003E-3</v>
      </c>
    </row>
    <row r="45" spans="1:20">
      <c r="A45" s="130"/>
      <c r="B45" s="131"/>
      <c r="C45" s="142"/>
      <c r="D45" s="130"/>
      <c r="E45" s="142"/>
      <c r="F45" s="130"/>
      <c r="G45" s="142"/>
      <c r="H45" s="130"/>
      <c r="I45" s="142"/>
      <c r="J45" s="130"/>
      <c r="K45" s="132"/>
      <c r="L45" s="130"/>
      <c r="M45" s="142"/>
      <c r="O45" s="137"/>
      <c r="P45" s="138"/>
      <c r="Q45" s="137"/>
    </row>
    <row r="46" spans="1:20">
      <c r="A46" s="130"/>
      <c r="B46" s="134" t="s">
        <v>158</v>
      </c>
      <c r="C46" s="132">
        <v>0</v>
      </c>
      <c r="D46" s="131"/>
      <c r="E46" s="132">
        <v>0</v>
      </c>
      <c r="F46" s="131"/>
      <c r="G46" s="132">
        <f>[5]DEO!L30</f>
        <v>7.6</v>
      </c>
      <c r="H46" s="131"/>
      <c r="I46" s="132">
        <v>100</v>
      </c>
      <c r="J46" s="131"/>
      <c r="K46" s="132">
        <f>+G46</f>
        <v>7.6</v>
      </c>
      <c r="L46" s="131"/>
      <c r="M46" s="141">
        <f>(1+ROUND((+K46/100)/2,8))^0.1666666667-1</f>
        <v>6.2353233214320625E-3</v>
      </c>
      <c r="O46" s="137">
        <f>ROUND((E46*M46)/100,7)</f>
        <v>0</v>
      </c>
      <c r="P46" s="138"/>
      <c r="Q46" s="137">
        <f>IF(E46=100,0,ROUND(M46-O46,7))</f>
        <v>6.2353E-3</v>
      </c>
    </row>
    <row r="47" spans="1:20">
      <c r="A47" s="130"/>
      <c r="B47" s="131"/>
      <c r="C47" s="132"/>
      <c r="D47" s="131"/>
      <c r="E47" s="132"/>
      <c r="F47" s="131"/>
      <c r="G47" s="132"/>
      <c r="H47" s="131"/>
      <c r="I47" s="132"/>
      <c r="J47" s="131"/>
      <c r="K47" s="132"/>
      <c r="L47" s="131"/>
      <c r="M47" s="132"/>
      <c r="O47" s="137"/>
      <c r="P47" s="138"/>
      <c r="Q47" s="137"/>
    </row>
    <row r="48" spans="1:20">
      <c r="A48" s="130"/>
      <c r="B48" s="131" t="s">
        <v>159</v>
      </c>
      <c r="C48" s="132"/>
      <c r="D48" s="131"/>
      <c r="E48" s="132"/>
      <c r="F48" s="131"/>
      <c r="G48" s="132"/>
      <c r="H48" s="131"/>
      <c r="I48" s="132"/>
      <c r="J48" s="160" t="s">
        <v>191</v>
      </c>
      <c r="K48" s="132"/>
      <c r="L48" s="160" t="s">
        <v>192</v>
      </c>
      <c r="M48" s="209"/>
      <c r="O48" s="137"/>
      <c r="P48" s="138"/>
      <c r="Q48" s="137"/>
      <c r="R48" s="161" t="s">
        <v>193</v>
      </c>
      <c r="S48" s="161" t="s">
        <v>42</v>
      </c>
      <c r="T48" s="161" t="s">
        <v>43</v>
      </c>
    </row>
    <row r="49" spans="1:20">
      <c r="A49" s="130"/>
      <c r="B49" s="131" t="s">
        <v>147</v>
      </c>
      <c r="C49" s="132">
        <f>[5]DEK!L19</f>
        <v>1.6</v>
      </c>
      <c r="D49" s="131"/>
      <c r="E49" s="132">
        <f>[5]DEK!N19</f>
        <v>26.76</v>
      </c>
      <c r="F49" s="131"/>
      <c r="G49" s="132">
        <f>[5]DEK!L25</f>
        <v>4.379999999999999</v>
      </c>
      <c r="H49" s="131"/>
      <c r="I49" s="132">
        <f>[5]DEK!N25</f>
        <v>73.239999999999995</v>
      </c>
      <c r="J49" s="160">
        <f>'Schedule J-1 Forecast'!M23*100</f>
        <v>28.90018353804885</v>
      </c>
      <c r="K49" s="132">
        <f>[5]DEK!L30</f>
        <v>5.9799999999999995</v>
      </c>
      <c r="L49" s="159">
        <f>RofR*100</f>
        <v>7.0830000000000002</v>
      </c>
      <c r="M49" s="141">
        <f>(1+ROUND((+K49/100)/2,8))^0.1666666667-1</f>
        <v>4.922360231580214E-3</v>
      </c>
      <c r="O49" s="204">
        <f>ROUND((E49*M49)/100,7)</f>
        <v>1.3171999999999999E-3</v>
      </c>
      <c r="P49" s="205"/>
      <c r="Q49" s="204">
        <f>IF(E49=100,0,ROUND(M49-O49,7))</f>
        <v>3.6051999999999998E-3</v>
      </c>
      <c r="R49" s="157">
        <f>(1+ROUND((+L49/100)/2,8))^0.1666666667-1</f>
        <v>5.8172402316361005E-3</v>
      </c>
      <c r="S49" s="158">
        <f>ROUND((J49*R49)/100,7)</f>
        <v>1.6812000000000001E-3</v>
      </c>
      <c r="T49" s="158">
        <f>IF(J49=100,0,ROUND(R49-S49,7))</f>
        <v>4.1359999999999999E-3</v>
      </c>
    </row>
    <row r="50" spans="1:20">
      <c r="A50" s="130"/>
      <c r="B50" s="131" t="s">
        <v>149</v>
      </c>
      <c r="C50" s="132">
        <f>[5]DEK!L54</f>
        <v>1.6</v>
      </c>
      <c r="D50" s="131"/>
      <c r="E50" s="132">
        <f>[5]DEK!N54</f>
        <v>23.88</v>
      </c>
      <c r="F50" s="131"/>
      <c r="G50" s="132">
        <f>[5]DEK!L60</f>
        <v>5.0999999999999996</v>
      </c>
      <c r="H50" s="131"/>
      <c r="I50" s="132">
        <f>[5]DEK!N60</f>
        <v>76.12</v>
      </c>
      <c r="J50" s="131"/>
      <c r="K50" s="132">
        <f>[5]DEK!L65</f>
        <v>6.7</v>
      </c>
      <c r="L50" s="131"/>
      <c r="M50" s="141">
        <f>(1+ROUND((+K50/100)/2,8))^0.1666666667-1</f>
        <v>5.5069578767490412E-3</v>
      </c>
      <c r="O50" s="137">
        <f>ROUND((E50*M50)/100,7)</f>
        <v>1.3151E-3</v>
      </c>
      <c r="P50" s="138"/>
      <c r="Q50" s="137">
        <f>IF(E50=100,0,ROUND(M50-O50,7))</f>
        <v>4.1919000000000001E-3</v>
      </c>
      <c r="R50" s="206"/>
    </row>
    <row r="51" spans="1:20" s="138" customFormat="1">
      <c r="A51" s="133"/>
      <c r="B51" s="134" t="s">
        <v>150</v>
      </c>
      <c r="C51" s="136">
        <f>+C50</f>
        <v>1.6</v>
      </c>
      <c r="D51" s="134"/>
      <c r="E51" s="136">
        <f>+E50</f>
        <v>23.88</v>
      </c>
      <c r="F51" s="134"/>
      <c r="G51" s="136">
        <f>+G50</f>
        <v>5.0999999999999996</v>
      </c>
      <c r="H51" s="134"/>
      <c r="I51" s="136">
        <f>+I50</f>
        <v>76.12</v>
      </c>
      <c r="J51" s="134"/>
      <c r="K51" s="136">
        <f>+K50</f>
        <v>6.7</v>
      </c>
      <c r="L51" s="134"/>
      <c r="M51" s="137">
        <f>(1+ROUND((+K51/100)/2,8))^0.1666666667-1</f>
        <v>5.5069578767490412E-3</v>
      </c>
      <c r="O51" s="137">
        <f>ROUND((E51*M51)/100,7)</f>
        <v>1.3151E-3</v>
      </c>
      <c r="Q51" s="137">
        <f>IF(E51=100,0,ROUND(M51-O51,7))</f>
        <v>4.1919000000000001E-3</v>
      </c>
    </row>
    <row r="52" spans="1:20" s="138" customFormat="1">
      <c r="A52" s="133"/>
      <c r="B52" s="134"/>
      <c r="C52" s="136"/>
      <c r="D52" s="134"/>
      <c r="E52" s="136"/>
      <c r="F52" s="134"/>
      <c r="G52" s="136"/>
      <c r="H52" s="134"/>
      <c r="I52" s="136"/>
      <c r="J52" s="134"/>
      <c r="K52" s="136"/>
      <c r="L52" s="134"/>
      <c r="M52" s="136"/>
      <c r="O52" s="137"/>
      <c r="Q52" s="137"/>
    </row>
    <row r="53" spans="1:20" s="138" customFormat="1">
      <c r="A53" s="133"/>
      <c r="B53" s="134" t="s">
        <v>160</v>
      </c>
      <c r="C53" s="136"/>
      <c r="D53" s="134"/>
      <c r="E53" s="136"/>
      <c r="F53" s="134"/>
      <c r="G53" s="136"/>
      <c r="H53" s="134"/>
      <c r="I53" s="136"/>
      <c r="J53" s="134"/>
      <c r="K53" s="136"/>
      <c r="L53" s="134"/>
      <c r="M53" s="137"/>
      <c r="O53" s="137"/>
      <c r="Q53" s="137"/>
    </row>
    <row r="54" spans="1:20" s="138" customFormat="1">
      <c r="A54" s="133"/>
      <c r="B54" s="134" t="s">
        <v>147</v>
      </c>
      <c r="C54" s="136">
        <f>[5]DEI!L19</f>
        <v>2.2799999999999998</v>
      </c>
      <c r="D54" s="134"/>
      <c r="E54" s="136">
        <f>[5]DEI!N19</f>
        <v>29.53</v>
      </c>
      <c r="F54" s="134"/>
      <c r="G54" s="136">
        <f>[5]DEI!L25</f>
        <v>5.4400000000000013</v>
      </c>
      <c r="H54" s="134"/>
      <c r="I54" s="136">
        <f>[5]DEI!N25</f>
        <v>70.47</v>
      </c>
      <c r="J54" s="134"/>
      <c r="K54" s="136">
        <f>[5]DEI!L30</f>
        <v>7.7200000000000006</v>
      </c>
      <c r="L54" s="134"/>
      <c r="M54" s="137">
        <f>(1+ROUND((+K54/100)/2,8))^0.1666666667-1</f>
        <v>6.3322398011573799E-3</v>
      </c>
      <c r="O54" s="137">
        <f>ROUND((E54*M54)/100,7)</f>
        <v>1.8699000000000001E-3</v>
      </c>
      <c r="Q54" s="137">
        <f>IF(E54=100,0,ROUND(M54-O54,7))</f>
        <v>4.4622999999999998E-3</v>
      </c>
    </row>
    <row r="55" spans="1:20" s="138" customFormat="1">
      <c r="A55" s="133"/>
      <c r="B55" s="134"/>
      <c r="C55" s="136"/>
      <c r="D55" s="134"/>
      <c r="E55" s="136"/>
      <c r="F55" s="134"/>
      <c r="G55" s="136"/>
      <c r="H55" s="134"/>
      <c r="I55" s="136"/>
      <c r="J55" s="134"/>
      <c r="K55" s="136"/>
      <c r="L55" s="134"/>
      <c r="M55" s="137"/>
      <c r="O55" s="137"/>
      <c r="Q55" s="137"/>
    </row>
    <row r="56" spans="1:20" s="138" customFormat="1">
      <c r="A56" s="133"/>
      <c r="B56" s="134" t="s">
        <v>161</v>
      </c>
      <c r="C56" s="136">
        <f>[5]Pioneer!$L$19</f>
        <v>1.3</v>
      </c>
      <c r="D56" s="134"/>
      <c r="E56" s="136">
        <f>(C56/K56)*100</f>
        <v>17.173051519154559</v>
      </c>
      <c r="F56" s="134"/>
      <c r="G56" s="136">
        <f>[5]Pioneer!$L$25</f>
        <v>6.2700000000000005</v>
      </c>
      <c r="H56" s="134"/>
      <c r="I56" s="136">
        <f>(G56/K56)*100</f>
        <v>82.826948480845445</v>
      </c>
      <c r="J56" s="134"/>
      <c r="K56" s="136">
        <f>C56+G56</f>
        <v>7.57</v>
      </c>
      <c r="L56" s="134"/>
      <c r="M56" s="137">
        <f>(1+ROUND((+K56/100)/2,8))^0.1666666667-1</f>
        <v>6.2110869072640185E-3</v>
      </c>
      <c r="O56" s="137">
        <f>ROUND((E56*M56)/100,7)</f>
        <v>1.0666E-3</v>
      </c>
      <c r="Q56" s="137">
        <f>IF(E56=100,0,ROUND(M56-O56,7))</f>
        <v>5.1444999999999998E-3</v>
      </c>
    </row>
    <row r="57" spans="1:20" s="138" customFormat="1">
      <c r="A57" s="133"/>
      <c r="B57" s="133"/>
      <c r="C57" s="136"/>
      <c r="D57" s="134"/>
      <c r="E57" s="136"/>
      <c r="F57" s="134"/>
      <c r="G57" s="136"/>
      <c r="H57" s="134"/>
      <c r="I57" s="136"/>
      <c r="J57" s="134"/>
      <c r="K57" s="136"/>
      <c r="L57" s="134"/>
      <c r="M57" s="137"/>
      <c r="O57" s="137"/>
      <c r="Q57" s="137"/>
    </row>
    <row r="58" spans="1:20" s="138" customFormat="1">
      <c r="A58" s="133"/>
      <c r="B58" s="134"/>
      <c r="C58" s="134"/>
      <c r="D58" s="134"/>
      <c r="E58" s="134"/>
      <c r="F58" s="134"/>
      <c r="G58" s="136"/>
      <c r="H58" s="134"/>
      <c r="I58" s="136"/>
      <c r="J58" s="134"/>
      <c r="K58" s="134"/>
      <c r="L58" s="134"/>
      <c r="M58" s="143"/>
      <c r="O58" s="143"/>
      <c r="Q58" s="137"/>
    </row>
    <row r="59" spans="1:20" ht="56.25" customHeight="1">
      <c r="A59" s="130"/>
      <c r="B59" s="226" t="s">
        <v>162</v>
      </c>
      <c r="C59" s="226"/>
      <c r="D59" s="226"/>
      <c r="E59" s="226"/>
      <c r="F59" s="226"/>
      <c r="G59" s="226"/>
      <c r="H59" s="226"/>
      <c r="I59" s="226"/>
      <c r="J59" s="226"/>
      <c r="K59" s="226"/>
      <c r="L59" s="226"/>
      <c r="M59" s="226"/>
      <c r="N59" s="226"/>
      <c r="O59" s="226"/>
      <c r="P59" s="226"/>
      <c r="Q59" s="226"/>
    </row>
    <row r="60" spans="1:20">
      <c r="A60" s="130"/>
      <c r="B60" s="131"/>
      <c r="C60" s="131"/>
      <c r="D60" s="131"/>
      <c r="E60" s="131"/>
      <c r="F60" s="131"/>
      <c r="G60" s="131"/>
      <c r="H60" s="131"/>
      <c r="I60" s="131"/>
      <c r="J60" s="131"/>
      <c r="K60" s="130"/>
      <c r="L60" s="131"/>
      <c r="M60" s="131"/>
    </row>
    <row r="61" spans="1:20">
      <c r="A61" s="130"/>
      <c r="B61" s="131"/>
      <c r="C61" s="131"/>
      <c r="D61" s="131"/>
      <c r="E61" s="131"/>
      <c r="F61" s="131"/>
      <c r="G61" s="131"/>
      <c r="H61" s="131"/>
      <c r="I61" s="131"/>
      <c r="J61" s="131"/>
      <c r="K61" s="130"/>
      <c r="L61" s="131"/>
      <c r="M61" s="131"/>
    </row>
    <row r="62" spans="1:20">
      <c r="A62" s="130"/>
      <c r="B62" s="131"/>
      <c r="C62" s="131"/>
      <c r="D62" s="131"/>
      <c r="E62" s="131"/>
      <c r="F62" s="131"/>
      <c r="G62" s="131"/>
      <c r="H62" s="131"/>
      <c r="I62" s="144"/>
      <c r="J62" s="131"/>
      <c r="K62" s="130"/>
      <c r="L62" s="131"/>
      <c r="M62" s="131"/>
    </row>
    <row r="63" spans="1:20">
      <c r="A63" s="130"/>
      <c r="B63" s="131"/>
      <c r="C63" s="131"/>
      <c r="D63" s="131"/>
      <c r="E63" s="131"/>
      <c r="F63" s="131"/>
      <c r="G63" s="131"/>
      <c r="H63" s="131"/>
      <c r="I63" s="144"/>
      <c r="J63" s="130"/>
      <c r="K63" s="130"/>
      <c r="L63" s="131"/>
      <c r="M63" s="131"/>
    </row>
    <row r="64" spans="1:20">
      <c r="A64" s="130"/>
      <c r="B64" s="131"/>
      <c r="C64" s="131"/>
      <c r="D64" s="131"/>
      <c r="E64" s="131"/>
      <c r="F64" s="131"/>
      <c r="G64" s="131"/>
      <c r="H64" s="131"/>
      <c r="I64" s="144"/>
      <c r="L64" s="131"/>
      <c r="M64" s="131"/>
    </row>
    <row r="65" spans="1:13">
      <c r="A65" s="130"/>
      <c r="B65" s="130"/>
      <c r="C65" s="131"/>
      <c r="D65" s="130"/>
      <c r="E65" s="130"/>
      <c r="F65" s="130"/>
      <c r="G65" s="130"/>
      <c r="H65" s="130"/>
      <c r="I65" s="131"/>
      <c r="L65" s="130"/>
      <c r="M65" s="130"/>
    </row>
    <row r="66" spans="1:13">
      <c r="C66" s="131"/>
      <c r="I66" s="131"/>
    </row>
    <row r="67" spans="1:13">
      <c r="C67" s="131"/>
      <c r="I67" s="131"/>
    </row>
    <row r="68" spans="1:13">
      <c r="C68" s="131"/>
      <c r="I68" s="131"/>
    </row>
    <row r="69" spans="1:13">
      <c r="C69" s="131"/>
      <c r="I69" s="131"/>
    </row>
    <row r="70" spans="1:13">
      <c r="C70" s="131"/>
      <c r="I70" s="131"/>
    </row>
    <row r="71" spans="1:13">
      <c r="C71" s="144"/>
      <c r="I71" s="131"/>
    </row>
    <row r="72" spans="1:13">
      <c r="C72" s="131"/>
      <c r="I72" s="131"/>
    </row>
    <row r="73" spans="1:13">
      <c r="C73" s="131"/>
      <c r="I73" s="131"/>
    </row>
    <row r="74" spans="1:13">
      <c r="C74" s="131"/>
      <c r="I74" s="131"/>
    </row>
    <row r="75" spans="1:13">
      <c r="C75" s="131"/>
      <c r="I75" s="131"/>
    </row>
    <row r="76" spans="1:13">
      <c r="C76" s="131"/>
      <c r="I76" s="131"/>
    </row>
    <row r="77" spans="1:13">
      <c r="C77" s="131"/>
      <c r="I77" s="131"/>
    </row>
    <row r="78" spans="1:13">
      <c r="C78" s="131"/>
      <c r="I78" s="131"/>
    </row>
    <row r="79" spans="1:13">
      <c r="C79" s="131"/>
      <c r="D79" s="144"/>
      <c r="E79" s="144"/>
      <c r="I79" s="131"/>
    </row>
    <row r="80" spans="1:13">
      <c r="C80" s="131"/>
      <c r="D80" s="144"/>
      <c r="E80" s="144"/>
      <c r="I80" s="131"/>
    </row>
    <row r="81" spans="3:9">
      <c r="C81" s="131"/>
      <c r="D81" s="144"/>
      <c r="E81" s="144"/>
      <c r="I81" s="131"/>
    </row>
    <row r="82" spans="3:9">
      <c r="C82" s="131"/>
      <c r="D82" s="144"/>
      <c r="E82" s="144"/>
      <c r="I82" s="144"/>
    </row>
    <row r="83" spans="3:9">
      <c r="C83" s="131"/>
      <c r="D83" s="144"/>
      <c r="E83" s="144"/>
      <c r="I83" s="144"/>
    </row>
    <row r="84" spans="3:9">
      <c r="C84" s="131"/>
      <c r="I84" s="144"/>
    </row>
    <row r="85" spans="3:9">
      <c r="C85" s="131"/>
      <c r="I85" s="144"/>
    </row>
    <row r="86" spans="3:9">
      <c r="C86" s="131"/>
      <c r="I86" s="144"/>
    </row>
    <row r="87" spans="3:9">
      <c r="C87" s="131"/>
      <c r="I87" s="144"/>
    </row>
    <row r="88" spans="3:9">
      <c r="C88" s="131"/>
      <c r="I88" s="144"/>
    </row>
  </sheetData>
  <mergeCells count="3">
    <mergeCell ref="C18:E18"/>
    <mergeCell ref="G18:I18"/>
    <mergeCell ref="B59:Q59"/>
  </mergeCells>
  <pageMargins left="0.7" right="0.7" top="0.75" bottom="0.75" header="0.3" footer="0.3"/>
  <pageSetup scale="64" orientation="landscape" r:id="rId1"/>
  <headerFooter>
    <oddHeader>&amp;R&amp;"Times New Roman,Bold"&amp;10KyPSC Case No. 2017-00321
AG-DR-02-016(b) Attachment
Page &amp;P of &amp;N</oddHead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abSelected="1" view="pageBreakPreview" zoomScale="60" zoomScaleNormal="100" workbookViewId="0">
      <selection activeCell="A3" sqref="A3:L3"/>
    </sheetView>
  </sheetViews>
  <sheetFormatPr defaultColWidth="8" defaultRowHeight="15"/>
  <cols>
    <col min="1" max="1" width="7" style="50" customWidth="1"/>
    <col min="2" max="2" width="1.85546875" style="50" customWidth="1"/>
    <col min="3" max="3" width="49.140625" style="50" customWidth="1"/>
    <col min="4" max="4" width="1.5703125" style="50" customWidth="1"/>
    <col min="5" max="5" width="17" style="50" customWidth="1"/>
    <col min="6" max="6" width="1.140625" style="50" customWidth="1"/>
    <col min="7" max="7" width="16.85546875" style="50" customWidth="1"/>
    <col min="8" max="8" width="1.140625" style="50" customWidth="1"/>
    <col min="9" max="9" width="11.85546875" style="50" customWidth="1"/>
    <col min="10" max="10" width="1.5703125" style="50" customWidth="1"/>
    <col min="11" max="11" width="11.85546875" style="50" customWidth="1"/>
    <col min="12" max="12" width="0.7109375" style="50" customWidth="1"/>
    <col min="13" max="13" width="16.28515625" style="50" customWidth="1"/>
    <col min="14" max="14" width="8" style="50" customWidth="1"/>
    <col min="15" max="15" width="12.7109375" style="50" bestFit="1" customWidth="1"/>
    <col min="16" max="16" width="8" style="50"/>
    <col min="17" max="17" width="9.28515625" style="50" bestFit="1" customWidth="1"/>
    <col min="18" max="18" width="8.85546875" style="50" bestFit="1" customWidth="1"/>
    <col min="19" max="16384" width="8" style="50"/>
  </cols>
  <sheetData>
    <row r="1" spans="1:18">
      <c r="A1" s="163" t="str">
        <f>COMPANY</f>
        <v>DUKE ENERGY KENTUCKY, INC.</v>
      </c>
      <c r="B1" s="164"/>
      <c r="C1" s="164"/>
      <c r="D1" s="164"/>
      <c r="E1" s="164"/>
      <c r="F1" s="164"/>
      <c r="G1" s="164"/>
      <c r="H1" s="164"/>
      <c r="I1" s="164"/>
      <c r="J1" s="164"/>
      <c r="K1" s="164"/>
      <c r="L1" s="164"/>
      <c r="M1" s="164"/>
      <c r="N1" s="165"/>
      <c r="O1" s="165"/>
    </row>
    <row r="2" spans="1:18">
      <c r="A2" s="163" t="str">
        <f>CASE</f>
        <v>CASE NO. 2017-00XXX</v>
      </c>
      <c r="B2" s="164"/>
      <c r="C2" s="164"/>
      <c r="D2" s="164"/>
      <c r="E2" s="164"/>
      <c r="F2" s="164"/>
      <c r="G2" s="164"/>
      <c r="H2" s="164"/>
      <c r="I2" s="164"/>
      <c r="J2" s="164"/>
      <c r="K2" s="164"/>
      <c r="L2" s="164"/>
      <c r="M2" s="164"/>
      <c r="N2" s="165"/>
      <c r="O2" s="165"/>
    </row>
    <row r="3" spans="1:18">
      <c r="A3" s="163" t="s">
        <v>194</v>
      </c>
      <c r="B3" s="164"/>
      <c r="C3" s="164"/>
      <c r="D3" s="164"/>
      <c r="E3" s="164"/>
      <c r="F3" s="164"/>
      <c r="G3" s="164"/>
      <c r="H3" s="164"/>
      <c r="I3" s="164"/>
      <c r="J3" s="164"/>
      <c r="K3" s="164"/>
      <c r="L3" s="164"/>
      <c r="M3" s="164"/>
      <c r="N3" s="165"/>
      <c r="O3" s="165"/>
    </row>
    <row r="4" spans="1:18">
      <c r="A4" s="163" t="s">
        <v>195</v>
      </c>
      <c r="B4" s="164"/>
      <c r="C4" s="164"/>
      <c r="D4" s="164"/>
      <c r="E4" s="164"/>
      <c r="F4" s="164"/>
      <c r="G4" s="164"/>
      <c r="H4" s="164"/>
      <c r="I4" s="164"/>
      <c r="J4" s="164"/>
      <c r="K4" s="164"/>
      <c r="L4" s="164"/>
      <c r="M4" s="164"/>
      <c r="N4" s="165"/>
      <c r="O4" s="165"/>
    </row>
    <row r="5" spans="1:18">
      <c r="A5" s="166"/>
      <c r="B5" s="166"/>
      <c r="C5" s="166"/>
      <c r="D5" s="166"/>
      <c r="E5" s="166"/>
      <c r="F5" s="166"/>
      <c r="G5" s="166"/>
      <c r="H5" s="166"/>
      <c r="I5" s="166"/>
      <c r="J5" s="166"/>
      <c r="K5" s="166"/>
      <c r="L5" s="166"/>
      <c r="M5" s="166"/>
      <c r="N5" s="165"/>
      <c r="O5" s="165"/>
    </row>
    <row r="6" spans="1:18">
      <c r="A6" s="167" t="str">
        <f>DataF</f>
        <v>DATA:  BASE PERIOD  "X" FORECASTED PERIOD</v>
      </c>
      <c r="B6" s="165"/>
      <c r="C6" s="165"/>
      <c r="D6" s="165"/>
      <c r="E6" s="165"/>
      <c r="F6" s="165"/>
      <c r="G6" s="165"/>
      <c r="H6" s="165"/>
      <c r="I6" s="165"/>
      <c r="J6" s="165"/>
      <c r="K6" s="168" t="s">
        <v>196</v>
      </c>
      <c r="L6" s="165"/>
      <c r="M6" s="165"/>
      <c r="N6" s="165"/>
      <c r="O6" s="165"/>
    </row>
    <row r="7" spans="1:18">
      <c r="A7" s="168" t="s">
        <v>197</v>
      </c>
      <c r="B7" s="165"/>
      <c r="C7" s="165"/>
      <c r="D7" s="165"/>
      <c r="E7" s="165"/>
      <c r="F7" s="165"/>
      <c r="G7" s="165"/>
      <c r="H7" s="165"/>
      <c r="I7" s="165"/>
      <c r="J7" s="165"/>
      <c r="K7" s="168" t="s">
        <v>198</v>
      </c>
      <c r="L7" s="168"/>
      <c r="M7" s="165"/>
      <c r="N7" s="165"/>
      <c r="O7" s="165"/>
    </row>
    <row r="8" spans="1:18">
      <c r="A8" s="169" t="str">
        <f>TYPE</f>
        <v xml:space="preserve">TYPE OF FILING:  "X" ORIGINAL   UPDATED    REVISED  </v>
      </c>
      <c r="B8" s="165"/>
      <c r="C8" s="165"/>
      <c r="D8" s="165"/>
      <c r="E8" s="165"/>
      <c r="F8" s="165"/>
      <c r="G8" s="165"/>
      <c r="H8" s="165"/>
      <c r="I8" s="165"/>
      <c r="J8" s="165"/>
      <c r="K8" s="168" t="s">
        <v>168</v>
      </c>
      <c r="L8" s="168"/>
      <c r="M8" s="165"/>
      <c r="N8" s="165"/>
      <c r="O8" s="165"/>
    </row>
    <row r="9" spans="1:18">
      <c r="A9" s="168" t="s">
        <v>199</v>
      </c>
      <c r="B9" s="165"/>
      <c r="C9" s="165"/>
      <c r="D9" s="165"/>
      <c r="E9" s="165"/>
      <c r="F9" s="165"/>
      <c r="G9" s="165"/>
      <c r="H9" s="165"/>
      <c r="I9" s="165"/>
      <c r="J9" s="165"/>
      <c r="K9" s="168" t="str">
        <f>_WIT4</f>
        <v>J. L. SULLIVAN</v>
      </c>
      <c r="L9" s="168"/>
      <c r="M9" s="165"/>
      <c r="N9" s="165"/>
      <c r="O9" s="165"/>
    </row>
    <row r="10" spans="1:18">
      <c r="A10" s="165"/>
      <c r="B10" s="165"/>
      <c r="C10" s="165"/>
      <c r="D10" s="165"/>
      <c r="E10" s="165"/>
      <c r="F10" s="165"/>
      <c r="G10" s="165"/>
      <c r="H10" s="165"/>
      <c r="I10" s="165"/>
      <c r="J10" s="165"/>
      <c r="K10" s="165"/>
      <c r="L10" s="168"/>
      <c r="M10" s="165"/>
      <c r="N10" s="165"/>
      <c r="O10" s="165"/>
    </row>
    <row r="11" spans="1:18">
      <c r="A11" s="170"/>
      <c r="B11" s="170"/>
      <c r="C11" s="170"/>
      <c r="D11" s="170"/>
      <c r="E11" s="170"/>
      <c r="F11" s="170"/>
      <c r="G11" s="170"/>
      <c r="H11" s="170"/>
      <c r="I11" s="170"/>
      <c r="J11" s="170"/>
      <c r="K11" s="170"/>
      <c r="L11" s="170"/>
      <c r="M11" s="170"/>
      <c r="N11" s="165"/>
      <c r="O11" s="165"/>
    </row>
    <row r="12" spans="1:18">
      <c r="A12" s="171"/>
      <c r="B12" s="171"/>
      <c r="C12" s="171"/>
      <c r="D12" s="171"/>
      <c r="E12" s="171"/>
      <c r="F12" s="171"/>
      <c r="G12" s="172" t="s">
        <v>200</v>
      </c>
      <c r="H12" s="214"/>
      <c r="I12" s="171"/>
      <c r="J12" s="171"/>
      <c r="K12" s="171"/>
      <c r="L12" s="171"/>
      <c r="M12" s="171"/>
      <c r="N12" s="165"/>
      <c r="O12" s="165"/>
    </row>
    <row r="13" spans="1:18">
      <c r="A13" s="214" t="s">
        <v>201</v>
      </c>
      <c r="B13" s="165"/>
      <c r="C13" s="165"/>
      <c r="D13" s="165"/>
      <c r="E13" s="165"/>
      <c r="F13" s="165"/>
      <c r="G13" s="214" t="s">
        <v>202</v>
      </c>
      <c r="H13" s="214"/>
      <c r="I13" s="214" t="s">
        <v>203</v>
      </c>
      <c r="J13" s="165"/>
      <c r="K13" s="166" t="s">
        <v>139</v>
      </c>
      <c r="L13" s="165"/>
      <c r="M13" s="214" t="s">
        <v>204</v>
      </c>
      <c r="N13" s="165"/>
      <c r="O13" s="165"/>
      <c r="R13" s="216" t="s">
        <v>241</v>
      </c>
    </row>
    <row r="14" spans="1:18">
      <c r="A14" s="214" t="s">
        <v>205</v>
      </c>
      <c r="B14" s="165"/>
      <c r="C14" s="214" t="s">
        <v>206</v>
      </c>
      <c r="D14" s="165"/>
      <c r="E14" s="214" t="s">
        <v>207</v>
      </c>
      <c r="F14" s="214"/>
      <c r="G14" s="172" t="s">
        <v>208</v>
      </c>
      <c r="H14" s="172"/>
      <c r="I14" s="172" t="s">
        <v>209</v>
      </c>
      <c r="J14" s="214"/>
      <c r="K14" s="214" t="s">
        <v>210</v>
      </c>
      <c r="L14" s="214"/>
      <c r="M14" s="214" t="s">
        <v>211</v>
      </c>
      <c r="N14" s="165"/>
      <c r="O14" s="165"/>
      <c r="R14" s="216" t="s">
        <v>242</v>
      </c>
    </row>
    <row r="15" spans="1:18">
      <c r="A15" s="170"/>
      <c r="B15" s="170"/>
      <c r="C15" s="170"/>
      <c r="D15" s="170"/>
      <c r="E15" s="170"/>
      <c r="F15" s="170"/>
      <c r="G15" s="173"/>
      <c r="H15" s="173"/>
      <c r="I15" s="173"/>
      <c r="J15" s="174"/>
      <c r="K15" s="170"/>
      <c r="L15" s="170"/>
      <c r="M15" s="170"/>
      <c r="N15" s="165"/>
      <c r="O15" s="165"/>
      <c r="Q15" s="217" t="s">
        <v>243</v>
      </c>
      <c r="R15" s="217" t="s">
        <v>62</v>
      </c>
    </row>
    <row r="16" spans="1:18">
      <c r="A16" s="165"/>
      <c r="B16" s="165"/>
      <c r="C16" s="165"/>
      <c r="D16" s="165"/>
      <c r="E16" s="165"/>
      <c r="F16" s="165"/>
      <c r="G16" s="165"/>
      <c r="H16" s="165"/>
      <c r="I16" s="165"/>
      <c r="J16" s="165"/>
      <c r="K16" s="165"/>
      <c r="L16" s="165"/>
      <c r="M16" s="165"/>
      <c r="N16" s="165"/>
      <c r="O16" s="165"/>
    </row>
    <row r="17" spans="1:18">
      <c r="A17" s="214">
        <v>1</v>
      </c>
      <c r="B17" s="165"/>
      <c r="C17" s="175" t="s">
        <v>212</v>
      </c>
      <c r="D17" s="165"/>
      <c r="E17" s="214"/>
      <c r="F17" s="214"/>
      <c r="G17" s="176">
        <v>522765867</v>
      </c>
      <c r="H17" s="176"/>
      <c r="I17" s="177">
        <v>0.48893000000000003</v>
      </c>
      <c r="J17" s="178"/>
      <c r="K17" s="179">
        <v>0.10299999999999999</v>
      </c>
      <c r="L17" s="180"/>
      <c r="M17" s="177">
        <v>5.0360000000000002E-2</v>
      </c>
      <c r="N17" s="165"/>
      <c r="O17" s="213">
        <v>41914721</v>
      </c>
      <c r="Q17" s="218">
        <v>1.6298147000000001</v>
      </c>
      <c r="R17" s="177">
        <v>8.208E-2</v>
      </c>
    </row>
    <row r="18" spans="1:18">
      <c r="A18" s="214">
        <f t="shared" ref="A18:A34" si="0">1+A17</f>
        <v>2</v>
      </c>
      <c r="B18" s="165"/>
      <c r="C18" s="175" t="s">
        <v>213</v>
      </c>
      <c r="D18" s="165"/>
      <c r="E18" s="214" t="s">
        <v>214</v>
      </c>
      <c r="F18" s="214"/>
      <c r="G18" s="181">
        <v>434934967</v>
      </c>
      <c r="H18" s="176"/>
      <c r="I18" s="177">
        <v>0.40678999999999998</v>
      </c>
      <c r="J18" s="178"/>
      <c r="K18" s="179">
        <v>4.2430000000000002E-2</v>
      </c>
      <c r="L18" s="180"/>
      <c r="M18" s="177">
        <v>1.7260000000000001E-2</v>
      </c>
      <c r="N18" s="165"/>
      <c r="O18" s="213">
        <v>-14358364</v>
      </c>
      <c r="Q18" s="219">
        <v>1</v>
      </c>
      <c r="R18" s="177">
        <v>1.7260000000000001E-2</v>
      </c>
    </row>
    <row r="19" spans="1:18">
      <c r="A19" s="214">
        <f t="shared" si="0"/>
        <v>3</v>
      </c>
      <c r="B19" s="165"/>
      <c r="C19" s="182" t="s">
        <v>215</v>
      </c>
      <c r="D19" s="165"/>
      <c r="E19" s="183" t="s">
        <v>216</v>
      </c>
      <c r="F19" s="184"/>
      <c r="G19" s="185">
        <v>111491538</v>
      </c>
      <c r="H19" s="165"/>
      <c r="I19" s="186">
        <v>0.10428</v>
      </c>
      <c r="J19" s="187"/>
      <c r="K19" s="179">
        <v>3.083E-2</v>
      </c>
      <c r="L19" s="180"/>
      <c r="M19" s="186">
        <v>3.2100000000000002E-3</v>
      </c>
      <c r="N19" s="165"/>
      <c r="O19" s="213">
        <v>80589114</v>
      </c>
      <c r="Q19" s="219">
        <v>1</v>
      </c>
      <c r="R19" s="177">
        <v>3.2100000000000002E-3</v>
      </c>
    </row>
    <row r="20" spans="1:18">
      <c r="A20" s="214">
        <f t="shared" si="0"/>
        <v>4</v>
      </c>
      <c r="B20" s="165"/>
      <c r="C20" s="165"/>
      <c r="D20" s="165"/>
      <c r="E20" s="165"/>
      <c r="F20" s="165"/>
      <c r="G20" s="165"/>
      <c r="H20" s="165"/>
      <c r="I20" s="188"/>
      <c r="J20" s="165"/>
      <c r="K20" s="188"/>
      <c r="L20" s="188"/>
      <c r="M20" s="188"/>
      <c r="N20" s="165"/>
      <c r="O20" s="213">
        <v>0</v>
      </c>
      <c r="R20" s="188"/>
    </row>
    <row r="21" spans="1:18">
      <c r="A21" s="214">
        <f t="shared" si="0"/>
        <v>5</v>
      </c>
      <c r="B21" s="165"/>
      <c r="C21" s="175" t="s">
        <v>217</v>
      </c>
      <c r="D21" s="165"/>
      <c r="E21" s="165"/>
      <c r="F21" s="165"/>
      <c r="G21" s="189">
        <v>1069192372</v>
      </c>
      <c r="H21" s="184"/>
      <c r="I21" s="190">
        <v>1</v>
      </c>
      <c r="J21" s="178"/>
      <c r="K21" s="177"/>
      <c r="L21" s="177"/>
      <c r="M21" s="190">
        <v>7.0830000000000004E-2</v>
      </c>
      <c r="N21" s="165"/>
      <c r="O21" s="213">
        <v>108145471</v>
      </c>
      <c r="R21" s="190">
        <v>0.10255</v>
      </c>
    </row>
    <row r="22" spans="1:18">
      <c r="A22" s="214">
        <f t="shared" si="0"/>
        <v>6</v>
      </c>
      <c r="B22" s="165"/>
      <c r="C22" s="182"/>
      <c r="D22" s="165"/>
      <c r="E22" s="184"/>
      <c r="F22" s="184"/>
      <c r="G22" s="191"/>
      <c r="H22" s="191"/>
      <c r="I22" s="192"/>
      <c r="J22" s="193"/>
      <c r="K22" s="194"/>
      <c r="L22" s="194"/>
      <c r="M22" s="193"/>
      <c r="N22" s="165"/>
      <c r="O22" s="165"/>
    </row>
    <row r="23" spans="1:18">
      <c r="A23" s="214">
        <f t="shared" si="0"/>
        <v>7</v>
      </c>
      <c r="B23" s="165"/>
      <c r="C23" s="182"/>
      <c r="D23" s="165"/>
      <c r="E23" s="184"/>
      <c r="F23" s="184"/>
      <c r="G23" s="191"/>
      <c r="H23" s="191"/>
      <c r="I23" s="193"/>
      <c r="J23" s="193"/>
      <c r="K23" s="194"/>
      <c r="L23" s="194"/>
      <c r="M23" s="220">
        <v>0.28900183538048851</v>
      </c>
      <c r="N23" s="165"/>
      <c r="O23" s="165"/>
    </row>
    <row r="24" spans="1:18">
      <c r="A24" s="214">
        <f t="shared" si="0"/>
        <v>8</v>
      </c>
      <c r="B24" s="165"/>
      <c r="C24" s="182" t="s">
        <v>218</v>
      </c>
      <c r="D24" s="165"/>
      <c r="E24" s="184"/>
      <c r="F24" s="184"/>
      <c r="G24" s="191"/>
      <c r="H24" s="191"/>
      <c r="I24" s="195"/>
      <c r="J24" s="195"/>
      <c r="K24" s="194"/>
      <c r="L24" s="194"/>
      <c r="M24" s="194"/>
      <c r="N24" s="165"/>
      <c r="O24" s="165"/>
    </row>
    <row r="25" spans="1:18">
      <c r="A25" s="214">
        <f t="shared" si="0"/>
        <v>9</v>
      </c>
      <c r="B25" s="165"/>
      <c r="C25" s="182" t="s">
        <v>219</v>
      </c>
      <c r="D25" s="165"/>
      <c r="E25" s="183" t="s">
        <v>220</v>
      </c>
      <c r="F25" s="184"/>
      <c r="G25" s="196">
        <v>4874264</v>
      </c>
      <c r="H25" s="191"/>
      <c r="I25" s="195"/>
      <c r="J25" s="195"/>
      <c r="K25" s="194"/>
      <c r="L25" s="194"/>
      <c r="M25" s="194"/>
      <c r="N25" s="165"/>
      <c r="O25" s="165"/>
    </row>
    <row r="26" spans="1:18">
      <c r="A26" s="214">
        <f t="shared" si="0"/>
        <v>10</v>
      </c>
      <c r="B26" s="165"/>
      <c r="C26" s="175"/>
      <c r="D26" s="165"/>
      <c r="E26" s="165"/>
      <c r="F26" s="165"/>
      <c r="G26" s="184"/>
      <c r="H26" s="184"/>
      <c r="I26" s="195"/>
      <c r="J26" s="195"/>
      <c r="K26" s="194"/>
      <c r="L26" s="194"/>
      <c r="M26" s="194"/>
      <c r="N26" s="165"/>
      <c r="O26" s="165"/>
    </row>
    <row r="27" spans="1:18">
      <c r="A27" s="214">
        <f t="shared" si="0"/>
        <v>11</v>
      </c>
      <c r="B27" s="165"/>
      <c r="C27" s="182"/>
      <c r="D27" s="165"/>
      <c r="E27" s="165"/>
      <c r="F27" s="165"/>
      <c r="G27" s="191"/>
      <c r="H27" s="191"/>
      <c r="I27" s="195"/>
      <c r="J27" s="195"/>
      <c r="K27" s="194"/>
      <c r="L27" s="194"/>
      <c r="M27" s="194"/>
      <c r="N27" s="165"/>
      <c r="O27" s="165"/>
    </row>
    <row r="28" spans="1:18">
      <c r="A28" s="214">
        <f t="shared" si="0"/>
        <v>12</v>
      </c>
      <c r="B28" s="165"/>
      <c r="C28" s="197" t="s">
        <v>221</v>
      </c>
      <c r="D28" s="165"/>
      <c r="E28" s="165"/>
      <c r="F28" s="165"/>
      <c r="G28" s="184"/>
      <c r="H28" s="184"/>
      <c r="I28" s="195"/>
      <c r="J28" s="195"/>
      <c r="K28" s="194"/>
      <c r="L28" s="194"/>
      <c r="M28" s="194"/>
      <c r="N28" s="165"/>
      <c r="O28" s="165"/>
    </row>
    <row r="29" spans="1:18">
      <c r="A29" s="214">
        <f t="shared" si="0"/>
        <v>13</v>
      </c>
      <c r="B29" s="165"/>
      <c r="C29" s="175"/>
      <c r="D29" s="165"/>
      <c r="E29" s="214"/>
      <c r="F29" s="214"/>
      <c r="G29" s="198"/>
      <c r="H29" s="176"/>
      <c r="I29" s="195"/>
      <c r="J29" s="195"/>
      <c r="K29" s="194"/>
      <c r="L29" s="194"/>
      <c r="M29" s="194"/>
      <c r="N29" s="165"/>
      <c r="O29" s="165"/>
    </row>
    <row r="30" spans="1:18">
      <c r="A30" s="214">
        <f t="shared" si="0"/>
        <v>14</v>
      </c>
      <c r="B30" s="165"/>
      <c r="C30" s="175" t="s">
        <v>212</v>
      </c>
      <c r="D30" s="165"/>
      <c r="E30" s="165"/>
      <c r="F30" s="165"/>
      <c r="G30" s="191">
        <v>525149041</v>
      </c>
      <c r="H30" s="191"/>
      <c r="I30" s="177">
        <v>0.48893000000000003</v>
      </c>
      <c r="J30" s="195"/>
      <c r="K30" s="179">
        <v>0.10299999999999999</v>
      </c>
      <c r="L30" s="177"/>
      <c r="M30" s="177">
        <v>5.0360000000000002E-2</v>
      </c>
      <c r="N30" s="165"/>
      <c r="O30" s="165"/>
    </row>
    <row r="31" spans="1:18">
      <c r="A31" s="214">
        <f t="shared" si="0"/>
        <v>15</v>
      </c>
      <c r="B31" s="165"/>
      <c r="C31" s="175" t="s">
        <v>213</v>
      </c>
      <c r="D31" s="165"/>
      <c r="E31" s="165"/>
      <c r="F31" s="165"/>
      <c r="G31" s="191">
        <v>436917769</v>
      </c>
      <c r="H31" s="184"/>
      <c r="I31" s="177">
        <v>0.40678999999999998</v>
      </c>
      <c r="J31" s="195"/>
      <c r="K31" s="179">
        <v>4.2430000000000002E-2</v>
      </c>
      <c r="L31" s="177"/>
      <c r="M31" s="177">
        <v>1.7260000000000001E-2</v>
      </c>
      <c r="N31" s="165"/>
      <c r="O31" s="165"/>
    </row>
    <row r="32" spans="1:18">
      <c r="A32" s="214">
        <f t="shared" si="0"/>
        <v>16</v>
      </c>
      <c r="B32" s="165"/>
      <c r="C32" s="182" t="s">
        <v>215</v>
      </c>
      <c r="D32" s="165"/>
      <c r="E32" s="214"/>
      <c r="F32" s="214"/>
      <c r="G32" s="199">
        <v>111999826</v>
      </c>
      <c r="H32" s="176"/>
      <c r="I32" s="186">
        <v>0.10428</v>
      </c>
      <c r="J32" s="195"/>
      <c r="K32" s="179">
        <v>3.083E-2</v>
      </c>
      <c r="L32" s="188"/>
      <c r="M32" s="186">
        <v>3.2100000000000002E-3</v>
      </c>
      <c r="N32" s="165"/>
      <c r="O32" s="165"/>
    </row>
    <row r="33" spans="1:15">
      <c r="A33" s="214">
        <f t="shared" si="0"/>
        <v>17</v>
      </c>
      <c r="B33" s="165"/>
      <c r="C33" s="175"/>
      <c r="D33" s="165"/>
      <c r="E33" s="214"/>
      <c r="F33" s="214"/>
      <c r="G33" s="176"/>
      <c r="H33" s="176"/>
      <c r="I33" s="177"/>
      <c r="J33" s="195"/>
      <c r="K33" s="188"/>
      <c r="L33" s="188"/>
      <c r="M33" s="188"/>
      <c r="N33" s="165"/>
      <c r="O33" s="165"/>
    </row>
    <row r="34" spans="1:15">
      <c r="A34" s="214">
        <f t="shared" si="0"/>
        <v>18</v>
      </c>
      <c r="B34" s="165"/>
      <c r="C34" s="165" t="s">
        <v>222</v>
      </c>
      <c r="D34" s="165"/>
      <c r="E34" s="165"/>
      <c r="F34" s="165"/>
      <c r="G34" s="200">
        <v>1074066636</v>
      </c>
      <c r="H34" s="191"/>
      <c r="I34" s="201">
        <v>1</v>
      </c>
      <c r="J34" s="165"/>
      <c r="K34" s="188"/>
      <c r="L34" s="188"/>
      <c r="M34" s="190">
        <v>7.0830000000000004E-2</v>
      </c>
      <c r="N34" s="165"/>
      <c r="O34" s="165"/>
    </row>
    <row r="35" spans="1:15">
      <c r="A35" s="166"/>
      <c r="B35" s="165"/>
      <c r="C35" s="165"/>
      <c r="D35" s="165"/>
      <c r="E35" s="165"/>
      <c r="F35" s="165"/>
      <c r="G35" s="165"/>
      <c r="H35" s="165"/>
      <c r="I35" s="188"/>
      <c r="J35" s="165"/>
      <c r="K35" s="165"/>
      <c r="L35" s="165"/>
      <c r="M35" s="165"/>
      <c r="N35" s="165"/>
      <c r="O35" s="165"/>
    </row>
    <row r="36" spans="1:15">
      <c r="A36" s="202"/>
      <c r="B36" s="202"/>
      <c r="C36" s="202"/>
      <c r="D36" s="203"/>
      <c r="E36" s="165"/>
      <c r="F36" s="165"/>
      <c r="G36" s="165"/>
      <c r="H36" s="165"/>
      <c r="I36" s="165"/>
      <c r="J36" s="165"/>
      <c r="K36" s="165"/>
      <c r="L36" s="165"/>
      <c r="M36" s="165"/>
      <c r="N36" s="165"/>
      <c r="O36" s="165"/>
    </row>
    <row r="37" spans="1:15">
      <c r="A37" s="202"/>
      <c r="B37" s="202"/>
      <c r="C37" s="202"/>
      <c r="D37" s="202"/>
      <c r="E37" s="165"/>
      <c r="F37" s="165"/>
      <c r="G37" s="165"/>
      <c r="H37" s="165"/>
      <c r="I37" s="165"/>
      <c r="J37" s="165"/>
      <c r="K37" s="165"/>
      <c r="L37" s="165"/>
      <c r="M37" s="165"/>
      <c r="N37" s="165"/>
      <c r="O37" s="165"/>
    </row>
    <row r="38" spans="1:15">
      <c r="A38" s="202"/>
      <c r="B38" s="202"/>
      <c r="C38" s="202"/>
      <c r="D38" s="202"/>
      <c r="E38" s="165"/>
      <c r="F38" s="165"/>
      <c r="G38" s="165"/>
      <c r="H38" s="165"/>
      <c r="I38" s="165"/>
      <c r="J38" s="165"/>
      <c r="K38" s="165"/>
      <c r="L38" s="165"/>
      <c r="M38" s="165"/>
      <c r="N38" s="165"/>
      <c r="O38" s="165"/>
    </row>
    <row r="39" spans="1:15">
      <c r="A39" s="202"/>
      <c r="B39" s="202"/>
      <c r="C39" s="202"/>
      <c r="D39" s="202"/>
      <c r="E39" s="165"/>
      <c r="F39" s="165"/>
      <c r="G39" s="165"/>
      <c r="H39" s="165"/>
      <c r="I39" s="165"/>
      <c r="J39" s="165"/>
      <c r="K39" s="165"/>
      <c r="L39" s="165"/>
      <c r="M39" s="165"/>
      <c r="N39" s="165"/>
      <c r="O39" s="165"/>
    </row>
    <row r="40" spans="1:15">
      <c r="A40" s="202"/>
      <c r="B40" s="202"/>
      <c r="C40" s="202"/>
      <c r="D40" s="202"/>
      <c r="E40" s="165"/>
      <c r="F40" s="165"/>
      <c r="G40" s="165"/>
      <c r="H40" s="165"/>
      <c r="I40" s="165"/>
      <c r="J40" s="165"/>
      <c r="K40" s="165"/>
      <c r="L40" s="165"/>
      <c r="M40" s="165"/>
      <c r="N40" s="165"/>
      <c r="O40" s="165"/>
    </row>
    <row r="41" spans="1:15">
      <c r="A41" s="202"/>
      <c r="B41" s="202"/>
      <c r="C41" s="202"/>
      <c r="D41" s="202"/>
      <c r="E41" s="165"/>
      <c r="F41" s="165"/>
      <c r="G41" s="165"/>
      <c r="H41" s="165"/>
      <c r="I41" s="165"/>
      <c r="J41" s="165"/>
      <c r="K41" s="165"/>
      <c r="L41" s="165"/>
      <c r="M41" s="165"/>
      <c r="N41" s="165"/>
      <c r="O41" s="165"/>
    </row>
    <row r="42" spans="1:15">
      <c r="A42" s="202"/>
      <c r="B42" s="202"/>
      <c r="C42" s="202"/>
      <c r="D42" s="202"/>
      <c r="E42" s="165"/>
      <c r="F42" s="165"/>
      <c r="G42" s="165"/>
      <c r="H42" s="165"/>
      <c r="I42" s="165"/>
      <c r="J42" s="165"/>
      <c r="K42" s="165"/>
      <c r="L42" s="165"/>
      <c r="M42" s="165"/>
      <c r="N42" s="165"/>
      <c r="O42" s="165"/>
    </row>
    <row r="43" spans="1:15">
      <c r="A43" s="202"/>
      <c r="B43" s="202"/>
      <c r="C43" s="202"/>
      <c r="D43" s="202"/>
      <c r="E43" s="165"/>
      <c r="F43" s="165"/>
      <c r="G43" s="165"/>
      <c r="H43" s="165"/>
      <c r="I43" s="165"/>
      <c r="J43" s="165"/>
      <c r="K43" s="165"/>
      <c r="L43" s="165"/>
      <c r="M43" s="165"/>
      <c r="N43" s="165"/>
      <c r="O43" s="165"/>
    </row>
    <row r="44" spans="1:15">
      <c r="A44" s="202"/>
      <c r="B44" s="202"/>
      <c r="C44" s="202"/>
      <c r="D44" s="202"/>
      <c r="E44" s="165"/>
      <c r="F44" s="165"/>
      <c r="G44" s="165"/>
      <c r="H44" s="165"/>
      <c r="I44" s="165"/>
      <c r="J44" s="165"/>
      <c r="K44" s="165"/>
      <c r="L44" s="165"/>
      <c r="M44" s="165"/>
      <c r="N44" s="165"/>
      <c r="O44" s="165"/>
    </row>
    <row r="45" spans="1:15">
      <c r="A45" s="202"/>
      <c r="B45" s="202"/>
      <c r="C45" s="202"/>
      <c r="D45" s="202"/>
      <c r="E45" s="165"/>
      <c r="F45" s="165"/>
      <c r="G45" s="165"/>
      <c r="H45" s="165"/>
      <c r="I45" s="165"/>
      <c r="J45" s="165"/>
      <c r="K45" s="165"/>
      <c r="L45" s="165"/>
      <c r="M45" s="165"/>
      <c r="N45" s="165"/>
      <c r="O45" s="165"/>
    </row>
    <row r="46" spans="1:15">
      <c r="A46" s="202"/>
      <c r="B46" s="202"/>
      <c r="C46" s="202"/>
      <c r="D46" s="202"/>
      <c r="E46" s="165"/>
      <c r="F46" s="165"/>
      <c r="G46" s="165"/>
      <c r="H46" s="165"/>
      <c r="I46" s="165"/>
      <c r="J46" s="165"/>
      <c r="K46" s="165"/>
      <c r="L46" s="165"/>
      <c r="M46" s="165"/>
      <c r="N46" s="165"/>
      <c r="O46" s="165"/>
    </row>
    <row r="47" spans="1:15">
      <c r="A47" s="202"/>
      <c r="B47" s="202"/>
      <c r="C47" s="202"/>
      <c r="D47" s="202"/>
      <c r="E47" s="165"/>
      <c r="F47" s="165"/>
      <c r="G47" s="165"/>
      <c r="H47" s="165"/>
      <c r="I47" s="165"/>
      <c r="J47" s="165"/>
      <c r="K47" s="165"/>
      <c r="L47" s="165"/>
      <c r="M47" s="165"/>
      <c r="N47" s="165"/>
      <c r="O47" s="165"/>
    </row>
    <row r="48" spans="1:15">
      <c r="A48" s="202"/>
      <c r="B48" s="202"/>
      <c r="C48" s="202"/>
      <c r="D48" s="202"/>
      <c r="E48" s="165"/>
      <c r="F48" s="165"/>
      <c r="G48" s="165"/>
      <c r="H48" s="165"/>
      <c r="I48" s="165"/>
      <c r="J48" s="165"/>
      <c r="K48" s="165"/>
      <c r="L48" s="165"/>
      <c r="M48" s="165"/>
      <c r="N48" s="165"/>
      <c r="O48" s="165"/>
    </row>
    <row r="49" spans="1:15">
      <c r="A49" s="202"/>
      <c r="B49" s="202"/>
      <c r="C49" s="202"/>
      <c r="D49" s="202"/>
      <c r="E49" s="165"/>
      <c r="F49" s="165"/>
      <c r="G49" s="165"/>
      <c r="H49" s="165"/>
      <c r="I49" s="165"/>
      <c r="J49" s="165"/>
      <c r="K49" s="165"/>
      <c r="L49" s="165"/>
      <c r="M49" s="165"/>
      <c r="N49" s="165"/>
      <c r="O49" s="165"/>
    </row>
  </sheetData>
  <pageMargins left="0.7" right="0.7" top="0.75" bottom="0.75" header="0.3" footer="0.3"/>
  <pageSetup scale="66" orientation="landscape" horizontalDpi="4294967293" verticalDpi="4294967293" r:id="rId1"/>
  <headerFooter>
    <oddHeader>&amp;R&amp;"Times New Roman,Bold"&amp;10KyPSC Case No. 2017-00321
AG-DR-02-016(b) Attachment
Page &amp;P of &amp;N</oddHead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abSelected="1" view="pageBreakPreview" zoomScale="60" zoomScaleNormal="100" workbookViewId="0">
      <selection activeCell="A3" sqref="A3:L3"/>
    </sheetView>
  </sheetViews>
  <sheetFormatPr defaultRowHeight="12.75"/>
  <cols>
    <col min="1" max="2" width="9.140625" style="149"/>
    <col min="3" max="3" width="15.7109375" style="149" bestFit="1" customWidth="1"/>
    <col min="4" max="4" width="9.140625" style="149"/>
    <col min="5" max="5" width="13.5703125" style="149" customWidth="1"/>
    <col min="6" max="6" width="13" style="149" customWidth="1"/>
    <col min="7" max="7" width="16.42578125" style="149" customWidth="1"/>
    <col min="8" max="8" width="11.85546875" style="149" bestFit="1" customWidth="1"/>
    <col min="9" max="9" width="15" style="149" bestFit="1" customWidth="1"/>
    <col min="10" max="10" width="11.7109375" style="149" bestFit="1" customWidth="1"/>
    <col min="11" max="11" width="36.42578125" style="149" bestFit="1" customWidth="1"/>
    <col min="12" max="12" width="10" style="149" bestFit="1" customWidth="1"/>
    <col min="13" max="14" width="13.85546875" style="149" bestFit="1" customWidth="1"/>
    <col min="15" max="16384" width="9.140625" style="149"/>
  </cols>
  <sheetData>
    <row r="1" spans="1:14" ht="23.25">
      <c r="A1" s="148" t="s">
        <v>181</v>
      </c>
      <c r="G1" s="150"/>
      <c r="H1" s="151"/>
      <c r="I1" s="151"/>
    </row>
    <row r="2" spans="1:14">
      <c r="A2" s="152" t="s">
        <v>182</v>
      </c>
    </row>
    <row r="3" spans="1:14">
      <c r="A3" s="153" t="s">
        <v>183</v>
      </c>
    </row>
    <row r="4" spans="1:14" s="154" customFormat="1">
      <c r="F4" s="154">
        <v>411</v>
      </c>
      <c r="I4" s="154">
        <v>230</v>
      </c>
    </row>
    <row r="5" spans="1:14" ht="15">
      <c r="A5" s="110" t="s">
        <v>114</v>
      </c>
      <c r="B5" s="110" t="s">
        <v>115</v>
      </c>
      <c r="C5" s="110" t="s">
        <v>116</v>
      </c>
      <c r="D5" s="110" t="s">
        <v>117</v>
      </c>
      <c r="E5" s="110" t="s">
        <v>118</v>
      </c>
      <c r="F5" s="110" t="s">
        <v>119</v>
      </c>
      <c r="G5" s="110" t="s">
        <v>120</v>
      </c>
      <c r="H5" s="110" t="s">
        <v>121</v>
      </c>
      <c r="I5" s="110" t="s">
        <v>122</v>
      </c>
      <c r="J5" s="110" t="s">
        <v>123</v>
      </c>
      <c r="K5" s="110" t="s">
        <v>124</v>
      </c>
      <c r="L5" s="110" t="s">
        <v>125</v>
      </c>
      <c r="M5" s="110" t="s">
        <v>126</v>
      </c>
      <c r="N5" s="110" t="s">
        <v>127</v>
      </c>
    </row>
    <row r="6" spans="1:14" s="124" customFormat="1" ht="15">
      <c r="A6" s="111">
        <v>75081</v>
      </c>
      <c r="B6" s="111">
        <v>230315</v>
      </c>
      <c r="C6" s="111">
        <v>41178182.909999996</v>
      </c>
      <c r="D6" s="111">
        <v>0</v>
      </c>
      <c r="E6" s="155">
        <v>-311213.02</v>
      </c>
      <c r="F6" s="111">
        <v>131074.28</v>
      </c>
      <c r="G6" s="111">
        <v>0</v>
      </c>
      <c r="H6" s="111">
        <v>0</v>
      </c>
      <c r="I6" s="111">
        <v>40998044.170000002</v>
      </c>
      <c r="J6" s="111">
        <v>0</v>
      </c>
      <c r="K6" s="111" t="s">
        <v>128</v>
      </c>
      <c r="L6" s="111">
        <v>505839333</v>
      </c>
      <c r="M6" s="111" t="s">
        <v>184</v>
      </c>
      <c r="N6" s="111" t="s">
        <v>184</v>
      </c>
    </row>
  </sheetData>
  <pageMargins left="0.7" right="0.7" top="0.75" bottom="0.75" header="0.3" footer="0.3"/>
  <pageSetup scale="59" orientation="landscape" horizontalDpi="4294967293" verticalDpi="4294967293" r:id="rId1"/>
  <headerFooter>
    <oddHeader>&amp;R&amp;"Times New Roman,Bold"&amp;10KyPSC Case No. 2017-00321
AG-DR-02-016(b) Attachment
Page &amp;P of &amp;N</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G29"/>
  <sheetViews>
    <sheetView tabSelected="1" view="pageBreakPreview" zoomScale="60" zoomScaleNormal="100" workbookViewId="0">
      <selection activeCell="A3" sqref="A3:L3"/>
    </sheetView>
  </sheetViews>
  <sheetFormatPr defaultColWidth="9.140625" defaultRowHeight="15"/>
  <cols>
    <col min="1" max="1" width="32" style="50" bestFit="1" customWidth="1"/>
    <col min="2" max="2" width="16.85546875" style="50" bestFit="1" customWidth="1"/>
    <col min="3" max="3" width="2.7109375" style="50" customWidth="1"/>
    <col min="4" max="4" width="15.140625" style="50" bestFit="1" customWidth="1"/>
    <col min="5" max="5" width="2.5703125" style="50" customWidth="1"/>
    <col min="6" max="6" width="16.85546875" style="50" bestFit="1" customWidth="1"/>
    <col min="7" max="7" width="6.42578125" style="50" bestFit="1" customWidth="1"/>
    <col min="8" max="12" width="12.5703125" style="50" bestFit="1" customWidth="1"/>
    <col min="13" max="13" width="15.5703125" style="50" bestFit="1" customWidth="1"/>
    <col min="14" max="18" width="12.5703125" style="50" bestFit="1" customWidth="1"/>
    <col min="19" max="48" width="11.5703125" style="50" bestFit="1" customWidth="1"/>
    <col min="49" max="16384" width="9.140625" style="50"/>
  </cols>
  <sheetData>
    <row r="1" spans="1:215">
      <c r="A1" s="84" t="s">
        <v>94</v>
      </c>
      <c r="B1" s="84"/>
      <c r="C1" s="84"/>
      <c r="D1" s="84"/>
    </row>
    <row r="2" spans="1:215">
      <c r="A2" s="50" t="s">
        <v>95</v>
      </c>
    </row>
    <row r="3" spans="1:215">
      <c r="A3" s="50" t="s">
        <v>188</v>
      </c>
    </row>
    <row r="4" spans="1:215">
      <c r="A4" s="50" t="s">
        <v>96</v>
      </c>
    </row>
    <row r="6" spans="1:215">
      <c r="B6" s="208" t="s">
        <v>231</v>
      </c>
      <c r="F6" s="208" t="s">
        <v>231</v>
      </c>
    </row>
    <row r="7" spans="1:215">
      <c r="B7" s="1" t="s">
        <v>97</v>
      </c>
      <c r="D7" s="1" t="s">
        <v>98</v>
      </c>
      <c r="F7" s="1" t="s">
        <v>99</v>
      </c>
      <c r="H7" s="1" t="s">
        <v>223</v>
      </c>
    </row>
    <row r="8" spans="1:215" s="85" customFormat="1">
      <c r="B8" s="85" t="s">
        <v>100</v>
      </c>
      <c r="D8" s="85" t="s">
        <v>224</v>
      </c>
      <c r="F8" s="85" t="s">
        <v>101</v>
      </c>
      <c r="H8" s="85">
        <v>2017</v>
      </c>
      <c r="I8" s="85">
        <f>+H8+1</f>
        <v>2018</v>
      </c>
      <c r="J8" s="85">
        <f t="shared" ref="J8:AV8" si="0">+I8+1</f>
        <v>2019</v>
      </c>
      <c r="K8" s="85">
        <f t="shared" si="0"/>
        <v>2020</v>
      </c>
      <c r="L8" s="85">
        <f t="shared" si="0"/>
        <v>2021</v>
      </c>
      <c r="M8" s="85">
        <f t="shared" si="0"/>
        <v>2022</v>
      </c>
      <c r="N8" s="85">
        <f t="shared" si="0"/>
        <v>2023</v>
      </c>
      <c r="O8" s="85">
        <f t="shared" si="0"/>
        <v>2024</v>
      </c>
      <c r="P8" s="85">
        <f t="shared" si="0"/>
        <v>2025</v>
      </c>
      <c r="Q8" s="85">
        <f t="shared" si="0"/>
        <v>2026</v>
      </c>
      <c r="R8" s="85">
        <f t="shared" si="0"/>
        <v>2027</v>
      </c>
      <c r="S8" s="85">
        <f t="shared" si="0"/>
        <v>2028</v>
      </c>
      <c r="T8" s="85">
        <f t="shared" si="0"/>
        <v>2029</v>
      </c>
      <c r="U8" s="85">
        <f t="shared" si="0"/>
        <v>2030</v>
      </c>
      <c r="V8" s="85">
        <f t="shared" si="0"/>
        <v>2031</v>
      </c>
      <c r="W8" s="85">
        <f t="shared" si="0"/>
        <v>2032</v>
      </c>
      <c r="X8" s="85">
        <f t="shared" si="0"/>
        <v>2033</v>
      </c>
      <c r="Y8" s="85">
        <f t="shared" si="0"/>
        <v>2034</v>
      </c>
      <c r="Z8" s="85">
        <f t="shared" si="0"/>
        <v>2035</v>
      </c>
      <c r="AA8" s="85">
        <f t="shared" si="0"/>
        <v>2036</v>
      </c>
      <c r="AB8" s="85">
        <f t="shared" si="0"/>
        <v>2037</v>
      </c>
      <c r="AC8" s="85">
        <f t="shared" si="0"/>
        <v>2038</v>
      </c>
      <c r="AD8" s="85">
        <f t="shared" si="0"/>
        <v>2039</v>
      </c>
      <c r="AE8" s="85">
        <f t="shared" si="0"/>
        <v>2040</v>
      </c>
      <c r="AF8" s="85">
        <f t="shared" si="0"/>
        <v>2041</v>
      </c>
      <c r="AG8" s="85">
        <f t="shared" si="0"/>
        <v>2042</v>
      </c>
      <c r="AH8" s="85">
        <f t="shared" si="0"/>
        <v>2043</v>
      </c>
      <c r="AI8" s="85">
        <f t="shared" si="0"/>
        <v>2044</v>
      </c>
      <c r="AJ8" s="85">
        <f t="shared" si="0"/>
        <v>2045</v>
      </c>
      <c r="AK8" s="85">
        <f t="shared" si="0"/>
        <v>2046</v>
      </c>
      <c r="AL8" s="85">
        <f t="shared" si="0"/>
        <v>2047</v>
      </c>
      <c r="AM8" s="85">
        <f t="shared" si="0"/>
        <v>2048</v>
      </c>
      <c r="AN8" s="85">
        <f t="shared" si="0"/>
        <v>2049</v>
      </c>
      <c r="AO8" s="85">
        <f t="shared" si="0"/>
        <v>2050</v>
      </c>
      <c r="AP8" s="85">
        <f t="shared" si="0"/>
        <v>2051</v>
      </c>
      <c r="AQ8" s="85">
        <f t="shared" si="0"/>
        <v>2052</v>
      </c>
      <c r="AR8" s="85">
        <f t="shared" si="0"/>
        <v>2053</v>
      </c>
      <c r="AS8" s="85">
        <f t="shared" si="0"/>
        <v>2054</v>
      </c>
      <c r="AT8" s="85">
        <f t="shared" si="0"/>
        <v>2055</v>
      </c>
      <c r="AU8" s="85">
        <f t="shared" si="0"/>
        <v>2056</v>
      </c>
      <c r="AV8" s="85">
        <f t="shared" si="0"/>
        <v>2057</v>
      </c>
    </row>
    <row r="9" spans="1:215">
      <c r="A9" s="84" t="s">
        <v>103</v>
      </c>
      <c r="B9" s="84"/>
      <c r="C9" s="84"/>
      <c r="D9" s="84"/>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row>
    <row r="10" spans="1:215">
      <c r="A10" s="87" t="s">
        <v>102</v>
      </c>
      <c r="B10" s="87"/>
      <c r="C10" s="87"/>
      <c r="D10" s="87"/>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row>
    <row r="11" spans="1:215">
      <c r="A11" s="88" t="s">
        <v>232</v>
      </c>
      <c r="B11" s="89">
        <f>+D11+F11</f>
        <v>28948159.775465637</v>
      </c>
      <c r="C11" s="88"/>
      <c r="D11" s="90">
        <f>+'[6]Total Adjusted'!F56-'[6]East Bend-KY 6-30-17 Revision'!D19</f>
        <v>11396993.99</v>
      </c>
      <c r="F11" s="86">
        <f>SUM(H11:AV11)</f>
        <v>17551165.785465639</v>
      </c>
      <c r="G11" s="86"/>
      <c r="H11" s="86">
        <f>('[6]East Bend-KY 6-30-17 Revision'!D21-'[6]East Bend-KY 6-30-17 Revision'!D17)*(1+H$16)^(H$15-2017)</f>
        <v>6639128.7684552595</v>
      </c>
      <c r="I11" s="86">
        <f>('[6]East Bend-KY 6-30-17 Revision'!E21-'[6]East Bend-KY 6-30-17 Revision'!E17)*(1+I$16)^(I$15-2016.5)</f>
        <v>3059644.2247397681</v>
      </c>
      <c r="J11" s="86">
        <f>('[6]East Bend-KY 6-30-17 Revision'!F21-'[6]East Bend-KY 6-30-17 Revision'!F17)*(1+J$16)^(J$15-2016.5)</f>
        <v>5868380.604268956</v>
      </c>
      <c r="K11" s="86">
        <f>('[6]East Bend-KY 6-30-17 Revision'!G21-'[6]East Bend-KY 6-30-17 Revision'!G17)*(1+K$16)^(K$15-2016.5)</f>
        <v>1358489.1515776666</v>
      </c>
      <c r="L11" s="86">
        <f>('[6]East Bend-KY 6-30-17 Revision'!H21-'[6]East Bend-KY 6-30-17 Revision'!H17)*(1+L$16)^(L$15-2016.5)</f>
        <v>625523.03642398992</v>
      </c>
      <c r="M11" s="86">
        <f>('[6]East Bend-KY 6-30-17 Revision'!I21-'[6]East Bend-KY 6-30-17 Revision'!I17)*(1+M$16)^(M$15-2016.5)</f>
        <v>0</v>
      </c>
      <c r="N11" s="86">
        <f>('[6]East Bend-KY 6-30-17 Revision'!J21-'[6]East Bend-KY 6-30-17 Revision'!J17)*(1+N$16)^(N$15-2016.5)</f>
        <v>0</v>
      </c>
      <c r="O11" s="86">
        <f>('[6]East Bend-KY 6-30-17 Revision'!K21-'[6]East Bend-KY 6-30-17 Revision'!K17)*(1+O$16)^(O$15-2016.5)</f>
        <v>0</v>
      </c>
      <c r="P11" s="86">
        <f>('[6]East Bend-KY 6-30-17 Revision'!L21-'[6]East Bend-KY 6-30-17 Revision'!L17)*(1+P$16)^(P$15-2016.5)</f>
        <v>0</v>
      </c>
      <c r="Q11" s="86">
        <f>('[6]East Bend-KY 6-30-17 Revision'!M21-'[6]East Bend-KY 6-30-17 Revision'!M17)*(1+Q$16)^(Q$15-2016.5)</f>
        <v>0</v>
      </c>
      <c r="R11" s="86">
        <f>('[6]East Bend-KY 6-30-17 Revision'!N21-'[6]East Bend-KY 6-30-17 Revision'!N17)*(1+R$16)^(R$15-2016.5)</f>
        <v>0</v>
      </c>
      <c r="S11" s="86">
        <f>('[6]East Bend-KY 6-30-17 Revision'!O21-'[6]East Bend-KY 6-30-17 Revision'!O17)*(1+S$16)^(S$15-2016.5)</f>
        <v>0</v>
      </c>
      <c r="T11" s="86">
        <f>('[6]East Bend-KY 6-30-17 Revision'!P21-'[6]East Bend-KY 6-30-17 Revision'!P17)*(1+T$16)^(T$15-2016.5)</f>
        <v>0</v>
      </c>
      <c r="U11" s="86">
        <f>('[6]East Bend-KY 6-30-17 Revision'!Q21-'[6]East Bend-KY 6-30-17 Revision'!Q17)*(1+U$16)^(U$15-2016.5)</f>
        <v>0</v>
      </c>
      <c r="V11" s="86">
        <f>('[6]East Bend-KY 6-30-17 Revision'!R21-'[6]East Bend-KY 6-30-17 Revision'!R17)*(1+V$16)^(V$15-2016.5)</f>
        <v>0</v>
      </c>
      <c r="W11" s="86">
        <f>('[6]East Bend-KY 6-30-17 Revision'!S21-'[6]East Bend-KY 6-30-17 Revision'!S17)*(1+W$16)^(W$15-2016.5)</f>
        <v>0</v>
      </c>
      <c r="X11" s="86">
        <f>('[6]East Bend-KY 6-30-17 Revision'!T21-'[6]East Bend-KY 6-30-17 Revision'!T17)*(1+X$16)^(X$15-2016.5)</f>
        <v>0</v>
      </c>
      <c r="Y11" s="86">
        <f>('[6]East Bend-KY 6-30-17 Revision'!U21-'[6]East Bend-KY 6-30-17 Revision'!U17)*(1+Y$16)^(Y$15-2016.5)</f>
        <v>0</v>
      </c>
      <c r="Z11" s="86">
        <f>('[6]East Bend-KY 6-30-17 Revision'!V21-'[6]East Bend-KY 6-30-17 Revision'!V17)*(1+Z$16)^(Z$15-2016.5)</f>
        <v>0</v>
      </c>
      <c r="AA11" s="86">
        <f>('[6]East Bend-KY 6-30-17 Revision'!W21-'[6]East Bend-KY 6-30-17 Revision'!W17)*(1+AA$16)^(AA$15-2016.5)</f>
        <v>0</v>
      </c>
      <c r="AB11" s="86">
        <f>('[6]East Bend-KY 6-30-17 Revision'!X21-'[6]East Bend-KY 6-30-17 Revision'!X17)*(1+AB$16)^(AB$15-2016.5)</f>
        <v>0</v>
      </c>
      <c r="AC11" s="86">
        <f>('[6]East Bend-KY 6-30-17 Revision'!Y21-'[6]East Bend-KY 6-30-17 Revision'!Y17)*(1+AC$16)^(AC$15-2016.5)</f>
        <v>0</v>
      </c>
      <c r="AD11" s="86">
        <f>('[6]East Bend-KY 6-30-17 Revision'!Z21-'[6]East Bend-KY 6-30-17 Revision'!Z17)*(1+AD$16)^(AD$15-2016.5)</f>
        <v>0</v>
      </c>
      <c r="AE11" s="86">
        <f>('[6]East Bend-KY 6-30-17 Revision'!AA21-'[6]East Bend-KY 6-30-17 Revision'!AA17)*(1+AE$16)^(AE$15-2016.5)</f>
        <v>0</v>
      </c>
      <c r="AF11" s="86">
        <f>('[6]East Bend-KY 6-30-17 Revision'!AB21-'[6]East Bend-KY 6-30-17 Revision'!AB17)*(1+AF$16)^(AF$15-2016.5)</f>
        <v>0</v>
      </c>
      <c r="AG11" s="86">
        <f>('[6]East Bend-KY 6-30-17 Revision'!AC21-'[6]East Bend-KY 6-30-17 Revision'!AC17)*(1+AG$16)^(AG$15-2016.5)</f>
        <v>0</v>
      </c>
      <c r="AH11" s="86">
        <f>('[6]East Bend-KY 6-30-17 Revision'!AD21-'[6]East Bend-KY 6-30-17 Revision'!AD17)*(1+AH$16)^(AH$15-2016.5)</f>
        <v>0</v>
      </c>
      <c r="AI11" s="86">
        <f>('[6]East Bend-KY 6-30-17 Revision'!AE21-'[6]East Bend-KY 6-30-17 Revision'!AE17)*(1+AI$16)^(AI$15-2016.5)</f>
        <v>0</v>
      </c>
      <c r="AJ11" s="86">
        <f>('[6]East Bend-KY 6-30-17 Revision'!AF21-'[6]East Bend-KY 6-30-17 Revision'!AF17)*(1+AJ$16)^(AJ$15-2016.5)</f>
        <v>0</v>
      </c>
      <c r="AK11" s="86">
        <f>('[6]East Bend-KY 6-30-17 Revision'!AG21-'[6]East Bend-KY 6-30-17 Revision'!AG17)*(1+AK$16)^(AK$15-2016.5)</f>
        <v>0</v>
      </c>
      <c r="AL11" s="86">
        <f>('[6]East Bend-KY 6-30-17 Revision'!AH21-'[6]East Bend-KY 6-30-17 Revision'!AH17)*(1+AL$16)^(AL$15-2016.5)</f>
        <v>0</v>
      </c>
      <c r="AM11" s="86">
        <f>('[6]East Bend-KY 6-30-17 Revision'!AI21-'[6]East Bend-KY 6-30-17 Revision'!AI17)*(1+AM$16)^(AM$15-2016.5)</f>
        <v>0</v>
      </c>
      <c r="AN11" s="86">
        <f>('[6]East Bend-KY 6-30-17 Revision'!AJ21-'[6]East Bend-KY 6-30-17 Revision'!AJ17)*(1+AN$16)^(AN$15-2016.5)</f>
        <v>0</v>
      </c>
      <c r="AO11" s="86">
        <f>('[6]East Bend-KY 6-30-17 Revision'!AK21-'[6]East Bend-KY 6-30-17 Revision'!AK17)*(1+AO$16)^(AO$15-2016.5)</f>
        <v>0</v>
      </c>
      <c r="AP11" s="86">
        <f>('[6]East Bend-KY 6-30-17 Revision'!AL21-'[6]East Bend-KY 6-30-17 Revision'!AL17)*(1+AP$16)^(AP$15-2016.5)</f>
        <v>0</v>
      </c>
      <c r="AQ11" s="86">
        <f>('[6]East Bend-KY 6-30-17 Revision'!AM21-'[6]East Bend-KY 6-30-17 Revision'!AM17)*(1+AQ$16)^(AQ$15-2016.5)</f>
        <v>0</v>
      </c>
      <c r="AR11" s="86">
        <f>('[6]East Bend-KY 6-30-17 Revision'!AN21-'[6]East Bend-KY 6-30-17 Revision'!AN17)*(1+AR$16)^(AR$15-2016.5)</f>
        <v>0</v>
      </c>
      <c r="AS11" s="86">
        <f>('[6]East Bend-KY 6-30-17 Revision'!AO21-'[6]East Bend-KY 6-30-17 Revision'!AO17)*(1+AS$16)^(AS$15-2016.5)</f>
        <v>0</v>
      </c>
      <c r="AT11" s="86">
        <f>('[6]East Bend-KY 6-30-17 Revision'!AP21-'[6]East Bend-KY 6-30-17 Revision'!AP17)*(1+AT$16)^(AT$15-2016.5)</f>
        <v>0</v>
      </c>
      <c r="AU11" s="86">
        <f>('[6]East Bend-KY 6-30-17 Revision'!AQ21-'[6]East Bend-KY 6-30-17 Revision'!AQ17)*(1+AU$16)^(AU$15-2016.5)</f>
        <v>0</v>
      </c>
      <c r="AV11" s="86">
        <f>('[6]East Bend-KY 6-30-17 Revision'!AR21-'[6]East Bend-KY 6-30-17 Revision'!AR17)*(1+AV$16)^(AV$15-2016.5)</f>
        <v>0</v>
      </c>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row>
    <row r="12" spans="1:215">
      <c r="A12" s="91"/>
      <c r="B12" s="91"/>
      <c r="C12" s="91"/>
      <c r="D12" s="91"/>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row>
    <row r="13" spans="1:215">
      <c r="A13" s="50" t="s">
        <v>236</v>
      </c>
      <c r="B13" s="92"/>
      <c r="D13" s="95"/>
    </row>
    <row r="15" spans="1:215">
      <c r="B15" s="92"/>
      <c r="H15" s="50">
        <v>2017</v>
      </c>
      <c r="I15" s="50">
        <v>2018</v>
      </c>
      <c r="J15" s="50">
        <v>2019</v>
      </c>
      <c r="K15" s="50">
        <v>2020</v>
      </c>
      <c r="L15" s="50">
        <v>2021</v>
      </c>
      <c r="M15" s="50">
        <v>2022</v>
      </c>
      <c r="N15" s="50">
        <v>2023</v>
      </c>
      <c r="O15" s="50">
        <v>2024</v>
      </c>
      <c r="P15" s="50">
        <v>2025</v>
      </c>
      <c r="Q15" s="50">
        <v>2026</v>
      </c>
      <c r="R15" s="50">
        <v>2027</v>
      </c>
      <c r="S15" s="50">
        <v>2028</v>
      </c>
      <c r="T15" s="50">
        <v>2029</v>
      </c>
      <c r="U15" s="50">
        <v>2030</v>
      </c>
      <c r="V15" s="50">
        <v>2031</v>
      </c>
      <c r="W15" s="50">
        <v>2032</v>
      </c>
      <c r="X15" s="50">
        <v>2033</v>
      </c>
      <c r="Y15" s="50">
        <v>2034</v>
      </c>
      <c r="Z15" s="50">
        <v>2035</v>
      </c>
      <c r="AA15" s="50">
        <v>2036</v>
      </c>
      <c r="AB15" s="50">
        <v>2037</v>
      </c>
      <c r="AC15" s="50">
        <v>2038</v>
      </c>
      <c r="AD15" s="50">
        <v>2039</v>
      </c>
      <c r="AE15" s="50">
        <v>2040</v>
      </c>
      <c r="AF15" s="50">
        <v>2041</v>
      </c>
      <c r="AG15" s="50">
        <v>2042</v>
      </c>
      <c r="AH15" s="50">
        <v>2043</v>
      </c>
      <c r="AI15" s="50">
        <v>2044</v>
      </c>
      <c r="AJ15" s="50">
        <v>2045</v>
      </c>
      <c r="AK15" s="50">
        <v>2046</v>
      </c>
      <c r="AL15" s="50">
        <v>2047</v>
      </c>
      <c r="AM15" s="50">
        <v>2048</v>
      </c>
      <c r="AN15" s="50">
        <v>2049</v>
      </c>
      <c r="AO15" s="50">
        <v>2050</v>
      </c>
      <c r="AP15" s="50">
        <v>2051</v>
      </c>
      <c r="AQ15" s="50">
        <v>2052</v>
      </c>
      <c r="AR15" s="50">
        <v>2053</v>
      </c>
      <c r="AS15" s="50">
        <v>2054</v>
      </c>
      <c r="AT15" s="50">
        <f>+AS15+1</f>
        <v>2055</v>
      </c>
      <c r="AU15" s="50">
        <f>+AT15+1</f>
        <v>2056</v>
      </c>
      <c r="AV15" s="50">
        <f>+AU15+1</f>
        <v>2057</v>
      </c>
    </row>
    <row r="16" spans="1:215">
      <c r="A16" s="50" t="s">
        <v>104</v>
      </c>
      <c r="B16" s="94"/>
      <c r="H16" s="50">
        <f>ROUND(H17,1)/100</f>
        <v>2.2000000000000002E-2</v>
      </c>
      <c r="I16" s="50">
        <f t="shared" ref="I16:AV16" si="1">ROUND(I17,1)/100</f>
        <v>2.2000000000000002E-2</v>
      </c>
      <c r="J16" s="50">
        <f t="shared" si="1"/>
        <v>2.2000000000000002E-2</v>
      </c>
      <c r="K16" s="50">
        <f>ROUND(K17,1)/100</f>
        <v>2.2000000000000002E-2</v>
      </c>
      <c r="L16" s="50">
        <f t="shared" si="1"/>
        <v>2.2000000000000002E-2</v>
      </c>
      <c r="M16" s="50">
        <f t="shared" si="1"/>
        <v>2.2000000000000002E-2</v>
      </c>
      <c r="N16" s="50">
        <f t="shared" si="1"/>
        <v>2.2000000000000002E-2</v>
      </c>
      <c r="O16" s="50">
        <f t="shared" si="1"/>
        <v>2.2000000000000002E-2</v>
      </c>
      <c r="P16" s="50">
        <f t="shared" si="1"/>
        <v>2.2000000000000002E-2</v>
      </c>
      <c r="Q16" s="50">
        <f t="shared" si="1"/>
        <v>2.2000000000000002E-2</v>
      </c>
      <c r="R16" s="50">
        <f t="shared" si="1"/>
        <v>2.2000000000000002E-2</v>
      </c>
      <c r="S16" s="50">
        <f t="shared" si="1"/>
        <v>2.2000000000000002E-2</v>
      </c>
      <c r="T16" s="50">
        <f t="shared" si="1"/>
        <v>2.2000000000000002E-2</v>
      </c>
      <c r="U16" s="50">
        <f t="shared" si="1"/>
        <v>2.2000000000000002E-2</v>
      </c>
      <c r="V16" s="50">
        <f t="shared" si="1"/>
        <v>2.2000000000000002E-2</v>
      </c>
      <c r="W16" s="50">
        <f t="shared" si="1"/>
        <v>2.2000000000000002E-2</v>
      </c>
      <c r="X16" s="50">
        <f t="shared" si="1"/>
        <v>2.2000000000000002E-2</v>
      </c>
      <c r="Y16" s="50">
        <f t="shared" si="1"/>
        <v>2.2000000000000002E-2</v>
      </c>
      <c r="Z16" s="50">
        <f t="shared" si="1"/>
        <v>2.2000000000000002E-2</v>
      </c>
      <c r="AA16" s="50">
        <f t="shared" si="1"/>
        <v>2.2000000000000002E-2</v>
      </c>
      <c r="AB16" s="50">
        <f t="shared" si="1"/>
        <v>2.2000000000000002E-2</v>
      </c>
      <c r="AC16" s="50">
        <f t="shared" si="1"/>
        <v>2.2000000000000002E-2</v>
      </c>
      <c r="AD16" s="50">
        <f t="shared" si="1"/>
        <v>2.2000000000000002E-2</v>
      </c>
      <c r="AE16" s="50">
        <f t="shared" si="1"/>
        <v>2.2000000000000002E-2</v>
      </c>
      <c r="AF16" s="50">
        <f t="shared" si="1"/>
        <v>2.2000000000000002E-2</v>
      </c>
      <c r="AG16" s="50">
        <f t="shared" si="1"/>
        <v>2.2000000000000002E-2</v>
      </c>
      <c r="AH16" s="50">
        <f t="shared" si="1"/>
        <v>2.2000000000000002E-2</v>
      </c>
      <c r="AI16" s="50">
        <f t="shared" si="1"/>
        <v>2.2000000000000002E-2</v>
      </c>
      <c r="AJ16" s="50">
        <f t="shared" si="1"/>
        <v>2.2000000000000002E-2</v>
      </c>
      <c r="AK16" s="50">
        <f t="shared" si="1"/>
        <v>2.2000000000000002E-2</v>
      </c>
      <c r="AL16" s="50">
        <f t="shared" si="1"/>
        <v>2.2000000000000002E-2</v>
      </c>
      <c r="AM16" s="50">
        <f t="shared" si="1"/>
        <v>2.2000000000000002E-2</v>
      </c>
      <c r="AN16" s="50">
        <f t="shared" si="1"/>
        <v>2.2000000000000002E-2</v>
      </c>
      <c r="AO16" s="50">
        <f t="shared" si="1"/>
        <v>2.2000000000000002E-2</v>
      </c>
      <c r="AP16" s="50">
        <f t="shared" si="1"/>
        <v>2.2000000000000002E-2</v>
      </c>
      <c r="AQ16" s="50">
        <f t="shared" si="1"/>
        <v>2.2000000000000002E-2</v>
      </c>
      <c r="AR16" s="50">
        <f t="shared" si="1"/>
        <v>2.2000000000000002E-2</v>
      </c>
      <c r="AS16" s="50">
        <f t="shared" si="1"/>
        <v>2.2000000000000002E-2</v>
      </c>
      <c r="AT16" s="50">
        <f t="shared" si="1"/>
        <v>2.2000000000000002E-2</v>
      </c>
      <c r="AU16" s="50">
        <f t="shared" si="1"/>
        <v>2.2000000000000002E-2</v>
      </c>
      <c r="AV16" s="50">
        <f t="shared" si="1"/>
        <v>2.2000000000000002E-2</v>
      </c>
    </row>
    <row r="17" spans="5:48" ht="15.75">
      <c r="H17" s="96">
        <v>2.2000000000000002</v>
      </c>
      <c r="I17" s="96">
        <v>2.2000000000000002</v>
      </c>
      <c r="J17" s="96">
        <v>2.2000000000000002</v>
      </c>
      <c r="K17" s="96">
        <v>2.2000000000000002</v>
      </c>
      <c r="L17" s="96">
        <v>2.2000000000000002</v>
      </c>
      <c r="M17" s="96">
        <v>2.2000000000000002</v>
      </c>
      <c r="N17" s="96">
        <v>2.2000000000000002</v>
      </c>
      <c r="O17" s="96">
        <v>2.2000000000000002</v>
      </c>
      <c r="P17" s="96">
        <v>2.2000000000000002</v>
      </c>
      <c r="Q17" s="96">
        <v>2.2000000000000002</v>
      </c>
      <c r="R17" s="96">
        <v>2.2000000000000002</v>
      </c>
      <c r="S17" s="96">
        <v>2.2000000000000002</v>
      </c>
      <c r="T17" s="96">
        <v>2.2000000000000002</v>
      </c>
      <c r="U17" s="96">
        <v>2.2000000000000002</v>
      </c>
      <c r="V17" s="96">
        <v>2.2000000000000002</v>
      </c>
      <c r="W17" s="96">
        <v>2.2000000000000002</v>
      </c>
      <c r="X17" s="96">
        <v>2.2000000000000002</v>
      </c>
      <c r="Y17" s="96">
        <v>2.2000000000000002</v>
      </c>
      <c r="Z17" s="96">
        <v>2.2000000000000002</v>
      </c>
      <c r="AA17" s="96">
        <v>2.2000000000000002</v>
      </c>
      <c r="AB17" s="96">
        <v>2.2000000000000002</v>
      </c>
      <c r="AC17" s="96">
        <v>2.2000000000000002</v>
      </c>
      <c r="AD17" s="96">
        <v>2.2000000000000002</v>
      </c>
      <c r="AE17" s="96">
        <v>2.2000000000000002</v>
      </c>
      <c r="AF17" s="96">
        <v>2.2000000000000002</v>
      </c>
      <c r="AG17" s="96">
        <v>2.2000000000000002</v>
      </c>
      <c r="AH17" s="96">
        <v>2.2000000000000002</v>
      </c>
      <c r="AI17" s="96">
        <v>2.2000000000000002</v>
      </c>
      <c r="AJ17" s="96">
        <v>2.2000000000000002</v>
      </c>
      <c r="AK17" s="96">
        <v>2.2000000000000002</v>
      </c>
      <c r="AL17" s="96">
        <v>2.2000000000000002</v>
      </c>
      <c r="AM17" s="96">
        <v>2.2000000000000002</v>
      </c>
      <c r="AN17" s="96">
        <v>2.2000000000000002</v>
      </c>
      <c r="AO17" s="96">
        <v>2.2000000000000002</v>
      </c>
      <c r="AP17" s="96">
        <v>2.2000000000000002</v>
      </c>
      <c r="AQ17" s="96">
        <v>2.2000000000000002</v>
      </c>
      <c r="AR17" s="96">
        <v>2.2000000000000002</v>
      </c>
      <c r="AS17" s="96">
        <v>2.2000000000000002</v>
      </c>
      <c r="AT17" s="96">
        <v>2.2000000000000002</v>
      </c>
      <c r="AU17" s="96">
        <v>2.2000000000000002</v>
      </c>
      <c r="AV17" s="96">
        <v>2.2000000000000002</v>
      </c>
    </row>
    <row r="19" spans="5:48">
      <c r="E19" s="97"/>
      <c r="F19" s="86"/>
      <c r="H19" s="86"/>
      <c r="I19" s="92"/>
      <c r="M19" s="98"/>
    </row>
    <row r="20" spans="5:48">
      <c r="E20" s="97"/>
      <c r="F20" s="86"/>
      <c r="H20" s="92"/>
      <c r="I20" s="92"/>
      <c r="M20" s="98"/>
    </row>
    <row r="21" spans="5:48">
      <c r="E21" s="97"/>
      <c r="F21" s="86"/>
      <c r="H21" s="92"/>
      <c r="I21" s="92"/>
      <c r="M21" s="98"/>
    </row>
    <row r="22" spans="5:48">
      <c r="F22" s="92"/>
    </row>
    <row r="23" spans="5:48">
      <c r="F23" s="92"/>
      <c r="I23" s="94"/>
    </row>
    <row r="24" spans="5:48">
      <c r="E24" s="97"/>
      <c r="F24" s="86"/>
    </row>
    <row r="25" spans="5:48">
      <c r="F25" s="92"/>
    </row>
    <row r="27" spans="5:48">
      <c r="F27" s="92"/>
    </row>
    <row r="28" spans="5:48">
      <c r="F28" s="86"/>
    </row>
    <row r="29" spans="5:48">
      <c r="F29" s="94"/>
    </row>
  </sheetData>
  <pageMargins left="0.7" right="0.7" top="0.75" bottom="0.75" header="0.3" footer="0.3"/>
  <pageSetup scale="77" fitToWidth="0" orientation="landscape" r:id="rId1"/>
  <headerFooter>
    <oddHeader>&amp;R&amp;"Times New Roman,Bold"&amp;10KyPSC Case No. 2017-00321
AG-DR-02-016(b) Attachment
Page &amp;P of &amp;N</oddHeader>
    <oddFooter>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5C08"/>
  </sheetPr>
  <dimension ref="A1:Q67"/>
  <sheetViews>
    <sheetView tabSelected="1" view="pageBreakPreview" topLeftCell="A13" zoomScale="60" zoomScaleNormal="100" workbookViewId="0">
      <selection activeCell="A3" sqref="A3:L3"/>
    </sheetView>
  </sheetViews>
  <sheetFormatPr defaultRowHeight="15" outlineLevelRow="1"/>
  <cols>
    <col min="1" max="1" width="12.7109375" style="124" customWidth="1"/>
    <col min="2" max="2" width="5.140625" style="124" customWidth="1"/>
    <col min="3" max="3" width="22.5703125" style="124" customWidth="1"/>
    <col min="4" max="4" width="6.140625" style="124" customWidth="1"/>
    <col min="5" max="5" width="16.28515625" style="124" customWidth="1"/>
    <col min="6" max="6" width="5.5703125" style="124" customWidth="1"/>
    <col min="7" max="7" width="14" style="124" customWidth="1"/>
    <col min="8" max="8" width="8" style="124" customWidth="1"/>
    <col min="9" max="9" width="15.140625" style="124" bestFit="1" customWidth="1"/>
    <col min="10" max="10" width="2.85546875" style="124" customWidth="1"/>
    <col min="11" max="11" width="15.42578125" style="124" bestFit="1" customWidth="1"/>
    <col min="12" max="12" width="3.140625" style="124" customWidth="1"/>
    <col min="13" max="13" width="16.42578125" style="124" customWidth="1"/>
    <col min="14" max="14" width="3.85546875" style="124" customWidth="1"/>
    <col min="15" max="15" width="15.140625" style="124" bestFit="1" customWidth="1"/>
    <col min="16" max="16" width="4.140625" style="124" customWidth="1"/>
    <col min="17" max="17" width="16.140625" style="124" bestFit="1" customWidth="1"/>
    <col min="18" max="16384" width="9.140625" style="124"/>
  </cols>
  <sheetData>
    <row r="1" spans="1:17" ht="31.5">
      <c r="A1" s="233" t="s">
        <v>9</v>
      </c>
      <c r="B1" s="233"/>
      <c r="C1" s="233"/>
      <c r="D1" s="233"/>
      <c r="E1" s="233"/>
      <c r="F1" s="233"/>
      <c r="G1" s="233"/>
      <c r="H1" s="233"/>
      <c r="I1" s="233"/>
      <c r="J1" s="233"/>
      <c r="K1" s="233"/>
      <c r="L1" s="233"/>
      <c r="M1" s="233"/>
      <c r="O1" s="10" t="s">
        <v>10</v>
      </c>
    </row>
    <row r="2" spans="1:17" ht="31.5">
      <c r="A2" s="233" t="s">
        <v>11</v>
      </c>
      <c r="B2" s="233"/>
      <c r="C2" s="233"/>
      <c r="D2" s="233"/>
      <c r="E2" s="233"/>
      <c r="F2" s="233"/>
      <c r="G2" s="233"/>
      <c r="H2" s="233"/>
      <c r="I2" s="233"/>
      <c r="J2" s="233"/>
      <c r="K2" s="233"/>
      <c r="L2" s="233"/>
      <c r="M2" s="233"/>
    </row>
    <row r="4" spans="1:17" ht="122.25" customHeight="1">
      <c r="A4" s="234" t="s">
        <v>12</v>
      </c>
      <c r="B4" s="234"/>
      <c r="C4" s="234"/>
      <c r="D4" s="234"/>
      <c r="E4" s="234"/>
      <c r="F4" s="234"/>
      <c r="G4" s="234"/>
      <c r="H4" s="234"/>
      <c r="I4" s="234"/>
      <c r="J4" s="234"/>
      <c r="K4" s="234"/>
      <c r="L4" s="234"/>
      <c r="M4" s="234"/>
    </row>
    <row r="5" spans="1:17">
      <c r="A5" s="7" t="s">
        <v>13</v>
      </c>
    </row>
    <row r="6" spans="1:17" ht="8.25" customHeight="1"/>
    <row r="7" spans="1:17">
      <c r="A7" s="124" t="s">
        <v>14</v>
      </c>
    </row>
    <row r="8" spans="1:17">
      <c r="A8" s="124" t="s">
        <v>15</v>
      </c>
    </row>
    <row r="9" spans="1:17">
      <c r="A9" s="124" t="s">
        <v>16</v>
      </c>
    </row>
    <row r="11" spans="1:17" ht="58.5" customHeight="1">
      <c r="A11" s="235" t="s">
        <v>17</v>
      </c>
      <c r="B11" s="235"/>
      <c r="C11" s="235"/>
      <c r="D11" s="235"/>
      <c r="E11" s="235"/>
      <c r="F11" s="235"/>
      <c r="G11" s="235"/>
      <c r="H11" s="235"/>
      <c r="I11" s="235"/>
      <c r="J11" s="235"/>
      <c r="K11" s="235"/>
      <c r="L11" s="235"/>
      <c r="M11" s="235"/>
    </row>
    <row r="12" spans="1:17" ht="14.25" customHeight="1">
      <c r="A12" s="11"/>
    </row>
    <row r="13" spans="1:17" ht="23.25">
      <c r="A13" s="230" t="s">
        <v>18</v>
      </c>
      <c r="B13" s="231"/>
      <c r="C13" s="231"/>
      <c r="D13" s="231"/>
      <c r="E13" s="231"/>
      <c r="F13" s="231"/>
      <c r="G13" s="231"/>
      <c r="H13" s="231"/>
      <c r="I13" s="231"/>
      <c r="J13" s="231"/>
      <c r="K13" s="231"/>
      <c r="L13" s="231"/>
      <c r="M13" s="231"/>
      <c r="N13" s="231"/>
      <c r="O13" s="231"/>
      <c r="P13" s="231"/>
      <c r="Q13" s="231"/>
    </row>
    <row r="15" spans="1:17">
      <c r="A15" s="236" t="s">
        <v>19</v>
      </c>
      <c r="B15" s="237"/>
      <c r="C15" s="237"/>
      <c r="D15" s="237"/>
      <c r="E15" s="238"/>
    </row>
    <row r="16" spans="1:17">
      <c r="C16" s="12" t="s">
        <v>20</v>
      </c>
      <c r="D16" s="13"/>
      <c r="E16" s="12" t="s">
        <v>21</v>
      </c>
    </row>
    <row r="17" spans="1:15">
      <c r="A17" s="14" t="s">
        <v>22</v>
      </c>
      <c r="B17" s="15" t="s">
        <v>23</v>
      </c>
      <c r="C17" s="16">
        <v>1.5039000000000001E-3</v>
      </c>
      <c r="D17" s="15" t="s">
        <v>23</v>
      </c>
      <c r="E17" s="16">
        <v>4.0597999999999997E-3</v>
      </c>
      <c r="F17" s="124" t="s">
        <v>24</v>
      </c>
    </row>
    <row r="18" spans="1:15">
      <c r="A18" s="14" t="s">
        <v>25</v>
      </c>
      <c r="B18" s="15" t="s">
        <v>23</v>
      </c>
      <c r="C18" s="17">
        <v>1.3824E-3</v>
      </c>
      <c r="D18" s="15" t="s">
        <v>23</v>
      </c>
      <c r="E18" s="17">
        <v>3.7431000000000001E-3</v>
      </c>
      <c r="F18" s="124" t="s">
        <v>26</v>
      </c>
    </row>
    <row r="19" spans="1:15">
      <c r="A19" s="14" t="s">
        <v>27</v>
      </c>
      <c r="B19" s="15" t="s">
        <v>23</v>
      </c>
      <c r="C19" s="17">
        <v>1.2852E-3</v>
      </c>
      <c r="D19" s="15" t="s">
        <v>23</v>
      </c>
      <c r="E19" s="17">
        <v>3.2464999999999998E-3</v>
      </c>
      <c r="F19" s="124" t="s">
        <v>29</v>
      </c>
    </row>
    <row r="20" spans="1:15">
      <c r="A20" s="14" t="s">
        <v>30</v>
      </c>
      <c r="B20" s="15" t="s">
        <v>23</v>
      </c>
      <c r="C20" s="17">
        <v>1.2440000000000001E-3</v>
      </c>
      <c r="D20" s="15" t="s">
        <v>23</v>
      </c>
      <c r="E20" s="17">
        <v>3.4099E-3</v>
      </c>
      <c r="F20" s="29" t="s">
        <v>175</v>
      </c>
    </row>
    <row r="21" spans="1:15">
      <c r="A21" s="14" t="s">
        <v>31</v>
      </c>
      <c r="B21" s="15" t="s">
        <v>23</v>
      </c>
      <c r="C21" s="17">
        <v>1.3657000000000001E-3</v>
      </c>
      <c r="D21" s="15" t="s">
        <v>23</v>
      </c>
      <c r="E21" s="17">
        <v>3.7761000000000001E-3</v>
      </c>
      <c r="F21" s="29" t="s">
        <v>176</v>
      </c>
    </row>
    <row r="22" spans="1:15">
      <c r="A22" s="14" t="s">
        <v>32</v>
      </c>
      <c r="B22" s="15" t="s">
        <v>28</v>
      </c>
      <c r="C22" s="17">
        <v>1.4226E-3</v>
      </c>
      <c r="D22" s="15" t="s">
        <v>28</v>
      </c>
      <c r="E22" s="17">
        <v>3.8896999999999998E-3</v>
      </c>
      <c r="F22" s="29" t="s">
        <v>179</v>
      </c>
    </row>
    <row r="23" spans="1:15">
      <c r="A23" s="14" t="s">
        <v>33</v>
      </c>
      <c r="B23" s="15"/>
      <c r="C23" s="17"/>
      <c r="D23" s="15"/>
      <c r="E23" s="17"/>
    </row>
    <row r="24" spans="1:15">
      <c r="A24" s="14" t="s">
        <v>34</v>
      </c>
      <c r="B24" s="15"/>
      <c r="C24" s="17"/>
      <c r="D24" s="15"/>
      <c r="E24" s="17"/>
    </row>
    <row r="25" spans="1:15">
      <c r="A25" s="14" t="s">
        <v>35</v>
      </c>
      <c r="B25" s="15"/>
      <c r="C25" s="17"/>
      <c r="D25" s="15"/>
      <c r="E25" s="17"/>
    </row>
    <row r="26" spans="1:15">
      <c r="A26" s="14" t="s">
        <v>36</v>
      </c>
      <c r="B26" s="15"/>
      <c r="C26" s="17"/>
      <c r="D26" s="15"/>
      <c r="E26" s="17"/>
    </row>
    <row r="27" spans="1:15">
      <c r="A27" s="14" t="s">
        <v>37</v>
      </c>
      <c r="B27" s="15"/>
      <c r="C27" s="17"/>
      <c r="D27" s="15"/>
      <c r="E27" s="17"/>
    </row>
    <row r="28" spans="1:15">
      <c r="A28" s="14" t="s">
        <v>38</v>
      </c>
      <c r="B28" s="15"/>
      <c r="C28" s="17"/>
      <c r="D28" s="15"/>
      <c r="E28" s="17"/>
    </row>
    <row r="30" spans="1:15" hidden="1" outlineLevel="1">
      <c r="A30" s="227" t="s">
        <v>39</v>
      </c>
      <c r="B30" s="228"/>
      <c r="C30" s="229"/>
      <c r="D30" s="18"/>
      <c r="E30" s="19"/>
      <c r="F30" s="19"/>
      <c r="G30" s="19"/>
      <c r="H30" s="19"/>
      <c r="L30" s="7"/>
      <c r="M30" s="7"/>
      <c r="O30" s="7"/>
    </row>
    <row r="31" spans="1:15" hidden="1" outlineLevel="1">
      <c r="A31" s="20"/>
      <c r="B31" s="21"/>
      <c r="C31" s="22" t="s">
        <v>40</v>
      </c>
      <c r="D31" s="18"/>
      <c r="E31" s="23"/>
      <c r="F31" s="23"/>
      <c r="G31" s="23"/>
      <c r="H31" s="24"/>
      <c r="L31" s="7"/>
      <c r="M31" s="7"/>
      <c r="O31" s="7"/>
    </row>
    <row r="32" spans="1:15" ht="13.5" hidden="1" customHeight="1" outlineLevel="1">
      <c r="A32" s="25"/>
      <c r="B32" s="26"/>
      <c r="C32" s="27" t="s">
        <v>41</v>
      </c>
      <c r="D32" s="28"/>
      <c r="E32" s="29"/>
      <c r="F32" s="29"/>
      <c r="G32" s="30"/>
      <c r="H32" s="31"/>
      <c r="I32" s="28"/>
      <c r="J32" s="28"/>
      <c r="L32" s="32"/>
      <c r="M32" s="32"/>
      <c r="O32" s="32"/>
    </row>
    <row r="33" spans="1:17" hidden="1" outlineLevel="1">
      <c r="A33" s="33" t="s">
        <v>42</v>
      </c>
      <c r="B33" s="34" t="s">
        <v>23</v>
      </c>
      <c r="C33" s="35">
        <v>7.7019999999999996E-4</v>
      </c>
      <c r="D33" s="36"/>
      <c r="E33" s="37"/>
      <c r="F33" s="38"/>
      <c r="G33" s="39"/>
      <c r="H33" s="40"/>
      <c r="I33" s="41"/>
      <c r="J33" s="36"/>
      <c r="K33" s="42"/>
      <c r="L33" s="43"/>
      <c r="M33" s="43"/>
      <c r="N33" s="42"/>
      <c r="O33" s="43"/>
    </row>
    <row r="34" spans="1:17" hidden="1" outlineLevel="1">
      <c r="A34" s="44" t="s">
        <v>43</v>
      </c>
      <c r="B34" s="45" t="s">
        <v>23</v>
      </c>
      <c r="C34" s="46">
        <v>1.6896000000000001E-3</v>
      </c>
      <c r="D34" s="41"/>
      <c r="E34" s="37"/>
      <c r="F34" s="38"/>
      <c r="G34" s="39"/>
      <c r="H34" s="40"/>
      <c r="L34" s="47"/>
      <c r="M34" s="47"/>
      <c r="O34" s="47"/>
    </row>
    <row r="35" spans="1:17" collapsed="1">
      <c r="L35" s="29"/>
      <c r="M35" s="48"/>
      <c r="N35" s="29"/>
    </row>
    <row r="36" spans="1:17" ht="23.25">
      <c r="A36" s="230"/>
      <c r="B36" s="231"/>
      <c r="C36" s="231"/>
      <c r="D36" s="231"/>
      <c r="E36" s="231"/>
      <c r="F36" s="231"/>
      <c r="G36" s="231"/>
      <c r="H36" s="231"/>
      <c r="I36" s="231"/>
      <c r="J36" s="231"/>
      <c r="K36" s="231"/>
      <c r="L36" s="231"/>
      <c r="M36" s="231"/>
      <c r="N36" s="231"/>
      <c r="O36" s="231"/>
      <c r="P36" s="231"/>
      <c r="Q36" s="231"/>
    </row>
    <row r="37" spans="1:17" s="50" customFormat="1" ht="23.25">
      <c r="A37" s="49"/>
      <c r="B37" s="49"/>
      <c r="C37" s="49"/>
      <c r="D37" s="49"/>
      <c r="E37" s="49"/>
      <c r="F37" s="49"/>
      <c r="G37" s="49"/>
      <c r="H37" s="49"/>
      <c r="I37" s="49"/>
      <c r="J37" s="49"/>
      <c r="K37" s="49"/>
      <c r="L37" s="49"/>
      <c r="M37" s="49"/>
      <c r="N37" s="49"/>
      <c r="O37" s="49"/>
      <c r="P37" s="49"/>
    </row>
    <row r="38" spans="1:17" ht="26.25">
      <c r="A38" s="232" t="s">
        <v>44</v>
      </c>
      <c r="B38" s="232"/>
      <c r="C38" s="232"/>
    </row>
    <row r="39" spans="1:17">
      <c r="A39" s="51"/>
      <c r="C39" s="15" t="s">
        <v>45</v>
      </c>
      <c r="D39" s="15"/>
      <c r="E39" s="15" t="s">
        <v>46</v>
      </c>
      <c r="F39" s="15"/>
      <c r="G39" s="15" t="s">
        <v>47</v>
      </c>
      <c r="H39" s="15"/>
      <c r="I39" s="15" t="s">
        <v>48</v>
      </c>
      <c r="J39" s="15"/>
      <c r="K39" s="52" t="s">
        <v>49</v>
      </c>
      <c r="L39" s="52"/>
      <c r="M39" s="52" t="s">
        <v>50</v>
      </c>
      <c r="N39" s="52"/>
      <c r="O39" s="52" t="s">
        <v>51</v>
      </c>
      <c r="P39" s="52"/>
      <c r="Q39" s="52" t="s">
        <v>52</v>
      </c>
    </row>
    <row r="40" spans="1:17">
      <c r="A40" s="51"/>
      <c r="C40" s="53" t="s">
        <v>53</v>
      </c>
      <c r="E40" s="53" t="s">
        <v>54</v>
      </c>
      <c r="G40" s="53" t="s">
        <v>55</v>
      </c>
      <c r="I40" s="53" t="s">
        <v>56</v>
      </c>
      <c r="K40" s="53" t="s">
        <v>57</v>
      </c>
      <c r="M40" s="54" t="s">
        <v>42</v>
      </c>
      <c r="N40" s="6"/>
      <c r="O40" s="54" t="s">
        <v>43</v>
      </c>
      <c r="Q40" s="53" t="s">
        <v>58</v>
      </c>
    </row>
    <row r="41" spans="1:17">
      <c r="A41" s="51"/>
      <c r="C41" s="55" t="s">
        <v>57</v>
      </c>
      <c r="D41" s="56"/>
      <c r="E41" s="55" t="s">
        <v>244</v>
      </c>
      <c r="F41" s="56"/>
      <c r="G41" s="55" t="s">
        <v>59</v>
      </c>
      <c r="H41" s="56"/>
      <c r="I41" s="55" t="s">
        <v>60</v>
      </c>
      <c r="J41" s="56"/>
      <c r="K41" s="55" t="s">
        <v>61</v>
      </c>
      <c r="L41" s="56"/>
      <c r="M41" s="57" t="s">
        <v>62</v>
      </c>
      <c r="N41" s="58"/>
      <c r="O41" s="57" t="s">
        <v>62</v>
      </c>
      <c r="P41" s="56"/>
      <c r="Q41" s="55" t="s">
        <v>57</v>
      </c>
    </row>
    <row r="42" spans="1:17">
      <c r="A42" s="59">
        <v>42736</v>
      </c>
      <c r="B42" s="15" t="s">
        <v>23</v>
      </c>
      <c r="C42" s="60">
        <f>'[7]B. Return Calculation - 2016'!Q53</f>
        <v>8078724.0030629328</v>
      </c>
      <c r="D42" s="15" t="s">
        <v>23</v>
      </c>
      <c r="E42" s="61">
        <v>371256.46</v>
      </c>
      <c r="G42" s="61">
        <v>0</v>
      </c>
      <c r="I42" s="61">
        <v>0</v>
      </c>
      <c r="K42" s="60">
        <f t="shared" ref="K42:K49" si="0">SUM(C42+E42+G42+I42)</f>
        <v>8449980.4630629327</v>
      </c>
      <c r="M42" s="60">
        <f t="shared" ref="M42:M50" si="1">K42*C18</f>
        <v>11681.252992138197</v>
      </c>
      <c r="O42" s="60">
        <f>K42*E18</f>
        <v>31629.121871290863</v>
      </c>
      <c r="Q42" s="60">
        <f>SUM(K42+M42+O42)</f>
        <v>8493290.8379263617</v>
      </c>
    </row>
    <row r="43" spans="1:17">
      <c r="A43" s="59">
        <v>42767</v>
      </c>
      <c r="B43" s="15" t="s">
        <v>23</v>
      </c>
      <c r="C43" s="60">
        <f t="shared" ref="C43:C50" si="2">Q42</f>
        <v>8493290.8379263617</v>
      </c>
      <c r="D43" s="15" t="s">
        <v>23</v>
      </c>
      <c r="E43" s="61">
        <v>438302.33</v>
      </c>
      <c r="G43" s="61">
        <v>0</v>
      </c>
      <c r="I43" s="61">
        <v>0</v>
      </c>
      <c r="K43" s="60">
        <f t="shared" si="0"/>
        <v>8931593.1679263618</v>
      </c>
      <c r="M43" s="60">
        <f t="shared" si="1"/>
        <v>11478.883539418961</v>
      </c>
      <c r="O43" s="60">
        <f>K43*E19</f>
        <v>28996.417219672931</v>
      </c>
      <c r="Q43" s="60">
        <f>SUM(K43+M43+O43)</f>
        <v>8972068.4686854538</v>
      </c>
    </row>
    <row r="44" spans="1:17">
      <c r="A44" s="59">
        <v>42795</v>
      </c>
      <c r="B44" s="15" t="s">
        <v>23</v>
      </c>
      <c r="C44" s="60">
        <f t="shared" si="2"/>
        <v>8972068.4686854538</v>
      </c>
      <c r="D44" s="15" t="s">
        <v>23</v>
      </c>
      <c r="E44" s="61">
        <v>712409.36</v>
      </c>
      <c r="F44" s="15"/>
      <c r="G44" s="61">
        <v>-26762.87</v>
      </c>
      <c r="I44" s="61">
        <v>0</v>
      </c>
      <c r="K44" s="60">
        <f t="shared" si="0"/>
        <v>9657714.958685454</v>
      </c>
      <c r="M44" s="60">
        <f t="shared" si="1"/>
        <v>12014.197408604705</v>
      </c>
      <c r="O44" s="60">
        <f>K44*E20</f>
        <v>32931.842237621531</v>
      </c>
      <c r="Q44" s="60">
        <f>SUM(K44+M44+O44)</f>
        <v>9702660.9983316809</v>
      </c>
    </row>
    <row r="45" spans="1:17">
      <c r="A45" s="59">
        <v>42826</v>
      </c>
      <c r="B45" s="15" t="s">
        <v>23</v>
      </c>
      <c r="C45" s="60">
        <f t="shared" si="2"/>
        <v>9702660.9983316809</v>
      </c>
      <c r="D45" s="15" t="s">
        <v>23</v>
      </c>
      <c r="E45" s="61">
        <v>284390.55</v>
      </c>
      <c r="G45" s="61">
        <v>0</v>
      </c>
      <c r="I45" s="61">
        <v>0</v>
      </c>
      <c r="K45" s="60">
        <f>SUM(C45+E45+G45+I45)</f>
        <v>9987051.5483316816</v>
      </c>
      <c r="M45" s="60">
        <f>K45*C21</f>
        <v>13639.316299556578</v>
      </c>
      <c r="O45" s="60">
        <f>K45*E21</f>
        <v>37712.105351655264</v>
      </c>
      <c r="Q45" s="60">
        <f t="shared" ref="Q45:Q50" si="3">SUM(K45+M45+O45)</f>
        <v>10038402.969982892</v>
      </c>
    </row>
    <row r="46" spans="1:17">
      <c r="A46" s="59">
        <v>42856</v>
      </c>
      <c r="B46" s="15" t="s">
        <v>23</v>
      </c>
      <c r="C46" s="60">
        <f t="shared" si="2"/>
        <v>10038402.969982892</v>
      </c>
      <c r="D46" s="15" t="s">
        <v>63</v>
      </c>
      <c r="E46" s="61">
        <v>643374.35</v>
      </c>
      <c r="F46" s="15"/>
      <c r="G46" s="61">
        <v>0</v>
      </c>
      <c r="I46" s="61">
        <v>0</v>
      </c>
      <c r="K46" s="60">
        <f t="shared" si="0"/>
        <v>10681777.319982892</v>
      </c>
      <c r="M46" s="60">
        <f t="shared" si="1"/>
        <v>15195.896415407662</v>
      </c>
      <c r="O46" s="60">
        <f t="shared" ref="O46:O50" si="4">K46*E22</f>
        <v>41548.909241537454</v>
      </c>
      <c r="Q46" s="60">
        <f>SUM(K46+M46+O46)</f>
        <v>10738522.125639835</v>
      </c>
    </row>
    <row r="47" spans="1:17" hidden="1">
      <c r="A47" s="59">
        <v>42887</v>
      </c>
      <c r="B47" s="15" t="s">
        <v>23</v>
      </c>
      <c r="C47" s="60">
        <f t="shared" si="2"/>
        <v>10738522.125639835</v>
      </c>
      <c r="D47" s="15" t="s">
        <v>23</v>
      </c>
      <c r="E47" s="61"/>
      <c r="F47" s="15"/>
      <c r="G47" s="61"/>
      <c r="I47" s="61">
        <v>0</v>
      </c>
      <c r="K47" s="60">
        <f t="shared" si="0"/>
        <v>10738522.125639835</v>
      </c>
      <c r="M47" s="60">
        <f t="shared" si="1"/>
        <v>0</v>
      </c>
      <c r="O47" s="60">
        <f>K47*E23</f>
        <v>0</v>
      </c>
      <c r="Q47" s="60">
        <f>SUM(K47+M47+O47)</f>
        <v>10738522.125639835</v>
      </c>
    </row>
    <row r="48" spans="1:17" hidden="1">
      <c r="A48" s="59">
        <v>42917</v>
      </c>
      <c r="B48" s="15" t="s">
        <v>23</v>
      </c>
      <c r="C48" s="60">
        <f t="shared" si="2"/>
        <v>10738522.125639835</v>
      </c>
      <c r="D48" s="15" t="s">
        <v>23</v>
      </c>
      <c r="E48" s="61"/>
      <c r="G48" s="61"/>
      <c r="I48" s="61">
        <v>0</v>
      </c>
      <c r="K48" s="60">
        <f t="shared" si="0"/>
        <v>10738522.125639835</v>
      </c>
      <c r="M48" s="60">
        <f t="shared" si="1"/>
        <v>0</v>
      </c>
      <c r="O48" s="60">
        <f t="shared" si="4"/>
        <v>0</v>
      </c>
      <c r="Q48" s="60">
        <f>SUM(K48+M48+O48)</f>
        <v>10738522.125639835</v>
      </c>
    </row>
    <row r="49" spans="1:17" hidden="1">
      <c r="A49" s="59">
        <v>42948</v>
      </c>
      <c r="B49" s="15" t="s">
        <v>23</v>
      </c>
      <c r="C49" s="60">
        <f t="shared" si="2"/>
        <v>10738522.125639835</v>
      </c>
      <c r="D49" s="15" t="s">
        <v>23</v>
      </c>
      <c r="E49" s="61"/>
      <c r="G49" s="61"/>
      <c r="I49" s="61">
        <v>0</v>
      </c>
      <c r="K49" s="60">
        <f t="shared" si="0"/>
        <v>10738522.125639835</v>
      </c>
      <c r="M49" s="60">
        <f t="shared" si="1"/>
        <v>0</v>
      </c>
      <c r="O49" s="60">
        <f>K49*E25</f>
        <v>0</v>
      </c>
      <c r="Q49" s="60">
        <f>SUM(K49+M49+O49)</f>
        <v>10738522.125639835</v>
      </c>
    </row>
    <row r="50" spans="1:17" hidden="1">
      <c r="A50" s="59">
        <v>42979</v>
      </c>
      <c r="B50" s="15" t="s">
        <v>23</v>
      </c>
      <c r="C50" s="60">
        <f t="shared" si="2"/>
        <v>10738522.125639835</v>
      </c>
      <c r="D50" s="15" t="s">
        <v>23</v>
      </c>
      <c r="E50" s="61"/>
      <c r="F50" s="15"/>
      <c r="G50" s="61"/>
      <c r="I50" s="61">
        <v>0</v>
      </c>
      <c r="K50" s="60">
        <f t="shared" ref="K50" si="5">SUM(C50+E50+G50+I50)</f>
        <v>10738522.125639835</v>
      </c>
      <c r="M50" s="60">
        <f t="shared" si="1"/>
        <v>0</v>
      </c>
      <c r="O50" s="60">
        <f t="shared" si="4"/>
        <v>0</v>
      </c>
      <c r="Q50" s="60">
        <f t="shared" si="3"/>
        <v>10738522.125639835</v>
      </c>
    </row>
    <row r="51" spans="1:17" hidden="1">
      <c r="A51" s="59">
        <v>43009</v>
      </c>
      <c r="B51" s="15" t="s">
        <v>23</v>
      </c>
      <c r="C51" s="60">
        <f t="shared" ref="C51" si="6">Q50</f>
        <v>10738522.125639835</v>
      </c>
      <c r="D51" s="15" t="s">
        <v>23</v>
      </c>
      <c r="E51" s="61"/>
      <c r="F51" s="15"/>
      <c r="G51" s="61"/>
      <c r="I51" s="61">
        <v>0</v>
      </c>
      <c r="K51" s="60">
        <f>SUM(C51+E51+G51+I51)</f>
        <v>10738522.125639835</v>
      </c>
      <c r="M51" s="60">
        <f>K51*C27</f>
        <v>0</v>
      </c>
      <c r="O51" s="60">
        <f>K51*E27</f>
        <v>0</v>
      </c>
      <c r="Q51" s="60">
        <f>SUM(K51+M51+O51)</f>
        <v>10738522.125639835</v>
      </c>
    </row>
    <row r="52" spans="1:17" hidden="1">
      <c r="A52" s="59">
        <v>43040</v>
      </c>
      <c r="B52" s="15" t="s">
        <v>23</v>
      </c>
      <c r="C52" s="60">
        <f>Q51</f>
        <v>10738522.125639835</v>
      </c>
      <c r="D52" s="15" t="s">
        <v>23</v>
      </c>
      <c r="E52" s="61"/>
      <c r="G52" s="61"/>
      <c r="I52" s="61">
        <v>0</v>
      </c>
      <c r="K52" s="60">
        <f>SUM(C52+E52+G52+I52)</f>
        <v>10738522.125639835</v>
      </c>
      <c r="M52" s="60">
        <f>K52*C28</f>
        <v>0</v>
      </c>
      <c r="O52" s="60">
        <f>K52*E28</f>
        <v>0</v>
      </c>
      <c r="Q52" s="60">
        <f>SUM(K52+M52+O52)</f>
        <v>10738522.125639835</v>
      </c>
    </row>
    <row r="53" spans="1:17" hidden="1">
      <c r="A53" s="59">
        <v>43070</v>
      </c>
      <c r="B53" s="15" t="s">
        <v>23</v>
      </c>
      <c r="C53" s="60">
        <f>Q52</f>
        <v>10738522.125639835</v>
      </c>
      <c r="D53" s="15"/>
      <c r="E53" s="61"/>
      <c r="F53" s="15"/>
      <c r="G53" s="61"/>
      <c r="I53" s="61">
        <v>0</v>
      </c>
      <c r="K53" s="60">
        <f>SUM(C53+E53+G53+I53)</f>
        <v>10738522.125639835</v>
      </c>
      <c r="M53" s="62">
        <f>K53*C17</f>
        <v>16149.66342474975</v>
      </c>
      <c r="N53" s="63"/>
      <c r="O53" s="62">
        <f>K53*E17</f>
        <v>43596.252125672603</v>
      </c>
      <c r="Q53" s="60">
        <f>SUM(K53+M53+O53)</f>
        <v>10798268.041190257</v>
      </c>
    </row>
    <row r="54" spans="1:17" ht="23.25">
      <c r="A54" s="230"/>
      <c r="B54" s="231"/>
      <c r="C54" s="231"/>
      <c r="D54" s="231"/>
      <c r="E54" s="231"/>
      <c r="F54" s="231"/>
      <c r="G54" s="231"/>
      <c r="H54" s="231"/>
      <c r="I54" s="231"/>
      <c r="J54" s="231"/>
      <c r="K54" s="231"/>
      <c r="L54" s="231"/>
      <c r="M54" s="231"/>
      <c r="N54" s="231"/>
      <c r="O54" s="231"/>
      <c r="P54" s="231"/>
      <c r="Q54" s="231"/>
    </row>
    <row r="56" spans="1:17" hidden="1">
      <c r="D56" s="64" t="s">
        <v>64</v>
      </c>
      <c r="E56" s="60">
        <f>SUM(E46:E52)</f>
        <v>643374.35</v>
      </c>
      <c r="F56" s="15" t="s">
        <v>65</v>
      </c>
      <c r="G56" s="60">
        <f>SUM(G46:G52)</f>
        <v>0</v>
      </c>
      <c r="H56" s="15" t="s">
        <v>66</v>
      </c>
      <c r="I56" s="60">
        <f>SUM(E56:G56)</f>
        <v>643374.35</v>
      </c>
      <c r="K56" s="124" t="s">
        <v>67</v>
      </c>
    </row>
    <row r="57" spans="1:17" ht="15" hidden="1" customHeight="1">
      <c r="A57" s="65"/>
      <c r="B57" s="65"/>
      <c r="C57" s="65"/>
      <c r="D57" s="65"/>
      <c r="E57" s="65"/>
      <c r="F57" s="65"/>
      <c r="G57" s="65"/>
      <c r="H57" s="65"/>
      <c r="I57" s="65"/>
      <c r="J57" s="65"/>
      <c r="K57" s="65"/>
      <c r="L57" s="65"/>
      <c r="M57" s="65"/>
      <c r="N57" s="65"/>
      <c r="O57" s="65"/>
    </row>
    <row r="58" spans="1:17">
      <c r="A58" s="65"/>
      <c r="B58" s="65"/>
      <c r="C58" s="65"/>
      <c r="D58" s="65"/>
      <c r="E58" s="65"/>
      <c r="F58" s="65"/>
      <c r="G58" s="65"/>
      <c r="O58" s="60">
        <f>SUM(M46)+SUM(O46)</f>
        <v>56744.805656945115</v>
      </c>
      <c r="Q58" s="61"/>
    </row>
    <row r="59" spans="1:17">
      <c r="Q59" s="60"/>
    </row>
    <row r="60" spans="1:17">
      <c r="A60" s="6"/>
      <c r="G60" s="66" t="s">
        <v>180</v>
      </c>
      <c r="H60" s="67"/>
      <c r="I60" s="67"/>
      <c r="J60" s="67"/>
      <c r="K60" s="68"/>
      <c r="L60" s="69"/>
    </row>
    <row r="61" spans="1:17">
      <c r="G61" s="70"/>
      <c r="H61" s="71"/>
      <c r="I61" s="71"/>
      <c r="J61" s="71"/>
      <c r="K61" s="72"/>
      <c r="L61" s="69"/>
    </row>
    <row r="62" spans="1:17">
      <c r="C62" s="73"/>
      <c r="E62" s="74"/>
      <c r="G62" s="75" t="s">
        <v>68</v>
      </c>
      <c r="H62" s="76">
        <v>182471</v>
      </c>
      <c r="I62" s="71" t="s">
        <v>69</v>
      </c>
      <c r="J62" s="71"/>
      <c r="K62" s="77">
        <f>SUM(M46:O46)</f>
        <v>56744.805656945115</v>
      </c>
      <c r="L62" s="69" t="s">
        <v>70</v>
      </c>
    </row>
    <row r="63" spans="1:17">
      <c r="C63" s="73"/>
      <c r="E63" s="74"/>
      <c r="G63" s="75" t="s">
        <v>71</v>
      </c>
      <c r="H63" s="78">
        <v>431315</v>
      </c>
      <c r="I63" s="76" t="s">
        <v>72</v>
      </c>
      <c r="J63" s="71"/>
      <c r="K63" s="77">
        <f>-SUM(M46)</f>
        <v>-15195.896415407662</v>
      </c>
      <c r="L63" s="69" t="s">
        <v>70</v>
      </c>
    </row>
    <row r="64" spans="1:17">
      <c r="C64" s="51"/>
      <c r="D64" s="51"/>
      <c r="E64" s="61"/>
      <c r="G64" s="75" t="s">
        <v>71</v>
      </c>
      <c r="H64" s="78">
        <v>421315</v>
      </c>
      <c r="I64" s="76" t="s">
        <v>73</v>
      </c>
      <c r="J64" s="71"/>
      <c r="K64" s="77">
        <f>-SUM(O46)</f>
        <v>-41548.909241537454</v>
      </c>
      <c r="L64" s="69" t="s">
        <v>70</v>
      </c>
    </row>
    <row r="65" spans="1:12">
      <c r="A65" s="6"/>
      <c r="E65" s="61"/>
      <c r="G65" s="75" t="s">
        <v>68</v>
      </c>
      <c r="H65" s="76">
        <v>421315</v>
      </c>
      <c r="I65" s="71" t="s">
        <v>73</v>
      </c>
      <c r="J65" s="71"/>
      <c r="K65" s="77">
        <f>-K64</f>
        <v>41548.909241537454</v>
      </c>
      <c r="L65" s="69" t="s">
        <v>70</v>
      </c>
    </row>
    <row r="66" spans="1:12">
      <c r="G66" s="79" t="s">
        <v>71</v>
      </c>
      <c r="H66" s="80">
        <v>186251</v>
      </c>
      <c r="I66" s="81" t="s">
        <v>74</v>
      </c>
      <c r="J66" s="81"/>
      <c r="K66" s="82">
        <f>-K65</f>
        <v>-41548.909241537454</v>
      </c>
      <c r="L66" s="69" t="s">
        <v>70</v>
      </c>
    </row>
    <row r="67" spans="1:12">
      <c r="K67" s="60">
        <f>SUM(K62:K66)</f>
        <v>0</v>
      </c>
      <c r="L67" s="124" t="str">
        <f>IF(K67&lt;&gt;0,"ERROR","")</f>
        <v/>
      </c>
    </row>
  </sheetData>
  <mergeCells count="10">
    <mergeCell ref="A30:C30"/>
    <mergeCell ref="A36:Q36"/>
    <mergeCell ref="A38:C38"/>
    <mergeCell ref="A54:Q54"/>
    <mergeCell ref="A1:M1"/>
    <mergeCell ref="A2:M2"/>
    <mergeCell ref="A4:M4"/>
    <mergeCell ref="A11:M11"/>
    <mergeCell ref="A13:Q13"/>
    <mergeCell ref="A15:E15"/>
  </mergeCells>
  <pageMargins left="0.7" right="0.7" top="0.75" bottom="0.75" header="0.3" footer="0.3"/>
  <pageSetup scale="68" orientation="landscape" horizontalDpi="4294967293" verticalDpi="4294967293" r:id="rId1"/>
  <headerFooter>
    <oddHeader>&amp;R&amp;"Times New Roman,Bold"&amp;10KyPSC Case No. 2017-00321
AG-DR-02-016(b) Attachment
Page &amp;P of &amp;N</oddHeader>
    <oddFooter>Page &amp;P of &amp;N</oddFooter>
  </headerFooter>
  <rowBreaks count="1" manualBreakCount="1">
    <brk id="3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5C08"/>
  </sheetPr>
  <dimension ref="A1:Q67"/>
  <sheetViews>
    <sheetView tabSelected="1" view="pageBreakPreview" topLeftCell="A16" zoomScale="60" zoomScaleNormal="100" workbookViewId="0">
      <selection activeCell="A3" sqref="A3:L3"/>
    </sheetView>
  </sheetViews>
  <sheetFormatPr defaultRowHeight="15"/>
  <cols>
    <col min="1" max="1" width="12.7109375" customWidth="1"/>
    <col min="2" max="2" width="5.140625" customWidth="1"/>
    <col min="3" max="3" width="22.5703125" customWidth="1"/>
    <col min="4" max="4" width="6.140625" customWidth="1"/>
    <col min="5" max="5" width="16.28515625" customWidth="1"/>
    <col min="6" max="6" width="5.5703125" customWidth="1"/>
    <col min="7" max="7" width="14" customWidth="1"/>
    <col min="8" max="8" width="8" customWidth="1"/>
    <col min="9" max="9" width="15" bestFit="1" customWidth="1"/>
    <col min="10" max="10" width="2.85546875" customWidth="1"/>
    <col min="11" max="11" width="14" bestFit="1" customWidth="1"/>
    <col min="12" max="12" width="3.140625" customWidth="1"/>
    <col min="13" max="13" width="16.42578125" customWidth="1"/>
    <col min="14" max="14" width="3.85546875" customWidth="1"/>
    <col min="15" max="15" width="15" bestFit="1" customWidth="1"/>
    <col min="16" max="16" width="4.140625" customWidth="1"/>
    <col min="17" max="17" width="14" bestFit="1" customWidth="1"/>
  </cols>
  <sheetData>
    <row r="1" spans="1:17" ht="31.5">
      <c r="A1" s="233" t="s">
        <v>9</v>
      </c>
      <c r="B1" s="233"/>
      <c r="C1" s="233"/>
      <c r="D1" s="233"/>
      <c r="E1" s="233"/>
      <c r="F1" s="233"/>
      <c r="G1" s="233"/>
      <c r="H1" s="233"/>
      <c r="I1" s="233"/>
      <c r="J1" s="233"/>
      <c r="K1" s="233"/>
      <c r="L1" s="233"/>
      <c r="M1" s="233"/>
      <c r="O1" s="10" t="s">
        <v>10</v>
      </c>
    </row>
    <row r="2" spans="1:17" ht="31.5">
      <c r="A2" s="233" t="s">
        <v>11</v>
      </c>
      <c r="B2" s="233"/>
      <c r="C2" s="233"/>
      <c r="D2" s="233"/>
      <c r="E2" s="233"/>
      <c r="F2" s="233"/>
      <c r="G2" s="233"/>
      <c r="H2" s="233"/>
      <c r="I2" s="233"/>
      <c r="J2" s="233"/>
      <c r="K2" s="233"/>
      <c r="L2" s="233"/>
      <c r="M2" s="233"/>
    </row>
    <row r="4" spans="1:17" ht="122.25" customHeight="1">
      <c r="A4" s="234" t="s">
        <v>12</v>
      </c>
      <c r="B4" s="234"/>
      <c r="C4" s="234"/>
      <c r="D4" s="234"/>
      <c r="E4" s="234"/>
      <c r="F4" s="234"/>
      <c r="G4" s="234"/>
      <c r="H4" s="234"/>
      <c r="I4" s="234"/>
      <c r="J4" s="234"/>
      <c r="K4" s="234"/>
      <c r="L4" s="234"/>
      <c r="M4" s="234"/>
    </row>
    <row r="5" spans="1:17">
      <c r="A5" s="7" t="s">
        <v>75</v>
      </c>
    </row>
    <row r="6" spans="1:17" ht="8.25" customHeight="1"/>
    <row r="7" spans="1:17">
      <c r="A7" t="s">
        <v>14</v>
      </c>
    </row>
    <row r="8" spans="1:17">
      <c r="A8" t="s">
        <v>15</v>
      </c>
    </row>
    <row r="9" spans="1:17">
      <c r="A9" t="s">
        <v>16</v>
      </c>
    </row>
    <row r="11" spans="1:17" ht="58.5" customHeight="1">
      <c r="A11" s="235" t="s">
        <v>17</v>
      </c>
      <c r="B11" s="235"/>
      <c r="C11" s="235"/>
      <c r="D11" s="235"/>
      <c r="E11" s="235"/>
      <c r="F11" s="235"/>
      <c r="G11" s="235"/>
      <c r="H11" s="235"/>
      <c r="I11" s="235"/>
      <c r="J11" s="235"/>
      <c r="K11" s="235"/>
      <c r="L11" s="235"/>
      <c r="M11" s="235"/>
    </row>
    <row r="12" spans="1:17" ht="14.25" customHeight="1">
      <c r="A12" s="11"/>
    </row>
    <row r="13" spans="1:17" ht="23.25">
      <c r="A13" s="230" t="s">
        <v>18</v>
      </c>
      <c r="B13" s="231"/>
      <c r="C13" s="231"/>
      <c r="D13" s="231"/>
      <c r="E13" s="231"/>
      <c r="F13" s="231"/>
      <c r="G13" s="231"/>
      <c r="H13" s="231"/>
      <c r="I13" s="231"/>
      <c r="J13" s="231"/>
      <c r="K13" s="231"/>
      <c r="L13" s="231"/>
      <c r="M13" s="231"/>
      <c r="N13" s="231"/>
      <c r="O13" s="231"/>
      <c r="P13" s="231"/>
      <c r="Q13" s="231"/>
    </row>
    <row r="15" spans="1:17">
      <c r="A15" s="236" t="s">
        <v>19</v>
      </c>
      <c r="B15" s="237"/>
      <c r="C15" s="237"/>
      <c r="D15" s="237"/>
      <c r="E15" s="238"/>
    </row>
    <row r="16" spans="1:17">
      <c r="C16" s="12" t="s">
        <v>20</v>
      </c>
      <c r="D16" s="13"/>
      <c r="E16" s="12" t="s">
        <v>21</v>
      </c>
    </row>
    <row r="17" spans="1:15">
      <c r="A17" s="14" t="s">
        <v>76</v>
      </c>
      <c r="B17" s="15" t="s">
        <v>23</v>
      </c>
      <c r="C17" s="16">
        <v>1.5039000000000001E-3</v>
      </c>
      <c r="D17" s="15" t="s">
        <v>23</v>
      </c>
      <c r="E17" s="16">
        <v>4.0597999999999997E-3</v>
      </c>
      <c r="F17" t="s">
        <v>24</v>
      </c>
    </row>
    <row r="18" spans="1:15">
      <c r="A18" s="14" t="s">
        <v>77</v>
      </c>
      <c r="B18" s="15" t="s">
        <v>23</v>
      </c>
      <c r="C18" s="17">
        <v>4.994E-4</v>
      </c>
      <c r="D18" s="15" t="s">
        <v>23</v>
      </c>
      <c r="E18" s="17">
        <v>0</v>
      </c>
    </row>
    <row r="19" spans="1:15">
      <c r="A19" s="14" t="s">
        <v>78</v>
      </c>
      <c r="B19" s="15" t="s">
        <v>23</v>
      </c>
      <c r="C19" s="17">
        <v>1.5560000000000001E-3</v>
      </c>
      <c r="D19" s="15" t="s">
        <v>23</v>
      </c>
      <c r="E19" s="17">
        <v>3.2525000000000002E-3</v>
      </c>
    </row>
    <row r="20" spans="1:15">
      <c r="A20" s="14" t="s">
        <v>79</v>
      </c>
      <c r="B20" s="15" t="s">
        <v>23</v>
      </c>
      <c r="C20" s="17">
        <v>1.7504E-3</v>
      </c>
      <c r="D20" s="15" t="s">
        <v>23</v>
      </c>
      <c r="E20" s="17">
        <v>3.8295E-3</v>
      </c>
    </row>
    <row r="21" spans="1:15">
      <c r="A21" s="14" t="s">
        <v>31</v>
      </c>
      <c r="B21" s="15" t="s">
        <v>23</v>
      </c>
      <c r="C21" s="17">
        <v>1.5528E-3</v>
      </c>
      <c r="D21" s="15" t="s">
        <v>23</v>
      </c>
      <c r="E21" s="17">
        <v>4.1000000000000003E-3</v>
      </c>
    </row>
    <row r="22" spans="1:15">
      <c r="A22" s="14" t="s">
        <v>32</v>
      </c>
      <c r="B22" s="15" t="s">
        <v>23</v>
      </c>
      <c r="C22" s="17">
        <v>1.5528E-3</v>
      </c>
      <c r="D22" s="15" t="s">
        <v>23</v>
      </c>
      <c r="E22" s="17">
        <v>4.1000000000000003E-3</v>
      </c>
      <c r="F22" t="s">
        <v>80</v>
      </c>
    </row>
    <row r="23" spans="1:15">
      <c r="A23" s="14" t="s">
        <v>33</v>
      </c>
      <c r="B23" s="15" t="s">
        <v>23</v>
      </c>
      <c r="C23" s="17">
        <v>1.5528E-3</v>
      </c>
      <c r="D23" s="15" t="s">
        <v>23</v>
      </c>
      <c r="E23" s="17">
        <v>4.1000000000000003E-3</v>
      </c>
      <c r="F23" t="s">
        <v>80</v>
      </c>
    </row>
    <row r="24" spans="1:15">
      <c r="A24" s="14" t="s">
        <v>34</v>
      </c>
      <c r="B24" s="15" t="s">
        <v>23</v>
      </c>
      <c r="C24" s="17">
        <v>1.5449000000000001E-3</v>
      </c>
      <c r="D24" s="15" t="s">
        <v>23</v>
      </c>
      <c r="E24" s="17">
        <v>4.1159999999999999E-3</v>
      </c>
    </row>
    <row r="25" spans="1:15">
      <c r="A25" s="14" t="s">
        <v>35</v>
      </c>
      <c r="B25" s="15" t="s">
        <v>23</v>
      </c>
      <c r="C25" s="17">
        <v>1.5363E-3</v>
      </c>
      <c r="D25" s="15" t="s">
        <v>23</v>
      </c>
      <c r="E25" s="17">
        <v>4.1326999999999996E-3</v>
      </c>
    </row>
    <row r="26" spans="1:15">
      <c r="A26" s="14" t="s">
        <v>36</v>
      </c>
      <c r="B26" s="15" t="s">
        <v>23</v>
      </c>
      <c r="C26" s="17">
        <v>1.5283E-3</v>
      </c>
      <c r="D26" s="15" t="s">
        <v>23</v>
      </c>
      <c r="E26" s="17">
        <v>4.1488000000000002E-3</v>
      </c>
    </row>
    <row r="27" spans="1:15">
      <c r="A27" s="14" t="s">
        <v>37</v>
      </c>
      <c r="B27" s="15" t="s">
        <v>23</v>
      </c>
      <c r="C27" s="17">
        <v>1.5280000000000001E-3</v>
      </c>
      <c r="D27" s="15" t="s">
        <v>23</v>
      </c>
      <c r="E27" s="17">
        <v>4.1733999999999999E-3</v>
      </c>
    </row>
    <row r="28" spans="1:15">
      <c r="A28" s="14" t="s">
        <v>38</v>
      </c>
      <c r="B28" s="15" t="s">
        <v>28</v>
      </c>
      <c r="C28" s="17">
        <v>1.5123000000000001E-3</v>
      </c>
      <c r="D28" s="15" t="s">
        <v>28</v>
      </c>
      <c r="E28" s="17">
        <v>4.019E-3</v>
      </c>
    </row>
    <row r="30" spans="1:15">
      <c r="A30" s="227" t="s">
        <v>39</v>
      </c>
      <c r="B30" s="228"/>
      <c r="C30" s="229"/>
      <c r="D30" s="18"/>
      <c r="E30" s="19"/>
      <c r="F30" s="19"/>
      <c r="G30" s="19"/>
      <c r="H30" s="19"/>
      <c r="L30" s="7"/>
      <c r="M30" s="7"/>
      <c r="O30" s="7"/>
    </row>
    <row r="31" spans="1:15">
      <c r="A31" s="20"/>
      <c r="B31" s="21"/>
      <c r="C31" s="22" t="s">
        <v>40</v>
      </c>
      <c r="D31" s="18"/>
      <c r="E31" s="23"/>
      <c r="F31" s="23"/>
      <c r="G31" s="23"/>
      <c r="H31" s="24"/>
      <c r="L31" s="7"/>
      <c r="M31" s="7"/>
      <c r="O31" s="7"/>
    </row>
    <row r="32" spans="1:15" ht="13.5" customHeight="1">
      <c r="A32" s="25"/>
      <c r="B32" s="26"/>
      <c r="C32" s="27" t="s">
        <v>41</v>
      </c>
      <c r="D32" s="28"/>
      <c r="E32" s="29"/>
      <c r="F32" s="29"/>
      <c r="G32" s="30"/>
      <c r="H32" s="31"/>
      <c r="I32" s="28"/>
      <c r="J32" s="28"/>
      <c r="L32" s="32"/>
      <c r="M32" s="32"/>
      <c r="O32" s="32"/>
    </row>
    <row r="33" spans="1:17">
      <c r="A33" s="33" t="s">
        <v>42</v>
      </c>
      <c r="B33" s="34" t="s">
        <v>23</v>
      </c>
      <c r="C33" s="35">
        <v>7.7019999999999996E-4</v>
      </c>
      <c r="D33" s="36"/>
      <c r="E33" s="37"/>
      <c r="F33" s="38"/>
      <c r="G33" s="39"/>
      <c r="H33" s="40"/>
      <c r="I33" s="41"/>
      <c r="J33" s="36"/>
      <c r="K33" s="42"/>
      <c r="L33" s="43"/>
      <c r="M33" s="43"/>
      <c r="N33" s="42"/>
      <c r="O33" s="43"/>
    </row>
    <row r="34" spans="1:17">
      <c r="A34" s="44" t="s">
        <v>43</v>
      </c>
      <c r="B34" s="45" t="s">
        <v>23</v>
      </c>
      <c r="C34" s="46">
        <v>1.6896000000000001E-3</v>
      </c>
      <c r="D34" s="41"/>
      <c r="E34" s="37"/>
      <c r="F34" s="38"/>
      <c r="G34" s="39"/>
      <c r="H34" s="40"/>
      <c r="L34" s="47"/>
      <c r="M34" s="47"/>
      <c r="O34" s="47"/>
    </row>
    <row r="35" spans="1:17">
      <c r="L35" s="29"/>
      <c r="M35" s="48"/>
      <c r="N35" s="29"/>
    </row>
    <row r="36" spans="1:17" ht="23.25">
      <c r="A36" s="230"/>
      <c r="B36" s="231"/>
      <c r="C36" s="231"/>
      <c r="D36" s="231"/>
      <c r="E36" s="231"/>
      <c r="F36" s="231"/>
      <c r="G36" s="231"/>
      <c r="H36" s="231"/>
      <c r="I36" s="231"/>
      <c r="J36" s="231"/>
      <c r="K36" s="231"/>
      <c r="L36" s="231"/>
      <c r="M36" s="231"/>
      <c r="N36" s="231"/>
      <c r="O36" s="231"/>
      <c r="P36" s="231"/>
      <c r="Q36" s="231"/>
    </row>
    <row r="37" spans="1:17" s="50" customFormat="1" ht="23.25">
      <c r="A37" s="49"/>
      <c r="B37" s="49"/>
      <c r="C37" s="49"/>
      <c r="D37" s="49"/>
      <c r="E37" s="49"/>
      <c r="F37" s="49"/>
      <c r="G37" s="49"/>
      <c r="H37" s="49"/>
      <c r="I37" s="49"/>
      <c r="J37" s="49"/>
      <c r="K37" s="49"/>
      <c r="L37" s="49"/>
      <c r="M37" s="49"/>
      <c r="N37" s="49"/>
      <c r="O37" s="49"/>
      <c r="P37" s="49"/>
    </row>
    <row r="38" spans="1:17" ht="26.25">
      <c r="A38" s="232" t="s">
        <v>44</v>
      </c>
      <c r="B38" s="232"/>
      <c r="C38" s="232"/>
    </row>
    <row r="39" spans="1:17">
      <c r="A39" s="51"/>
      <c r="C39" s="15" t="s">
        <v>45</v>
      </c>
      <c r="D39" s="15"/>
      <c r="E39" s="15" t="s">
        <v>46</v>
      </c>
      <c r="F39" s="15"/>
      <c r="G39" s="15" t="s">
        <v>47</v>
      </c>
      <c r="H39" s="15"/>
      <c r="I39" s="15" t="s">
        <v>48</v>
      </c>
      <c r="J39" s="15"/>
      <c r="K39" s="52" t="s">
        <v>49</v>
      </c>
      <c r="L39" s="52"/>
      <c r="M39" s="52" t="s">
        <v>50</v>
      </c>
      <c r="N39" s="52"/>
      <c r="O39" s="52" t="s">
        <v>51</v>
      </c>
      <c r="P39" s="52"/>
      <c r="Q39" s="52" t="s">
        <v>52</v>
      </c>
    </row>
    <row r="40" spans="1:17">
      <c r="A40" s="51"/>
      <c r="C40" s="53" t="s">
        <v>53</v>
      </c>
      <c r="E40" s="53" t="s">
        <v>54</v>
      </c>
      <c r="G40" s="53" t="s">
        <v>55</v>
      </c>
      <c r="I40" s="53" t="s">
        <v>56</v>
      </c>
      <c r="K40" s="53" t="s">
        <v>57</v>
      </c>
      <c r="M40" s="54" t="s">
        <v>42</v>
      </c>
      <c r="N40" s="6"/>
      <c r="O40" s="54" t="s">
        <v>43</v>
      </c>
      <c r="Q40" s="53" t="s">
        <v>58</v>
      </c>
    </row>
    <row r="41" spans="1:17">
      <c r="A41" s="51"/>
      <c r="C41" s="55" t="s">
        <v>57</v>
      </c>
      <c r="D41" s="56"/>
      <c r="E41" s="55" t="s">
        <v>244</v>
      </c>
      <c r="F41" s="56"/>
      <c r="G41" s="55" t="s">
        <v>59</v>
      </c>
      <c r="H41" s="56"/>
      <c r="I41" s="55" t="s">
        <v>60</v>
      </c>
      <c r="J41" s="56"/>
      <c r="K41" s="55" t="s">
        <v>61</v>
      </c>
      <c r="L41" s="56"/>
      <c r="M41" s="57" t="s">
        <v>62</v>
      </c>
      <c r="N41" s="58"/>
      <c r="O41" s="57" t="s">
        <v>62</v>
      </c>
      <c r="P41" s="56"/>
      <c r="Q41" s="55" t="s">
        <v>57</v>
      </c>
    </row>
    <row r="42" spans="1:17">
      <c r="A42" s="59">
        <v>42370</v>
      </c>
      <c r="B42" s="15" t="s">
        <v>23</v>
      </c>
      <c r="C42" s="60">
        <f>'B. Return Calculation - 2015'!Q52</f>
        <v>3022050.3263337538</v>
      </c>
      <c r="D42" s="15" t="s">
        <v>23</v>
      </c>
      <c r="E42" s="61">
        <v>606189.19999999995</v>
      </c>
      <c r="G42" s="61">
        <v>0</v>
      </c>
      <c r="I42" s="61">
        <v>0</v>
      </c>
      <c r="K42" s="60">
        <f>SUM(C42+E42+G42+I42)</f>
        <v>3628239.526333754</v>
      </c>
      <c r="M42" s="60">
        <f>K42*C18</f>
        <v>1811.9428194510767</v>
      </c>
      <c r="O42" s="60">
        <f t="shared" ref="O42:O50" si="0">K42*E18</f>
        <v>0</v>
      </c>
      <c r="Q42" s="60">
        <f>SUM(K42+M42+O42)</f>
        <v>3630051.4691532049</v>
      </c>
    </row>
    <row r="43" spans="1:17">
      <c r="A43" s="59">
        <v>42401</v>
      </c>
      <c r="B43" s="15" t="s">
        <v>23</v>
      </c>
      <c r="C43" s="60">
        <f>Q42</f>
        <v>3630051.4691532049</v>
      </c>
      <c r="D43" s="15" t="s">
        <v>23</v>
      </c>
      <c r="E43" s="61">
        <v>442001.94</v>
      </c>
      <c r="G43" s="61">
        <v>0</v>
      </c>
      <c r="I43" s="61">
        <v>0</v>
      </c>
      <c r="K43" s="60">
        <f>SUM(C43+E43+G43+I43)</f>
        <v>4072053.4091532049</v>
      </c>
      <c r="M43" s="60">
        <f>K43*C19</f>
        <v>6336.1151046423875</v>
      </c>
      <c r="O43" s="60">
        <f>K43*E19</f>
        <v>13244.353713270799</v>
      </c>
      <c r="Q43" s="60">
        <f>SUM(K43+M43+O43)</f>
        <v>4091633.8779711179</v>
      </c>
    </row>
    <row r="44" spans="1:17">
      <c r="A44" s="59">
        <v>42430</v>
      </c>
      <c r="B44" s="15" t="s">
        <v>23</v>
      </c>
      <c r="C44" s="60">
        <f>Q43</f>
        <v>4091633.8779711179</v>
      </c>
      <c r="D44" s="15" t="s">
        <v>23</v>
      </c>
      <c r="E44" s="61">
        <v>439341.84</v>
      </c>
      <c r="F44" s="15" t="s">
        <v>23</v>
      </c>
      <c r="G44" s="61">
        <v>-26762.87</v>
      </c>
      <c r="I44" s="61">
        <v>0</v>
      </c>
      <c r="K44" s="60">
        <f t="shared" ref="K44:K50" si="1">SUM(C44+E44+G44+I44)</f>
        <v>4504212.8479711181</v>
      </c>
      <c r="M44" s="60">
        <f t="shared" ref="M44:M50" si="2">K44*C20</f>
        <v>7884.1741690886456</v>
      </c>
      <c r="O44" s="60">
        <f t="shared" si="0"/>
        <v>17248.883101305397</v>
      </c>
      <c r="Q44" s="60">
        <f t="shared" ref="Q44:Q50" si="3">SUM(K44+M44+O44)</f>
        <v>4529345.9052415118</v>
      </c>
    </row>
    <row r="45" spans="1:17">
      <c r="A45" s="59">
        <v>42461</v>
      </c>
      <c r="B45" s="15" t="s">
        <v>23</v>
      </c>
      <c r="C45" s="60">
        <f>Q44</f>
        <v>4529345.9052415118</v>
      </c>
      <c r="D45" s="15" t="s">
        <v>23</v>
      </c>
      <c r="E45" s="61">
        <v>574465.39</v>
      </c>
      <c r="G45" s="61">
        <v>0</v>
      </c>
      <c r="I45" s="61">
        <v>0</v>
      </c>
      <c r="K45" s="60">
        <f>SUM(C45+E45+G45+I45)</f>
        <v>5103811.2952415114</v>
      </c>
      <c r="M45" s="60">
        <f>K45*C21</f>
        <v>7925.1981792510187</v>
      </c>
      <c r="O45" s="60">
        <f>K45*E21</f>
        <v>20925.626310490199</v>
      </c>
      <c r="Q45" s="60">
        <f t="shared" si="3"/>
        <v>5132662.1197312521</v>
      </c>
    </row>
    <row r="46" spans="1:17">
      <c r="A46" s="59">
        <v>42491</v>
      </c>
      <c r="B46" s="15" t="s">
        <v>23</v>
      </c>
      <c r="C46" s="60">
        <f t="shared" ref="C46:C51" si="4">Q45</f>
        <v>5132662.1197312521</v>
      </c>
      <c r="D46" s="15" t="s">
        <v>23</v>
      </c>
      <c r="E46" s="61">
        <v>701652.51</v>
      </c>
      <c r="F46" s="15"/>
      <c r="G46" s="61">
        <v>0</v>
      </c>
      <c r="I46" s="61">
        <v>0</v>
      </c>
      <c r="K46" s="60">
        <f>SUM(C46+E46+G46+I46)</f>
        <v>5834314.6297312519</v>
      </c>
      <c r="M46" s="60">
        <f>K46*C22</f>
        <v>9059.5237570466888</v>
      </c>
      <c r="O46" s="60">
        <f t="shared" si="0"/>
        <v>23920.689981898133</v>
      </c>
      <c r="Q46" s="60">
        <f>SUM(K46+M46+O46)</f>
        <v>5867294.8434701972</v>
      </c>
    </row>
    <row r="47" spans="1:17">
      <c r="A47" s="59">
        <v>42522</v>
      </c>
      <c r="B47" s="15" t="s">
        <v>23</v>
      </c>
      <c r="C47" s="60">
        <f>Q46</f>
        <v>5867294.8434701972</v>
      </c>
      <c r="D47" s="15" t="s">
        <v>23</v>
      </c>
      <c r="E47" s="61">
        <v>286932.36</v>
      </c>
      <c r="F47" s="15" t="s">
        <v>23</v>
      </c>
      <c r="G47" s="61">
        <v>-26762.87</v>
      </c>
      <c r="I47" s="61">
        <v>0</v>
      </c>
      <c r="K47" s="60">
        <f>SUM(C47+E47+G47+I47)</f>
        <v>6127464.3334701974</v>
      </c>
      <c r="M47" s="60">
        <f>K47*C23</f>
        <v>9514.7266170125222</v>
      </c>
      <c r="O47" s="60">
        <f>K47*E23</f>
        <v>25122.603767227811</v>
      </c>
      <c r="Q47" s="60">
        <f>SUM(K47+M47+O47)</f>
        <v>6162101.6638544369</v>
      </c>
    </row>
    <row r="48" spans="1:17">
      <c r="A48" s="59">
        <v>42552</v>
      </c>
      <c r="B48" s="15" t="s">
        <v>23</v>
      </c>
      <c r="C48" s="60">
        <f>Q47</f>
        <v>6162101.6638544369</v>
      </c>
      <c r="D48" s="15" t="s">
        <v>23</v>
      </c>
      <c r="E48" s="61">
        <v>714503.7</v>
      </c>
      <c r="G48" s="61"/>
      <c r="I48" s="61">
        <v>0</v>
      </c>
      <c r="K48" s="60">
        <f>SUM(C48+E48+G48+I48)</f>
        <v>6876605.3638544371</v>
      </c>
      <c r="M48" s="60">
        <f>K48*C24</f>
        <v>10623.667626618721</v>
      </c>
      <c r="O48" s="60">
        <f t="shared" si="0"/>
        <v>28304.107677624863</v>
      </c>
      <c r="Q48" s="60">
        <f>SUM(K48+M48+O48)</f>
        <v>6915533.1391586801</v>
      </c>
    </row>
    <row r="49" spans="1:17">
      <c r="A49" s="59">
        <v>42583</v>
      </c>
      <c r="B49" s="15" t="s">
        <v>23</v>
      </c>
      <c r="C49" s="60">
        <f>Q48</f>
        <v>6915533.1391586801</v>
      </c>
      <c r="D49" s="15" t="s">
        <v>23</v>
      </c>
      <c r="E49" s="61">
        <v>-557929.44999999995</v>
      </c>
      <c r="G49" s="61"/>
      <c r="I49" s="61">
        <v>0</v>
      </c>
      <c r="K49" s="60">
        <f>SUM(C49+E49+G49+I49)</f>
        <v>6357603.6891586799</v>
      </c>
      <c r="M49" s="60">
        <f>K49*C25</f>
        <v>9767.186547654479</v>
      </c>
      <c r="O49" s="60">
        <f>K49*E25</f>
        <v>26274.068766186072</v>
      </c>
      <c r="Q49" s="60">
        <f>SUM(K49+M49+O49)</f>
        <v>6393644.9444725206</v>
      </c>
    </row>
    <row r="50" spans="1:17">
      <c r="A50" s="59">
        <v>42614</v>
      </c>
      <c r="B50" s="15" t="s">
        <v>23</v>
      </c>
      <c r="C50" s="60">
        <f>Q49</f>
        <v>6393644.9444725206</v>
      </c>
      <c r="D50" s="15" t="s">
        <v>23</v>
      </c>
      <c r="E50" s="61">
        <v>663856.66</v>
      </c>
      <c r="F50" s="15" t="s">
        <v>23</v>
      </c>
      <c r="G50" s="61">
        <v>-26762.87</v>
      </c>
      <c r="I50" s="61">
        <v>0</v>
      </c>
      <c r="K50" s="60">
        <f t="shared" si="1"/>
        <v>7030738.7344725206</v>
      </c>
      <c r="M50" s="60">
        <f t="shared" si="2"/>
        <v>10745.078007894354</v>
      </c>
      <c r="O50" s="60">
        <f t="shared" si="0"/>
        <v>29169.128861579597</v>
      </c>
      <c r="Q50" s="60">
        <f t="shared" si="3"/>
        <v>7070652.9413419953</v>
      </c>
    </row>
    <row r="51" spans="1:17">
      <c r="A51" s="59">
        <v>42644</v>
      </c>
      <c r="B51" s="15" t="s">
        <v>23</v>
      </c>
      <c r="C51" s="60">
        <f t="shared" si="4"/>
        <v>7070652.9413419953</v>
      </c>
      <c r="D51" s="15" t="s">
        <v>23</v>
      </c>
      <c r="E51" s="61">
        <v>134650.54</v>
      </c>
      <c r="F51" s="15"/>
      <c r="G51" s="61"/>
      <c r="I51" s="61">
        <v>0</v>
      </c>
      <c r="K51" s="60">
        <f>SUM(C51+E51+G51+I51)</f>
        <v>7205303.4813419953</v>
      </c>
      <c r="M51" s="60">
        <f>K51*C27</f>
        <v>11009.70371949057</v>
      </c>
      <c r="O51" s="60">
        <f>K51*E27</f>
        <v>30070.613549032681</v>
      </c>
      <c r="Q51" s="60">
        <f>SUM(K51+M51+O51)</f>
        <v>7246383.7986105178</v>
      </c>
    </row>
    <row r="52" spans="1:17">
      <c r="A52" s="59">
        <v>42675</v>
      </c>
      <c r="B52" s="15" t="s">
        <v>23</v>
      </c>
      <c r="C52" s="60">
        <f>Q51</f>
        <v>7246383.7986105178</v>
      </c>
      <c r="D52" s="15" t="s">
        <v>23</v>
      </c>
      <c r="E52" s="61">
        <v>365804.84</v>
      </c>
      <c r="G52" s="61"/>
      <c r="I52" s="61">
        <v>0</v>
      </c>
      <c r="K52" s="60">
        <f>SUM(C52+E52+G52+I52)</f>
        <v>7612188.6386105176</v>
      </c>
      <c r="M52" s="60">
        <f>K52*C28</f>
        <v>11511.912878170686</v>
      </c>
      <c r="O52" s="60">
        <f>K52*E28</f>
        <v>30593.386138575672</v>
      </c>
      <c r="Q52" s="60">
        <f>SUM(K52+M52+O52)</f>
        <v>7654293.9376272643</v>
      </c>
    </row>
    <row r="53" spans="1:17">
      <c r="A53" s="59">
        <v>42705</v>
      </c>
      <c r="B53" s="15" t="s">
        <v>23</v>
      </c>
      <c r="C53" s="60">
        <f>Q52</f>
        <v>7654293.9376272643</v>
      </c>
      <c r="D53" s="15" t="s">
        <v>63</v>
      </c>
      <c r="E53" s="61">
        <v>406494.03</v>
      </c>
      <c r="F53" s="15" t="s">
        <v>23</v>
      </c>
      <c r="G53" s="61">
        <v>-26762.87</v>
      </c>
      <c r="I53" s="61">
        <v>0</v>
      </c>
      <c r="K53" s="60">
        <f>SUM(C53+E53+G53+I53)</f>
        <v>8034025.0976272644</v>
      </c>
      <c r="M53" s="62">
        <f>K53*C17</f>
        <v>12082.370344321644</v>
      </c>
      <c r="N53" s="63"/>
      <c r="O53" s="62">
        <f>K53*E17</f>
        <v>32616.535091347167</v>
      </c>
      <c r="Q53" s="60">
        <f>SUM(K53+M53+O53)</f>
        <v>8078724.0030629328</v>
      </c>
    </row>
    <row r="54" spans="1:17" ht="23.25">
      <c r="A54" s="230"/>
      <c r="B54" s="231"/>
      <c r="C54" s="231"/>
      <c r="D54" s="231"/>
      <c r="E54" s="231"/>
      <c r="F54" s="231"/>
      <c r="G54" s="231"/>
      <c r="H54" s="231"/>
      <c r="I54" s="231"/>
      <c r="J54" s="231"/>
      <c r="K54" s="231"/>
      <c r="L54" s="231"/>
      <c r="M54" s="231"/>
      <c r="N54" s="231"/>
      <c r="O54" s="231"/>
      <c r="P54" s="231"/>
      <c r="Q54" s="231"/>
    </row>
    <row r="56" spans="1:17" hidden="1">
      <c r="D56" s="64" t="s">
        <v>64</v>
      </c>
      <c r="E56" s="60">
        <f>SUM(E46:E52)</f>
        <v>2309471.1599999997</v>
      </c>
      <c r="F56" s="15" t="s">
        <v>65</v>
      </c>
      <c r="G56" s="60">
        <f>SUM(G46:G52)</f>
        <v>-53525.74</v>
      </c>
      <c r="H56" s="15" t="s">
        <v>66</v>
      </c>
      <c r="I56" s="60">
        <f>SUM(E56:G56)</f>
        <v>2255945.4199999995</v>
      </c>
      <c r="K56" t="s">
        <v>67</v>
      </c>
    </row>
    <row r="57" spans="1:17" ht="15" hidden="1" customHeight="1">
      <c r="A57" s="65"/>
      <c r="B57" s="65"/>
      <c r="C57" s="65"/>
      <c r="D57" s="65"/>
      <c r="E57" s="65"/>
      <c r="F57" s="65"/>
      <c r="G57" s="65"/>
      <c r="H57" s="65"/>
      <c r="I57" s="65"/>
      <c r="J57" s="65"/>
      <c r="K57" s="65"/>
      <c r="L57" s="65"/>
      <c r="M57" s="65"/>
      <c r="N57" s="65"/>
      <c r="O57" s="65"/>
    </row>
    <row r="58" spans="1:17">
      <c r="A58" s="65"/>
      <c r="B58" s="65"/>
      <c r="C58" s="65"/>
      <c r="D58" s="65"/>
      <c r="E58" s="65"/>
      <c r="F58" s="65"/>
      <c r="G58" s="65"/>
      <c r="O58" s="60">
        <f>M53+O53</f>
        <v>44698.905435668814</v>
      </c>
      <c r="Q58" s="61"/>
    </row>
    <row r="59" spans="1:17">
      <c r="Q59" s="60"/>
    </row>
    <row r="60" spans="1:17">
      <c r="A60" s="6"/>
      <c r="G60" s="66" t="s">
        <v>81</v>
      </c>
      <c r="H60" s="67"/>
      <c r="I60" s="67"/>
      <c r="J60" s="67"/>
      <c r="K60" s="68"/>
      <c r="L60" s="69"/>
    </row>
    <row r="61" spans="1:17">
      <c r="G61" s="70"/>
      <c r="H61" s="71"/>
      <c r="I61" s="71"/>
      <c r="J61" s="71"/>
      <c r="K61" s="72"/>
      <c r="L61" s="69"/>
    </row>
    <row r="62" spans="1:17">
      <c r="C62" s="73"/>
      <c r="E62" s="74"/>
      <c r="G62" s="75" t="s">
        <v>68</v>
      </c>
      <c r="H62" s="76">
        <v>182471</v>
      </c>
      <c r="I62" s="71" t="s">
        <v>69</v>
      </c>
      <c r="J62" s="71"/>
      <c r="K62" s="77">
        <f>SUM(M53:O53)</f>
        <v>44698.905435668814</v>
      </c>
      <c r="L62" s="69" t="s">
        <v>70</v>
      </c>
    </row>
    <row r="63" spans="1:17">
      <c r="C63" s="73"/>
      <c r="E63" s="74"/>
      <c r="G63" s="75" t="s">
        <v>71</v>
      </c>
      <c r="H63" s="78">
        <v>431315</v>
      </c>
      <c r="I63" s="76" t="s">
        <v>72</v>
      </c>
      <c r="J63" s="71"/>
      <c r="K63" s="77">
        <f>-SUM(M53)</f>
        <v>-12082.370344321644</v>
      </c>
      <c r="L63" s="69" t="s">
        <v>70</v>
      </c>
    </row>
    <row r="64" spans="1:17">
      <c r="C64" s="51"/>
      <c r="D64" s="51"/>
      <c r="E64" s="61"/>
      <c r="G64" s="75" t="s">
        <v>71</v>
      </c>
      <c r="H64" s="78">
        <v>421315</v>
      </c>
      <c r="I64" s="76" t="s">
        <v>73</v>
      </c>
      <c r="J64" s="71"/>
      <c r="K64" s="77">
        <f>-SUM(O53)</f>
        <v>-32616.535091347167</v>
      </c>
      <c r="L64" s="69" t="s">
        <v>70</v>
      </c>
    </row>
    <row r="65" spans="1:12">
      <c r="A65" s="6"/>
      <c r="E65" s="61"/>
      <c r="G65" s="75" t="s">
        <v>68</v>
      </c>
      <c r="H65" s="76">
        <v>421315</v>
      </c>
      <c r="I65" s="71" t="s">
        <v>73</v>
      </c>
      <c r="J65" s="71"/>
      <c r="K65" s="77">
        <f>-K64</f>
        <v>32616.535091347167</v>
      </c>
      <c r="L65" s="69" t="s">
        <v>70</v>
      </c>
    </row>
    <row r="66" spans="1:12">
      <c r="G66" s="79" t="s">
        <v>71</v>
      </c>
      <c r="H66" s="80">
        <v>186251</v>
      </c>
      <c r="I66" s="81" t="s">
        <v>74</v>
      </c>
      <c r="J66" s="81"/>
      <c r="K66" s="82">
        <f>-K65</f>
        <v>-32616.535091347167</v>
      </c>
      <c r="L66" s="69" t="s">
        <v>70</v>
      </c>
    </row>
    <row r="67" spans="1:12">
      <c r="K67" s="60">
        <f>SUM(K62:K66)</f>
        <v>0</v>
      </c>
      <c r="L67" t="str">
        <f>IF(K67&lt;&gt;0,"ERROR","")</f>
        <v/>
      </c>
    </row>
  </sheetData>
  <mergeCells count="10">
    <mergeCell ref="A30:C30"/>
    <mergeCell ref="A36:Q36"/>
    <mergeCell ref="A38:C38"/>
    <mergeCell ref="A54:Q54"/>
    <mergeCell ref="A1:M1"/>
    <mergeCell ref="A2:M2"/>
    <mergeCell ref="A4:M4"/>
    <mergeCell ref="A11:M11"/>
    <mergeCell ref="A13:Q13"/>
    <mergeCell ref="A15:E15"/>
  </mergeCells>
  <pageMargins left="0.7" right="0.7" top="0.75" bottom="0.75" header="0.3" footer="0.3"/>
  <pageSetup scale="69" orientation="landscape" horizontalDpi="4294967293" verticalDpi="4294967293" r:id="rId1"/>
  <headerFooter>
    <oddHeader>&amp;R&amp;"Times New Roman,Bold"&amp;10KyPSC Case No. 2017-00321
AG-DR-02-016(b) Attachment
Page &amp;P of &amp;N</oddHeader>
    <oddFooter>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5C08"/>
  </sheetPr>
  <dimension ref="A1:Q66"/>
  <sheetViews>
    <sheetView tabSelected="1" view="pageBreakPreview" topLeftCell="A28" zoomScale="60" zoomScaleNormal="100" workbookViewId="0">
      <selection activeCell="A3" sqref="A3:L3"/>
    </sheetView>
  </sheetViews>
  <sheetFormatPr defaultRowHeight="15"/>
  <cols>
    <col min="1" max="1" width="12.7109375" customWidth="1"/>
    <col min="2" max="2" width="5.140625" customWidth="1"/>
    <col min="3" max="3" width="22.5703125" customWidth="1"/>
    <col min="4" max="4" width="6.140625" customWidth="1"/>
    <col min="5" max="5" width="16.28515625" customWidth="1"/>
    <col min="6" max="6" width="5.5703125" customWidth="1"/>
    <col min="7" max="7" width="14" customWidth="1"/>
    <col min="8" max="8" width="8" customWidth="1"/>
    <col min="9" max="9" width="15" bestFit="1" customWidth="1"/>
    <col min="10" max="10" width="2.85546875" customWidth="1"/>
    <col min="11" max="11" width="14" bestFit="1" customWidth="1"/>
    <col min="12" max="12" width="3.140625" customWidth="1"/>
    <col min="13" max="13" width="16.42578125" customWidth="1"/>
    <col min="14" max="14" width="3.85546875" customWidth="1"/>
    <col min="15" max="15" width="15" bestFit="1" customWidth="1"/>
    <col min="16" max="16" width="4.140625" customWidth="1"/>
    <col min="17" max="17" width="14" bestFit="1" customWidth="1"/>
  </cols>
  <sheetData>
    <row r="1" spans="1:17" ht="31.5">
      <c r="A1" s="233" t="s">
        <v>9</v>
      </c>
      <c r="B1" s="233"/>
      <c r="C1" s="233"/>
      <c r="D1" s="233"/>
      <c r="E1" s="233"/>
      <c r="F1" s="233"/>
      <c r="G1" s="233"/>
      <c r="H1" s="233"/>
      <c r="I1" s="233"/>
      <c r="J1" s="233"/>
      <c r="K1" s="233"/>
      <c r="L1" s="233"/>
      <c r="M1" s="233"/>
    </row>
    <row r="2" spans="1:17" ht="31.5">
      <c r="A2" s="233" t="s">
        <v>11</v>
      </c>
      <c r="B2" s="233"/>
      <c r="C2" s="233"/>
      <c r="D2" s="233"/>
      <c r="E2" s="233"/>
      <c r="F2" s="233"/>
      <c r="G2" s="233"/>
      <c r="H2" s="233"/>
      <c r="I2" s="233"/>
      <c r="J2" s="233"/>
      <c r="K2" s="233"/>
      <c r="L2" s="233"/>
      <c r="M2" s="233"/>
    </row>
    <row r="4" spans="1:17" ht="122.25" customHeight="1">
      <c r="A4" s="234" t="s">
        <v>12</v>
      </c>
      <c r="B4" s="234"/>
      <c r="C4" s="234"/>
      <c r="D4" s="234"/>
      <c r="E4" s="234"/>
      <c r="F4" s="234"/>
      <c r="G4" s="234"/>
      <c r="H4" s="234"/>
      <c r="I4" s="234"/>
      <c r="J4" s="234"/>
      <c r="K4" s="234"/>
      <c r="L4" s="234"/>
      <c r="M4" s="234"/>
    </row>
    <row r="5" spans="1:17">
      <c r="A5" s="7" t="s">
        <v>75</v>
      </c>
    </row>
    <row r="6" spans="1:17" ht="8.25" customHeight="1"/>
    <row r="7" spans="1:17">
      <c r="A7" t="s">
        <v>82</v>
      </c>
    </row>
    <row r="8" spans="1:17">
      <c r="A8" t="s">
        <v>15</v>
      </c>
    </row>
    <row r="10" spans="1:17" ht="58.5" customHeight="1">
      <c r="A10" s="235" t="s">
        <v>17</v>
      </c>
      <c r="B10" s="235"/>
      <c r="C10" s="235"/>
      <c r="D10" s="235"/>
      <c r="E10" s="235"/>
      <c r="F10" s="235"/>
      <c r="G10" s="235"/>
      <c r="H10" s="235"/>
      <c r="I10" s="235"/>
      <c r="J10" s="235"/>
      <c r="K10" s="235"/>
      <c r="L10" s="235"/>
      <c r="M10" s="235"/>
    </row>
    <row r="11" spans="1:17" ht="14.25" customHeight="1">
      <c r="A11" s="11"/>
    </row>
    <row r="12" spans="1:17" ht="23.25">
      <c r="A12" s="230" t="s">
        <v>18</v>
      </c>
      <c r="B12" s="231"/>
      <c r="C12" s="231"/>
      <c r="D12" s="231"/>
      <c r="E12" s="231"/>
      <c r="F12" s="231"/>
      <c r="G12" s="231"/>
      <c r="H12" s="231"/>
      <c r="I12" s="231"/>
      <c r="J12" s="231"/>
      <c r="K12" s="231"/>
      <c r="L12" s="231"/>
      <c r="M12" s="231"/>
      <c r="N12" s="231"/>
      <c r="O12" s="231"/>
      <c r="P12" s="231"/>
      <c r="Q12" s="231"/>
    </row>
    <row r="14" spans="1:17">
      <c r="A14" s="236" t="s">
        <v>19</v>
      </c>
      <c r="B14" s="237"/>
      <c r="C14" s="237"/>
      <c r="D14" s="237"/>
      <c r="E14" s="238"/>
    </row>
    <row r="15" spans="1:17">
      <c r="C15" s="12" t="s">
        <v>20</v>
      </c>
      <c r="D15" s="13"/>
      <c r="E15" s="12" t="s">
        <v>21</v>
      </c>
    </row>
    <row r="16" spans="1:17">
      <c r="A16" s="14" t="s">
        <v>83</v>
      </c>
      <c r="B16" s="15" t="s">
        <v>28</v>
      </c>
      <c r="C16" s="16">
        <v>7.6270000000000005E-4</v>
      </c>
      <c r="D16" s="15" t="s">
        <v>28</v>
      </c>
      <c r="E16" s="16">
        <v>1.3511E-3</v>
      </c>
    </row>
    <row r="17" spans="1:15">
      <c r="A17" s="14" t="s">
        <v>25</v>
      </c>
      <c r="C17" s="17"/>
      <c r="E17" s="17"/>
    </row>
    <row r="18" spans="1:15" hidden="1">
      <c r="A18" s="14" t="s">
        <v>27</v>
      </c>
      <c r="C18" s="17"/>
      <c r="E18" s="17"/>
    </row>
    <row r="19" spans="1:15" hidden="1">
      <c r="A19" s="14" t="s">
        <v>30</v>
      </c>
      <c r="C19" s="17"/>
      <c r="E19" s="17"/>
    </row>
    <row r="20" spans="1:15" hidden="1">
      <c r="A20" s="14" t="s">
        <v>31</v>
      </c>
      <c r="C20" s="17"/>
      <c r="E20" s="17"/>
    </row>
    <row r="21" spans="1:15" hidden="1">
      <c r="A21" s="14" t="s">
        <v>32</v>
      </c>
      <c r="C21" s="17"/>
      <c r="E21" s="17"/>
    </row>
    <row r="22" spans="1:15" hidden="1">
      <c r="A22" s="14" t="s">
        <v>33</v>
      </c>
      <c r="C22" s="17"/>
      <c r="E22" s="17"/>
    </row>
    <row r="23" spans="1:15" hidden="1">
      <c r="A23" s="14" t="s">
        <v>34</v>
      </c>
      <c r="C23" s="17"/>
      <c r="E23" s="17"/>
    </row>
    <row r="24" spans="1:15" hidden="1">
      <c r="A24" s="14" t="s">
        <v>35</v>
      </c>
      <c r="C24" s="17"/>
      <c r="E24" s="17"/>
    </row>
    <row r="25" spans="1:15" hidden="1">
      <c r="A25" s="14" t="s">
        <v>36</v>
      </c>
      <c r="C25" s="17"/>
      <c r="E25" s="17"/>
    </row>
    <row r="26" spans="1:15" hidden="1">
      <c r="A26" s="14" t="s">
        <v>37</v>
      </c>
      <c r="C26" s="17"/>
      <c r="E26" s="17"/>
    </row>
    <row r="27" spans="1:15" hidden="1">
      <c r="A27" s="14" t="s">
        <v>38</v>
      </c>
      <c r="C27" s="17"/>
      <c r="E27" s="17"/>
    </row>
    <row r="29" spans="1:15">
      <c r="A29" s="227" t="s">
        <v>39</v>
      </c>
      <c r="B29" s="228"/>
      <c r="C29" s="229"/>
      <c r="D29" s="18"/>
      <c r="E29" s="19"/>
      <c r="F29" s="19"/>
      <c r="G29" s="19"/>
      <c r="H29" s="19"/>
      <c r="L29" s="7"/>
      <c r="M29" s="7"/>
      <c r="O29" s="7"/>
    </row>
    <row r="30" spans="1:15">
      <c r="A30" s="20"/>
      <c r="B30" s="21"/>
      <c r="C30" s="22" t="s">
        <v>40</v>
      </c>
      <c r="D30" s="18"/>
      <c r="E30" s="23"/>
      <c r="F30" s="23"/>
      <c r="G30" s="23"/>
      <c r="H30" s="24"/>
      <c r="L30" s="7"/>
      <c r="M30" s="7"/>
      <c r="O30" s="7"/>
    </row>
    <row r="31" spans="1:15" ht="13.5" customHeight="1">
      <c r="A31" s="25"/>
      <c r="B31" s="26"/>
      <c r="C31" s="27" t="s">
        <v>41</v>
      </c>
      <c r="D31" s="28"/>
      <c r="E31" s="29"/>
      <c r="F31" s="29"/>
      <c r="G31" s="30"/>
      <c r="H31" s="31"/>
      <c r="I31" s="28"/>
      <c r="J31" s="28"/>
      <c r="L31" s="32"/>
      <c r="M31" s="32"/>
      <c r="O31" s="32"/>
    </row>
    <row r="32" spans="1:15">
      <c r="A32" s="33" t="s">
        <v>42</v>
      </c>
      <c r="B32" s="34" t="s">
        <v>23</v>
      </c>
      <c r="C32" s="35">
        <v>7.7019999999999996E-4</v>
      </c>
      <c r="D32" s="36"/>
      <c r="E32" s="37"/>
      <c r="F32" s="38"/>
      <c r="G32" s="39"/>
      <c r="H32" s="40"/>
      <c r="I32" s="41"/>
      <c r="J32" s="36"/>
      <c r="K32" s="42"/>
      <c r="L32" s="43"/>
      <c r="M32" s="43"/>
      <c r="N32" s="42"/>
      <c r="O32" s="43"/>
    </row>
    <row r="33" spans="1:17">
      <c r="A33" s="44" t="s">
        <v>43</v>
      </c>
      <c r="B33" s="45" t="s">
        <v>23</v>
      </c>
      <c r="C33" s="46">
        <v>1.6896000000000001E-3</v>
      </c>
      <c r="D33" s="41"/>
      <c r="E33" s="37"/>
      <c r="F33" s="38"/>
      <c r="G33" s="39"/>
      <c r="H33" s="40"/>
      <c r="L33" s="47"/>
      <c r="M33" s="47"/>
      <c r="O33" s="47"/>
    </row>
    <row r="34" spans="1:17">
      <c r="L34" s="29"/>
      <c r="M34" s="48"/>
      <c r="N34" s="29"/>
    </row>
    <row r="35" spans="1:17" ht="23.25">
      <c r="A35" s="230"/>
      <c r="B35" s="231"/>
      <c r="C35" s="231"/>
      <c r="D35" s="231"/>
      <c r="E35" s="231"/>
      <c r="F35" s="231"/>
      <c r="G35" s="231"/>
      <c r="H35" s="231"/>
      <c r="I35" s="231"/>
      <c r="J35" s="231"/>
      <c r="K35" s="231"/>
      <c r="L35" s="231"/>
      <c r="M35" s="231"/>
      <c r="N35" s="231"/>
      <c r="O35" s="231"/>
      <c r="P35" s="231"/>
      <c r="Q35" s="231"/>
    </row>
    <row r="36" spans="1:17" s="50" customFormat="1" ht="23.25">
      <c r="A36" s="49"/>
      <c r="B36" s="49"/>
      <c r="C36" s="49"/>
      <c r="D36" s="49"/>
      <c r="E36" s="49"/>
      <c r="F36" s="49"/>
      <c r="G36" s="49"/>
      <c r="H36" s="49"/>
      <c r="I36" s="49"/>
      <c r="J36" s="49"/>
      <c r="K36" s="49"/>
      <c r="L36" s="49"/>
      <c r="M36" s="49"/>
      <c r="N36" s="49"/>
      <c r="O36" s="49"/>
      <c r="P36" s="49"/>
    </row>
    <row r="37" spans="1:17" ht="26.25">
      <c r="A37" s="232" t="s">
        <v>44</v>
      </c>
      <c r="B37" s="232"/>
      <c r="C37" s="232"/>
    </row>
    <row r="38" spans="1:17">
      <c r="A38" s="51"/>
      <c r="C38" s="15" t="s">
        <v>45</v>
      </c>
      <c r="D38" s="15"/>
      <c r="E38" s="15" t="s">
        <v>46</v>
      </c>
      <c r="F38" s="15"/>
      <c r="G38" s="15" t="s">
        <v>47</v>
      </c>
      <c r="H38" s="15"/>
      <c r="I38" s="15" t="s">
        <v>48</v>
      </c>
      <c r="J38" s="15"/>
      <c r="K38" s="52" t="s">
        <v>49</v>
      </c>
      <c r="L38" s="52"/>
      <c r="M38" s="52" t="s">
        <v>50</v>
      </c>
      <c r="N38" s="52"/>
      <c r="O38" s="52" t="s">
        <v>51</v>
      </c>
      <c r="P38" s="52"/>
      <c r="Q38" s="52" t="s">
        <v>52</v>
      </c>
    </row>
    <row r="39" spans="1:17">
      <c r="A39" s="51"/>
      <c r="C39" s="53" t="s">
        <v>53</v>
      </c>
      <c r="E39" s="53" t="s">
        <v>54</v>
      </c>
      <c r="G39" s="53" t="s">
        <v>55</v>
      </c>
      <c r="I39" s="53" t="s">
        <v>56</v>
      </c>
      <c r="K39" s="53" t="s">
        <v>57</v>
      </c>
      <c r="M39" s="54" t="s">
        <v>42</v>
      </c>
      <c r="N39" s="6"/>
      <c r="O39" s="54" t="s">
        <v>43</v>
      </c>
      <c r="Q39" s="53" t="s">
        <v>58</v>
      </c>
    </row>
    <row r="40" spans="1:17">
      <c r="A40" s="51"/>
      <c r="C40" s="55" t="s">
        <v>57</v>
      </c>
      <c r="D40" s="56"/>
      <c r="E40" s="55" t="s">
        <v>244</v>
      </c>
      <c r="F40" s="56"/>
      <c r="G40" s="55" t="s">
        <v>59</v>
      </c>
      <c r="H40" s="56"/>
      <c r="I40" s="55" t="s">
        <v>60</v>
      </c>
      <c r="J40" s="56"/>
      <c r="K40" s="55" t="s">
        <v>61</v>
      </c>
      <c r="L40" s="56"/>
      <c r="M40" s="57" t="s">
        <v>62</v>
      </c>
      <c r="N40" s="58"/>
      <c r="O40" s="57" t="s">
        <v>62</v>
      </c>
      <c r="P40" s="56"/>
      <c r="Q40" s="55" t="s">
        <v>57</v>
      </c>
    </row>
    <row r="41" spans="1:17">
      <c r="A41" s="59">
        <v>42005</v>
      </c>
      <c r="B41" s="83"/>
      <c r="C41" s="60">
        <v>0</v>
      </c>
      <c r="E41" s="61">
        <v>0</v>
      </c>
      <c r="G41" s="61">
        <v>0</v>
      </c>
      <c r="I41" s="61">
        <v>0</v>
      </c>
      <c r="K41" s="60">
        <f t="shared" ref="K41:K51" si="0">SUM(C41+E41+G41+I41)</f>
        <v>0</v>
      </c>
      <c r="M41" s="60">
        <f t="shared" ref="M41:M51" si="1">K41*$C$32</f>
        <v>0</v>
      </c>
      <c r="O41" s="60">
        <f t="shared" ref="O41:O50" si="2">K41*$C$33</f>
        <v>0</v>
      </c>
      <c r="Q41" s="60">
        <f>SUM(K41+M41+O41)</f>
        <v>0</v>
      </c>
    </row>
    <row r="42" spans="1:17">
      <c r="A42" s="51" t="s">
        <v>84</v>
      </c>
      <c r="C42" s="60">
        <f>Q41</f>
        <v>0</v>
      </c>
      <c r="E42" s="61">
        <v>0</v>
      </c>
      <c r="G42" s="61">
        <v>0</v>
      </c>
      <c r="I42" s="61">
        <v>0</v>
      </c>
      <c r="K42" s="60">
        <f t="shared" si="0"/>
        <v>0</v>
      </c>
      <c r="M42" s="60">
        <f t="shared" si="1"/>
        <v>0</v>
      </c>
      <c r="O42" s="60">
        <f t="shared" si="2"/>
        <v>0</v>
      </c>
      <c r="Q42" s="60">
        <f t="shared" ref="Q42:Q52" si="3">SUM(K42+M42+O42)</f>
        <v>0</v>
      </c>
    </row>
    <row r="43" spans="1:17">
      <c r="A43" s="51" t="s">
        <v>27</v>
      </c>
      <c r="C43" s="60">
        <f t="shared" ref="C43:C52" si="4">Q42</f>
        <v>0</v>
      </c>
      <c r="E43" s="61">
        <v>0</v>
      </c>
      <c r="G43" s="61">
        <v>0</v>
      </c>
      <c r="I43" s="61">
        <v>0</v>
      </c>
      <c r="K43" s="60">
        <f t="shared" si="0"/>
        <v>0</v>
      </c>
      <c r="M43" s="60">
        <f t="shared" si="1"/>
        <v>0</v>
      </c>
      <c r="O43" s="60">
        <f t="shared" si="2"/>
        <v>0</v>
      </c>
      <c r="Q43" s="60">
        <f t="shared" si="3"/>
        <v>0</v>
      </c>
    </row>
    <row r="44" spans="1:17">
      <c r="A44" s="51" t="s">
        <v>30</v>
      </c>
      <c r="C44" s="60">
        <f t="shared" si="4"/>
        <v>0</v>
      </c>
      <c r="E44" s="61">
        <v>0</v>
      </c>
      <c r="G44" s="61">
        <v>0</v>
      </c>
      <c r="I44" s="61">
        <v>0</v>
      </c>
      <c r="K44" s="60">
        <f t="shared" si="0"/>
        <v>0</v>
      </c>
      <c r="M44" s="60">
        <f t="shared" si="1"/>
        <v>0</v>
      </c>
      <c r="O44" s="60">
        <f t="shared" si="2"/>
        <v>0</v>
      </c>
      <c r="Q44" s="60">
        <f t="shared" si="3"/>
        <v>0</v>
      </c>
    </row>
    <row r="45" spans="1:17">
      <c r="A45" s="51" t="s">
        <v>85</v>
      </c>
      <c r="B45" s="15" t="s">
        <v>23</v>
      </c>
      <c r="C45" s="60">
        <f t="shared" si="4"/>
        <v>0</v>
      </c>
      <c r="D45" s="15" t="s">
        <v>23</v>
      </c>
      <c r="E45" s="61">
        <v>9740</v>
      </c>
      <c r="F45" s="15" t="s">
        <v>23</v>
      </c>
      <c r="G45" s="61">
        <v>0</v>
      </c>
      <c r="I45" s="61">
        <v>0</v>
      </c>
      <c r="K45" s="60">
        <f>SUM(C45+E45+G45+I45)</f>
        <v>9740</v>
      </c>
      <c r="M45" s="60">
        <f>K45*$C$32</f>
        <v>7.5017480000000001</v>
      </c>
      <c r="O45" s="60">
        <f>K45*$C$33</f>
        <v>16.456704000000002</v>
      </c>
      <c r="Q45" s="60">
        <f>SUM(K45+M45+O45)</f>
        <v>9763.9584520000008</v>
      </c>
    </row>
    <row r="46" spans="1:17">
      <c r="A46" s="51" t="s">
        <v>86</v>
      </c>
      <c r="B46" s="15"/>
      <c r="C46" s="60">
        <f>Q45</f>
        <v>9763.9584520000008</v>
      </c>
      <c r="D46" s="15"/>
      <c r="E46" s="61">
        <v>670220.91</v>
      </c>
      <c r="F46" s="15"/>
      <c r="G46" s="61">
        <v>-812018.38</v>
      </c>
      <c r="I46" s="61">
        <v>0</v>
      </c>
      <c r="K46" s="60">
        <f t="shared" si="0"/>
        <v>-132033.51154799992</v>
      </c>
      <c r="M46" s="60">
        <f>K46*$C$32</f>
        <v>-101.69221059426954</v>
      </c>
      <c r="O46" s="60">
        <f t="shared" si="2"/>
        <v>-223.08382111150067</v>
      </c>
      <c r="Q46" s="60">
        <f>SUM(K46+M46+O46)</f>
        <v>-132358.28757970571</v>
      </c>
    </row>
    <row r="47" spans="1:17">
      <c r="A47" s="51" t="s">
        <v>33</v>
      </c>
      <c r="C47" s="60">
        <f>Q46</f>
        <v>-132358.28757970571</v>
      </c>
      <c r="D47" s="15"/>
      <c r="E47" s="61">
        <v>275372.99</v>
      </c>
      <c r="G47" s="61">
        <v>0</v>
      </c>
      <c r="I47" s="61">
        <v>0</v>
      </c>
      <c r="K47" s="60">
        <f t="shared" si="0"/>
        <v>143014.70242029428</v>
      </c>
      <c r="M47" s="60">
        <f t="shared" si="1"/>
        <v>110.14992380411066</v>
      </c>
      <c r="O47" s="60">
        <f t="shared" si="2"/>
        <v>241.63764120932925</v>
      </c>
      <c r="Q47" s="60">
        <f t="shared" si="3"/>
        <v>143366.48998530771</v>
      </c>
    </row>
    <row r="48" spans="1:17">
      <c r="A48" s="51" t="s">
        <v>87</v>
      </c>
      <c r="C48" s="60">
        <f t="shared" si="4"/>
        <v>143366.48998530771</v>
      </c>
      <c r="D48" s="15"/>
      <c r="E48" s="61">
        <v>378643.22000000003</v>
      </c>
      <c r="G48" s="61">
        <v>0</v>
      </c>
      <c r="I48" s="61">
        <v>0</v>
      </c>
      <c r="K48" s="60">
        <f t="shared" si="0"/>
        <v>522009.70998530777</v>
      </c>
      <c r="M48" s="60">
        <f>K48*$C$32</f>
        <v>402.05187863068403</v>
      </c>
      <c r="O48" s="60">
        <f t="shared" si="2"/>
        <v>881.987605991176</v>
      </c>
      <c r="Q48" s="60">
        <f>SUM(K48+M48+O48)</f>
        <v>523293.74946992967</v>
      </c>
    </row>
    <row r="49" spans="1:17">
      <c r="A49" s="51" t="s">
        <v>88</v>
      </c>
      <c r="C49" s="60">
        <f t="shared" si="4"/>
        <v>523293.74946992967</v>
      </c>
      <c r="D49" s="15"/>
      <c r="E49" s="61">
        <v>835446.12000000011</v>
      </c>
      <c r="F49" s="15"/>
      <c r="G49" s="61">
        <v>-27067.279999999999</v>
      </c>
      <c r="I49" s="61">
        <v>0</v>
      </c>
      <c r="K49" s="60">
        <f t="shared" si="0"/>
        <v>1331672.5894699297</v>
      </c>
      <c r="M49" s="60">
        <f t="shared" si="1"/>
        <v>1025.6542284097397</v>
      </c>
      <c r="O49" s="60">
        <f t="shared" si="2"/>
        <v>2249.9940071683932</v>
      </c>
      <c r="Q49" s="60">
        <f t="shared" si="3"/>
        <v>1334948.2377055078</v>
      </c>
    </row>
    <row r="50" spans="1:17">
      <c r="A50" s="51" t="s">
        <v>89</v>
      </c>
      <c r="C50" s="60">
        <f t="shared" si="4"/>
        <v>1334948.2377055078</v>
      </c>
      <c r="D50" s="15"/>
      <c r="E50" s="61">
        <v>388994.4</v>
      </c>
      <c r="G50" s="61">
        <v>0</v>
      </c>
      <c r="I50" s="61">
        <v>0</v>
      </c>
      <c r="K50" s="60">
        <f t="shared" si="0"/>
        <v>1723942.6377055077</v>
      </c>
      <c r="M50" s="60">
        <f t="shared" si="1"/>
        <v>1327.780619560782</v>
      </c>
      <c r="O50" s="60">
        <f t="shared" si="2"/>
        <v>2912.7734806672261</v>
      </c>
      <c r="Q50" s="60">
        <f t="shared" si="3"/>
        <v>1728183.1918057357</v>
      </c>
    </row>
    <row r="51" spans="1:17">
      <c r="A51" s="51" t="s">
        <v>90</v>
      </c>
      <c r="C51" s="60">
        <f>Q50</f>
        <v>1728183.1918057357</v>
      </c>
      <c r="D51" s="15"/>
      <c r="E51" s="61">
        <v>366466.38999999978</v>
      </c>
      <c r="G51" s="61">
        <v>0</v>
      </c>
      <c r="I51" s="61">
        <v>0</v>
      </c>
      <c r="K51" s="60">
        <f t="shared" si="0"/>
        <v>2094649.5818057354</v>
      </c>
      <c r="M51" s="60">
        <f t="shared" si="1"/>
        <v>1613.2991079067774</v>
      </c>
      <c r="O51" s="60">
        <f>K51*$C$33</f>
        <v>3539.1199334189705</v>
      </c>
      <c r="Q51" s="60">
        <f t="shared" si="3"/>
        <v>2099802.0008470612</v>
      </c>
    </row>
    <row r="52" spans="1:17">
      <c r="A52" s="51" t="s">
        <v>91</v>
      </c>
      <c r="C52" s="60">
        <f t="shared" si="4"/>
        <v>2099802.0008470612</v>
      </c>
      <c r="D52" s="15" t="s">
        <v>63</v>
      </c>
      <c r="E52" s="61">
        <v>933199.89</v>
      </c>
      <c r="F52" s="15" t="s">
        <v>92</v>
      </c>
      <c r="G52" s="61">
        <v>-17326.099999999999</v>
      </c>
      <c r="I52" s="61">
        <v>0</v>
      </c>
      <c r="K52" s="60">
        <f>SUM(C52+E52+G52+I52)</f>
        <v>3015675.7908470612</v>
      </c>
      <c r="M52" s="60">
        <f>K52*C16</f>
        <v>2300.0559256790539</v>
      </c>
      <c r="O52" s="60">
        <f>K52*E16</f>
        <v>4074.4795610134647</v>
      </c>
      <c r="Q52" s="60">
        <f t="shared" si="3"/>
        <v>3022050.3263337538</v>
      </c>
    </row>
    <row r="53" spans="1:17" ht="23.25">
      <c r="A53" s="230"/>
      <c r="B53" s="231"/>
      <c r="C53" s="231"/>
      <c r="D53" s="231"/>
      <c r="E53" s="231"/>
      <c r="F53" s="231"/>
      <c r="G53" s="231"/>
      <c r="H53" s="231"/>
      <c r="I53" s="231"/>
      <c r="J53" s="231"/>
      <c r="K53" s="231"/>
      <c r="L53" s="231"/>
      <c r="M53" s="231"/>
      <c r="N53" s="231"/>
      <c r="O53" s="231"/>
      <c r="P53" s="231"/>
      <c r="Q53" s="231"/>
    </row>
    <row r="55" spans="1:17" hidden="1">
      <c r="D55" s="64" t="s">
        <v>64</v>
      </c>
      <c r="E55" s="60">
        <f>SUM(E45:E51)</f>
        <v>2924884.03</v>
      </c>
      <c r="F55" s="15" t="s">
        <v>65</v>
      </c>
      <c r="G55" s="60">
        <f>SUM(G45:G51)</f>
        <v>-839085.66</v>
      </c>
      <c r="H55" s="15" t="s">
        <v>66</v>
      </c>
      <c r="I55" s="60">
        <f>SUM(E55:G55)</f>
        <v>2085798.3699999996</v>
      </c>
      <c r="K55" t="s">
        <v>67</v>
      </c>
    </row>
    <row r="56" spans="1:17" ht="15" hidden="1" customHeight="1">
      <c r="A56" s="65"/>
      <c r="B56" s="65"/>
      <c r="C56" s="65"/>
      <c r="D56" s="65"/>
      <c r="E56" s="65"/>
      <c r="F56" s="65"/>
      <c r="G56" s="65"/>
      <c r="H56" s="65"/>
      <c r="I56" s="65"/>
      <c r="J56" s="65"/>
      <c r="K56" s="65"/>
      <c r="L56" s="65"/>
      <c r="M56" s="65"/>
      <c r="N56" s="65"/>
      <c r="O56" s="65"/>
    </row>
    <row r="57" spans="1:17">
      <c r="A57" s="65"/>
      <c r="B57" s="65"/>
      <c r="C57" s="65"/>
      <c r="D57" s="65"/>
      <c r="E57" s="65"/>
      <c r="F57" s="65"/>
      <c r="G57" s="65"/>
      <c r="Q57" s="61"/>
    </row>
    <row r="58" spans="1:17">
      <c r="Q58" s="60"/>
    </row>
    <row r="59" spans="1:17">
      <c r="A59" s="6"/>
      <c r="G59" s="66" t="s">
        <v>93</v>
      </c>
      <c r="H59" s="67"/>
      <c r="I59" s="67"/>
      <c r="J59" s="67"/>
      <c r="K59" s="68"/>
      <c r="L59" s="69"/>
    </row>
    <row r="60" spans="1:17">
      <c r="G60" s="70"/>
      <c r="H60" s="71"/>
      <c r="I60" s="71"/>
      <c r="J60" s="71"/>
      <c r="K60" s="72"/>
      <c r="L60" s="69"/>
    </row>
    <row r="61" spans="1:17">
      <c r="C61" s="73"/>
      <c r="E61" s="74"/>
      <c r="G61" s="75" t="s">
        <v>68</v>
      </c>
      <c r="H61" s="76">
        <v>182471</v>
      </c>
      <c r="I61" s="71" t="s">
        <v>69</v>
      </c>
      <c r="J61" s="71"/>
      <c r="K61" s="77">
        <f>SUM(M52:O52)</f>
        <v>6374.535486692519</v>
      </c>
    </row>
    <row r="62" spans="1:17">
      <c r="C62" s="73"/>
      <c r="E62" s="74"/>
      <c r="G62" s="75" t="s">
        <v>71</v>
      </c>
      <c r="H62" s="78">
        <v>431315</v>
      </c>
      <c r="I62" s="76" t="s">
        <v>72</v>
      </c>
      <c r="J62" s="71"/>
      <c r="K62" s="77">
        <f>-SUM(M52)</f>
        <v>-2300.0559256790539</v>
      </c>
    </row>
    <row r="63" spans="1:17">
      <c r="C63" s="51"/>
      <c r="D63" s="51"/>
      <c r="E63" s="61"/>
      <c r="G63" s="75" t="s">
        <v>71</v>
      </c>
      <c r="H63" s="78">
        <v>421315</v>
      </c>
      <c r="I63" s="76" t="s">
        <v>73</v>
      </c>
      <c r="J63" s="71"/>
      <c r="K63" s="77">
        <f>-SUM(O52)</f>
        <v>-4074.4795610134647</v>
      </c>
    </row>
    <row r="64" spans="1:17">
      <c r="A64" s="6"/>
      <c r="E64" s="61"/>
      <c r="G64" s="75" t="s">
        <v>68</v>
      </c>
      <c r="H64" s="76">
        <v>421315</v>
      </c>
      <c r="I64" s="71" t="s">
        <v>73</v>
      </c>
      <c r="J64" s="71"/>
      <c r="K64" s="77">
        <f>-K63</f>
        <v>4074.4795610134647</v>
      </c>
    </row>
    <row r="65" spans="7:12">
      <c r="G65" s="79" t="s">
        <v>71</v>
      </c>
      <c r="H65" s="80">
        <v>186251</v>
      </c>
      <c r="I65" s="81" t="s">
        <v>74</v>
      </c>
      <c r="J65" s="81"/>
      <c r="K65" s="82">
        <f>-K64</f>
        <v>-4074.4795610134647</v>
      </c>
    </row>
    <row r="66" spans="7:12">
      <c r="K66" s="60">
        <f>SUM(K61:K65)</f>
        <v>0</v>
      </c>
      <c r="L66" t="str">
        <f>IF(K66&lt;&gt;0,"ERROR","")</f>
        <v/>
      </c>
    </row>
  </sheetData>
  <mergeCells count="10">
    <mergeCell ref="A29:C29"/>
    <mergeCell ref="A35:Q35"/>
    <mergeCell ref="A37:C37"/>
    <mergeCell ref="A53:Q53"/>
    <mergeCell ref="A1:M1"/>
    <mergeCell ref="A2:M2"/>
    <mergeCell ref="A4:M4"/>
    <mergeCell ref="A10:M10"/>
    <mergeCell ref="A12:Q12"/>
    <mergeCell ref="A14:E14"/>
  </mergeCells>
  <pageMargins left="0.7" right="0.7" top="0.75" bottom="0.75" header="0.3" footer="0.3"/>
  <pageSetup scale="69" orientation="landscape" r:id="rId1"/>
  <headerFooter>
    <oddHeader>&amp;R&amp;"Times New Roman,Bold"&amp;10KyPSC Case No. 2017-00321
AG-DR-02-016(b) Attachment
Page &amp;P of &amp;N</oddHeader>
    <oddFooter>Page &amp;P of &amp;N</oddFooter>
  </headerFooter>
  <rowBreaks count="1" manualBreakCount="1">
    <brk id="36"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B4F9D769397A4B9CC6B02A2352A1B6" ma:contentTypeVersion="2" ma:contentTypeDescription="Create a new document." ma:contentTypeScope="" ma:versionID="32a6c64bc67fd6dc23ce6e169db15490">
  <xsd:schema xmlns:xsd="http://www.w3.org/2001/XMLSchema" xmlns:xs="http://www.w3.org/2001/XMLSchema" xmlns:p="http://schemas.microsoft.com/office/2006/metadata/properties" xmlns:ns2="ace8dc78-f72f-446e-be2b-b93d2c0549dc" targetNamespace="http://schemas.microsoft.com/office/2006/metadata/properties" ma:root="true" ma:fieldsID="2cc048f8f59d8d8f6098479745d20e00" ns2:_="">
    <xsd:import namespace="ace8dc78-f72f-446e-be2b-b93d2c0549dc"/>
    <xsd:element name="properties">
      <xsd:complexType>
        <xsd:sequence>
          <xsd:element name="documentManagement">
            <xsd:complexType>
              <xsd:all>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8dc78-f72f-446e-be2b-b93d2c0549dc"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itness xmlns="ace8dc78-f72f-446e-be2b-b93d2c0549dc" xsi:nil="true"/>
  </documentManagement>
</p:properties>
</file>

<file path=customXml/itemProps1.xml><?xml version="1.0" encoding="utf-8"?>
<ds:datastoreItem xmlns:ds="http://schemas.openxmlformats.org/officeDocument/2006/customXml" ds:itemID="{0F031ABC-05F8-4558-ACFC-6A4C9D860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8dc78-f72f-446e-be2b-b93d2c054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34A0FD-53F6-4EA2-BE37-DFD76A00CC86}">
  <ds:schemaRefs>
    <ds:schemaRef ds:uri="http://schemas.microsoft.com/sharepoint/v3/contenttype/forms"/>
  </ds:schemaRefs>
</ds:datastoreItem>
</file>

<file path=customXml/itemProps3.xml><?xml version="1.0" encoding="utf-8"?>
<ds:datastoreItem xmlns:ds="http://schemas.openxmlformats.org/officeDocument/2006/customXml" ds:itemID="{6C4B4F86-F76C-41A5-A653-FDEA975124F3}">
  <ds:schemaRefs>
    <ds:schemaRef ds:uri="http://schemas.microsoft.com/office/2006/metadata/properties"/>
    <ds:schemaRef ds:uri="http://www.w3.org/XML/1998/namespace"/>
    <ds:schemaRef ds:uri="http://schemas.microsoft.com/office/2006/documentManagement/types"/>
    <ds:schemaRef ds:uri="ace8dc78-f72f-446e-be2b-b93d2c0549dc"/>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Summary Presentation tab</vt:lpstr>
      <vt:lpstr>Detailed calc tab and notes</vt:lpstr>
      <vt:lpstr>AFUDC Rates Letter</vt:lpstr>
      <vt:lpstr>Schedule J-1 Forecast</vt:lpstr>
      <vt:lpstr>June 17 settlements</vt:lpstr>
      <vt:lpstr>Total w Infl 6-30 no post closu</vt:lpstr>
      <vt:lpstr>B. Return Calculation - 2017</vt:lpstr>
      <vt:lpstr>B. Return Calculation - 2016</vt:lpstr>
      <vt:lpstr>B. Return Calculation - 2015</vt:lpstr>
      <vt:lpstr>'AFUDC Rates Letter'!Print_Area</vt:lpstr>
      <vt:lpstr>'Detailed calc tab and notes'!Print_Area</vt:lpstr>
      <vt:lpstr>'Total w Infl 6-30 no post closu'!Print_Titles</vt:lpstr>
      <vt:lpstr>RofR</vt:lpstr>
      <vt:lpstr>WCD</vt:lpstr>
    </vt:vector>
  </TitlesOfParts>
  <Company>Duke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CSL-1 calc file</dc:subject>
  <dc:creator>Wathen, Don</dc:creator>
  <cp:lastModifiedBy>Gates, Debbie</cp:lastModifiedBy>
  <cp:lastPrinted>2017-12-11T18:12:34Z</cp:lastPrinted>
  <dcterms:created xsi:type="dcterms:W3CDTF">2017-04-04T12:22:02Z</dcterms:created>
  <dcterms:modified xsi:type="dcterms:W3CDTF">2017-12-11T18:12:39Z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0x010100EFB4F9D769397A4B9CC6B02A2352A1B6</vt:lpwstr>
  </property>
</Properties>
</file>