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Sheet1!$A$1:$I$33</definedName>
  </definedNames>
  <calcPr calcId="145621"/>
</workbook>
</file>

<file path=xl/calcChain.xml><?xml version="1.0" encoding="utf-8"?>
<calcChain xmlns="http://schemas.openxmlformats.org/spreadsheetml/2006/main">
  <c r="D33" i="1" l="1"/>
  <c r="D15" i="1" l="1"/>
  <c r="D7" i="1"/>
  <c r="D8" i="1" s="1"/>
  <c r="B13" i="1"/>
  <c r="D9" i="1" l="1"/>
  <c r="D13" i="1" l="1"/>
  <c r="D17" i="1" s="1"/>
  <c r="D19" i="1" l="1"/>
  <c r="D22" i="1"/>
  <c r="D21" i="1"/>
  <c r="D25" i="1" l="1"/>
  <c r="D31" i="1" s="1"/>
  <c r="D29" i="1" l="1"/>
  <c r="D30" i="1"/>
  <c r="D28" i="1"/>
  <c r="D32" i="1"/>
</calcChain>
</file>

<file path=xl/comments1.xml><?xml version="1.0" encoding="utf-8"?>
<comments xmlns="http://schemas.openxmlformats.org/spreadsheetml/2006/main">
  <authors>
    <author>Sailers, Bruce L</author>
  </authors>
  <commentList>
    <comment ref="H31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The tariff reads as an incremental charge so the value would actually be $25 incremental</t>
        </r>
      </text>
    </comment>
  </commentList>
</comments>
</file>

<file path=xl/sharedStrings.xml><?xml version="1.0" encoding="utf-8"?>
<sst xmlns="http://schemas.openxmlformats.org/spreadsheetml/2006/main" count="34" uniqueCount="30">
  <si>
    <t>Calculation of Reconnection Fees</t>
  </si>
  <si>
    <t>Base Labor</t>
  </si>
  <si>
    <t>Incentives</t>
  </si>
  <si>
    <t>Fringes</t>
  </si>
  <si>
    <t>Payroll Tax</t>
  </si>
  <si>
    <t>Subtotal</t>
  </si>
  <si>
    <t>Fleet</t>
  </si>
  <si>
    <t>Loaded Labor w/ Fleet</t>
  </si>
  <si>
    <t>Indirects</t>
  </si>
  <si>
    <t>Setup</t>
  </si>
  <si>
    <t>Loads on Base - direct labor</t>
  </si>
  <si>
    <t>Loads on Base plus Unprod</t>
  </si>
  <si>
    <t>Loads on Base plus Unprod plus Incentive</t>
  </si>
  <si>
    <t>Load on Loaded Labor</t>
  </si>
  <si>
    <t>Total Cost Per Hour</t>
  </si>
  <si>
    <t>Remote Reconnect (AMI)</t>
  </si>
  <si>
    <t>Approximate Hours</t>
  </si>
  <si>
    <t>Non-Remote Reconnection</t>
  </si>
  <si>
    <t>Pole Reconnection</t>
  </si>
  <si>
    <t>Non-Remote After Hours</t>
  </si>
  <si>
    <t>Pole Reconnection After Hours</t>
  </si>
  <si>
    <t>Single person crew</t>
  </si>
  <si>
    <t>Two person crew</t>
  </si>
  <si>
    <t>Duke Energy Kentucky</t>
  </si>
  <si>
    <t>Cost</t>
  </si>
  <si>
    <t>Propose</t>
  </si>
  <si>
    <t>Collection Charge (Field Visit)</t>
  </si>
  <si>
    <t>Site Supervision</t>
  </si>
  <si>
    <t>Engineering</t>
  </si>
  <si>
    <t>Unproductive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</si>
</sst>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gray125">
        <bgColor theme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2" applyNumberFormat="1" applyFont="1"/>
    <xf numFmtId="165" fontId="3" fillId="0" borderId="0" xfId="2" applyNumberFormat="1" applyFont="1"/>
    <xf numFmtId="0" fontId="3" fillId="0" borderId="0" xfId="0" applyFont="1"/>
    <xf numFmtId="164" fontId="3" fillId="0" borderId="0" xfId="0" applyNumberFormat="1" applyFont="1"/>
    <xf numFmtId="165" fontId="0" fillId="0" borderId="0" xfId="0" applyNumberFormat="1"/>
    <xf numFmtId="0" fontId="0" fillId="2" borderId="0" xfId="0" applyFill="1"/>
    <xf numFmtId="43" fontId="0" fillId="0" borderId="0" xfId="1" applyNumberFormat="1" applyFont="1"/>
    <xf numFmtId="0" fontId="3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Layout" zoomScaleNormal="100" workbookViewId="0">
      <selection activeCell="I4" sqref="I4"/>
    </sheetView>
  </sheetViews>
  <sheetFormatPr defaultRowHeight="15" x14ac:dyDescent="0.25"/>
  <cols>
    <col min="1" max="1" width="29.140625" customWidth="1"/>
    <col min="2" max="2" width="21.28515625" customWidth="1"/>
    <col min="3" max="3" width="2.7109375" customWidth="1"/>
    <col min="4" max="4" width="12.85546875" customWidth="1"/>
  </cols>
  <sheetData>
    <row r="1" spans="1:6" x14ac:dyDescent="0.25">
      <c r="A1" s="1" t="s">
        <v>23</v>
      </c>
    </row>
    <row r="2" spans="1:6" x14ac:dyDescent="0.25">
      <c r="A2" s="1" t="s">
        <v>0</v>
      </c>
    </row>
    <row r="5" spans="1:6" x14ac:dyDescent="0.25">
      <c r="A5" t="s">
        <v>1</v>
      </c>
      <c r="D5" s="2">
        <v>33.270000000000003</v>
      </c>
    </row>
    <row r="7" spans="1:6" x14ac:dyDescent="0.25">
      <c r="A7" t="s">
        <v>29</v>
      </c>
      <c r="B7" s="3">
        <v>0.3</v>
      </c>
      <c r="D7" s="2">
        <f>ROUND($D$5*B7,2)</f>
        <v>9.98</v>
      </c>
      <c r="F7" t="s">
        <v>10</v>
      </c>
    </row>
    <row r="8" spans="1:6" x14ac:dyDescent="0.25">
      <c r="A8" t="s">
        <v>2</v>
      </c>
      <c r="B8" s="4">
        <v>0.03</v>
      </c>
      <c r="C8" s="5"/>
      <c r="D8" s="6">
        <f>ROUND((D5+D7)*B8,2)</f>
        <v>1.3</v>
      </c>
      <c r="F8" t="s">
        <v>11</v>
      </c>
    </row>
    <row r="9" spans="1:6" x14ac:dyDescent="0.25">
      <c r="A9" t="s">
        <v>5</v>
      </c>
      <c r="D9" s="2">
        <f>D7+D8</f>
        <v>11.280000000000001</v>
      </c>
    </row>
    <row r="11" spans="1:6" x14ac:dyDescent="0.25">
      <c r="A11" t="s">
        <v>3</v>
      </c>
      <c r="B11" s="3">
        <v>0.224</v>
      </c>
    </row>
    <row r="12" spans="1:6" x14ac:dyDescent="0.25">
      <c r="A12" t="s">
        <v>4</v>
      </c>
      <c r="B12" s="4">
        <v>7.6999999999999999E-2</v>
      </c>
    </row>
    <row r="13" spans="1:6" x14ac:dyDescent="0.25">
      <c r="A13" t="s">
        <v>5</v>
      </c>
      <c r="B13" s="7">
        <f>B11+B12</f>
        <v>0.30099999999999999</v>
      </c>
      <c r="D13">
        <f>ROUND((D5+D9)*B13,2)</f>
        <v>13.41</v>
      </c>
      <c r="F13" t="s">
        <v>12</v>
      </c>
    </row>
    <row r="15" spans="1:6" x14ac:dyDescent="0.25">
      <c r="A15" t="s">
        <v>6</v>
      </c>
      <c r="B15" s="3">
        <v>0.222</v>
      </c>
      <c r="D15">
        <f>ROUND(B15*D5,2)</f>
        <v>7.39</v>
      </c>
      <c r="F15" t="s">
        <v>10</v>
      </c>
    </row>
    <row r="17" spans="1:9" x14ac:dyDescent="0.25">
      <c r="A17" t="s">
        <v>7</v>
      </c>
      <c r="D17" s="2">
        <f>D5+D9+D13+D15</f>
        <v>65.350000000000009</v>
      </c>
    </row>
    <row r="19" spans="1:9" x14ac:dyDescent="0.25">
      <c r="A19" t="s">
        <v>8</v>
      </c>
      <c r="B19" s="3">
        <v>0.44800000000000001</v>
      </c>
      <c r="D19" s="2">
        <f>D17*B19</f>
        <v>29.276800000000005</v>
      </c>
      <c r="F19" t="s">
        <v>13</v>
      </c>
    </row>
    <row r="20" spans="1:9" x14ac:dyDescent="0.25">
      <c r="A20" t="s">
        <v>27</v>
      </c>
    </row>
    <row r="21" spans="1:9" x14ac:dyDescent="0.25">
      <c r="A21" t="s">
        <v>28</v>
      </c>
      <c r="B21" s="3">
        <v>0.191</v>
      </c>
      <c r="D21" s="2">
        <f>ROUND(B21*D17,2)</f>
        <v>12.48</v>
      </c>
      <c r="F21" t="s">
        <v>13</v>
      </c>
    </row>
    <row r="22" spans="1:9" x14ac:dyDescent="0.25">
      <c r="A22" t="s">
        <v>9</v>
      </c>
      <c r="B22" s="3">
        <v>0.18</v>
      </c>
      <c r="D22" s="2">
        <f>ROUND(B22*D17,2)</f>
        <v>11.76</v>
      </c>
      <c r="F22" t="s">
        <v>13</v>
      </c>
    </row>
    <row r="23" spans="1:9" x14ac:dyDescent="0.25">
      <c r="B23" s="7"/>
    </row>
    <row r="25" spans="1:9" x14ac:dyDescent="0.25">
      <c r="A25" t="s">
        <v>14</v>
      </c>
      <c r="D25" s="2">
        <f>D17+D19+D21+D22</f>
        <v>118.86680000000003</v>
      </c>
    </row>
    <row r="26" spans="1:9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9" x14ac:dyDescent="0.25">
      <c r="B27" s="10" t="s">
        <v>16</v>
      </c>
      <c r="D27" t="s">
        <v>24</v>
      </c>
      <c r="H27" t="s">
        <v>25</v>
      </c>
    </row>
    <row r="28" spans="1:9" x14ac:dyDescent="0.25">
      <c r="A28" t="s">
        <v>15</v>
      </c>
      <c r="B28" s="9">
        <v>0.25</v>
      </c>
      <c r="D28" s="2">
        <f>$D$25*B28</f>
        <v>29.716700000000007</v>
      </c>
      <c r="H28" s="2">
        <v>25</v>
      </c>
    </row>
    <row r="29" spans="1:9" ht="14.45" x14ac:dyDescent="0.3">
      <c r="A29" t="s">
        <v>17</v>
      </c>
      <c r="B29" s="9">
        <v>0.75</v>
      </c>
      <c r="D29" s="2">
        <f t="shared" ref="D29:D33" si="0">$D$25*B29</f>
        <v>89.150100000000023</v>
      </c>
      <c r="H29" s="2">
        <v>75</v>
      </c>
    </row>
    <row r="30" spans="1:9" ht="14.45" x14ac:dyDescent="0.3">
      <c r="A30" t="s">
        <v>18</v>
      </c>
      <c r="B30" s="9">
        <v>1.1000000000000001</v>
      </c>
      <c r="D30" s="2">
        <f t="shared" si="0"/>
        <v>130.75348000000005</v>
      </c>
      <c r="F30" t="s">
        <v>21</v>
      </c>
      <c r="H30" s="2">
        <v>125</v>
      </c>
    </row>
    <row r="31" spans="1:9" ht="14.45" x14ac:dyDescent="0.3">
      <c r="A31" t="s">
        <v>19</v>
      </c>
      <c r="B31" s="9">
        <v>0.85</v>
      </c>
      <c r="D31" s="2">
        <f t="shared" si="0"/>
        <v>101.03678000000002</v>
      </c>
      <c r="H31" s="2">
        <v>100</v>
      </c>
    </row>
    <row r="32" spans="1:9" ht="14.45" x14ac:dyDescent="0.3">
      <c r="A32" t="s">
        <v>20</v>
      </c>
      <c r="B32" s="9">
        <v>1.7</v>
      </c>
      <c r="D32" s="2">
        <f t="shared" si="0"/>
        <v>202.07356000000004</v>
      </c>
      <c r="F32" t="s">
        <v>22</v>
      </c>
      <c r="H32" s="2">
        <v>150</v>
      </c>
    </row>
    <row r="33" spans="1:8" ht="14.45" x14ac:dyDescent="0.3">
      <c r="A33" t="s">
        <v>26</v>
      </c>
      <c r="B33" s="9">
        <v>0.5</v>
      </c>
      <c r="D33" s="2">
        <f t="shared" si="0"/>
        <v>59.433400000000013</v>
      </c>
      <c r="H33" s="2">
        <v>50</v>
      </c>
    </row>
    <row r="34" spans="1:8" ht="14.45" x14ac:dyDescent="0.3">
      <c r="B34" s="9"/>
    </row>
  </sheetData>
  <pageMargins left="0.7" right="0.7" top="0.75" bottom="0.75" header="0.3" footer="0.3"/>
  <pageSetup scale="81" orientation="portrait" r:id="rId1"/>
  <headerFooter>
    <oddHeader>&amp;R&amp;"Times New Roman,Bold"&amp;10KyPSC Case No. 2017-00321
STAFF-DR-01-071 Attachment BLS-5
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Ziolkowski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173036-689F-43B9-957B-0C62E67F5B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02F7B4-FF9B-4902-A8DF-CDF1CB6CC03A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ce8dc78-f72f-446e-be2b-b93d2c0549d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F45BA5-BE6E-4AF4-B8AA-E0234D8F2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KY Reconnection Charge Calcs</dc:subject>
  <dc:creator>Ziolkowski, Jim</dc:creator>
  <cp:lastModifiedBy>Gates, Debbie</cp:lastModifiedBy>
  <cp:lastPrinted>2017-08-22T20:22:56Z</cp:lastPrinted>
  <dcterms:created xsi:type="dcterms:W3CDTF">2017-05-09T21:27:38Z</dcterms:created>
  <dcterms:modified xsi:type="dcterms:W3CDTF">2017-09-14T22:11:46Z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