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370" windowHeight="12075"/>
  </bookViews>
  <sheets>
    <sheet name="Attachment" sheetId="1" r:id="rId1"/>
  </sheets>
  <definedNames>
    <definedName name="_xlnm.Print_Area" localSheetId="0">Attachment!$A$1:$H$40</definedName>
    <definedName name="Schedule_3">Attachment!$A$1:$E$39</definedName>
  </definedNames>
  <calcPr calcId="145621" iterate="1"/>
</workbook>
</file>

<file path=xl/calcChain.xml><?xml version="1.0" encoding="utf-8"?>
<calcChain xmlns="http://schemas.openxmlformats.org/spreadsheetml/2006/main">
  <c r="H34" i="1" l="1"/>
  <c r="H29" i="1"/>
  <c r="H17" i="1" l="1"/>
  <c r="H28" i="1" l="1"/>
  <c r="H18" i="1"/>
  <c r="H31" i="1" l="1"/>
  <c r="H35" i="1" s="1"/>
  <c r="H37" i="1" s="1"/>
</calcChain>
</file>

<file path=xl/sharedStrings.xml><?xml version="1.0" encoding="utf-8"?>
<sst xmlns="http://schemas.openxmlformats.org/spreadsheetml/2006/main" count="61" uniqueCount="39">
  <si>
    <t>Line</t>
  </si>
  <si>
    <t>No.</t>
  </si>
  <si>
    <t>Description</t>
  </si>
  <si>
    <t>Total</t>
  </si>
  <si>
    <t>Off-System Sales Revenue</t>
  </si>
  <si>
    <t>Asset Energy</t>
  </si>
  <si>
    <t>(+)</t>
  </si>
  <si>
    <t>Non-Asset Energy</t>
  </si>
  <si>
    <t>Bilateral Sales</t>
  </si>
  <si>
    <t>Hedges</t>
  </si>
  <si>
    <t>PJM Bal &amp; DA Oper Reserve Credits</t>
  </si>
  <si>
    <t>Capacity</t>
  </si>
  <si>
    <t xml:space="preserve">Ancillary Services Market </t>
  </si>
  <si>
    <t>Sub-Total Revenues</t>
  </si>
  <si>
    <t>Variable Costs Allocable to Off-System Sales</t>
  </si>
  <si>
    <t>Bilateral Purchases</t>
  </si>
  <si>
    <t>Non-Native Fuel Cost</t>
  </si>
  <si>
    <t>Variable O&amp;M Cost</t>
  </si>
  <si>
    <r>
      <t>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Cost</t>
    </r>
  </si>
  <si>
    <r>
      <t>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Cost</t>
    </r>
  </si>
  <si>
    <t>PJM and Other Costs</t>
  </si>
  <si>
    <t>Sub-Total Expenses</t>
  </si>
  <si>
    <t>(-)</t>
  </si>
  <si>
    <t>Sub-Total</t>
  </si>
  <si>
    <t>Net Margins on Sales of Emission Allowances</t>
  </si>
  <si>
    <t>(Gain)/Losss on Sale of Fuel</t>
  </si>
  <si>
    <t>DUKE ENERGY KENTUCKY, Inc.</t>
  </si>
  <si>
    <t>Allocated to Customers (guaranteed 100% of first $1.0 million)</t>
  </si>
  <si>
    <t>Net Margins on Capacity Transactions Allocated to Customers</t>
  </si>
  <si>
    <t>Percentage Allocated to Customers (75% of margins &gt; $1.0 million)</t>
  </si>
  <si>
    <t>Total PSM Credit</t>
  </si>
  <si>
    <t>Current Rider PSM for the Forecasted Test Period</t>
  </si>
  <si>
    <t>Source</t>
  </si>
  <si>
    <t>WPD-2.20a</t>
  </si>
  <si>
    <t>(1)</t>
  </si>
  <si>
    <t>(1) Net of reactive power revenue and expense.</t>
  </si>
  <si>
    <t>Total Off-System Sales Margin (Line 9 - Line 19)</t>
  </si>
  <si>
    <t>Remainder Allocated to Customers  ((Line 22 + Line 23) x Line 24)</t>
  </si>
  <si>
    <t>Total Allocated to Customers (Line 21 + Line 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</si>
</sst>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i/>
      <sz val="18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vertAlign val="subscript"/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0" fontId="3" fillId="0" borderId="0"/>
  </cellStyleXfs>
  <cellXfs count="62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Fill="1"/>
    <xf numFmtId="0" fontId="5" fillId="0" borderId="0" xfId="0" applyFont="1" applyAlignment="1">
      <alignment horizontal="centerContinuous"/>
    </xf>
    <xf numFmtId="38" fontId="6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7" fontId="7" fillId="0" borderId="0" xfId="0" applyNumberFormat="1" applyFont="1" applyAlignment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38" fontId="9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2" fontId="10" fillId="0" borderId="0" xfId="0" applyNumberFormat="1" applyFont="1" applyFill="1" applyBorder="1"/>
    <xf numFmtId="38" fontId="0" fillId="0" borderId="0" xfId="0" applyNumberFormat="1" applyFill="1" applyBorder="1"/>
    <xf numFmtId="8" fontId="0" fillId="0" borderId="0" xfId="0" applyNumberFormat="1" applyFill="1"/>
    <xf numFmtId="38" fontId="3" fillId="0" borderId="0" xfId="0" applyNumberFormat="1" applyFont="1" applyFill="1" applyBorder="1" applyAlignment="1">
      <alignment horizontal="right"/>
    </xf>
    <xf numFmtId="8" fontId="0" fillId="0" borderId="0" xfId="0" applyNumberFormat="1" applyFill="1" applyBorder="1"/>
    <xf numFmtId="0" fontId="0" fillId="0" borderId="0" xfId="0" quotePrefix="1" applyFill="1" applyBorder="1" applyAlignment="1">
      <alignment horizontal="left"/>
    </xf>
    <xf numFmtId="0" fontId="3" fillId="0" borderId="0" xfId="0" applyFont="1" applyFill="1" applyBorder="1"/>
    <xf numFmtId="38" fontId="0" fillId="0" borderId="0" xfId="0" applyNumberFormat="1" applyBorder="1"/>
    <xf numFmtId="8" fontId="0" fillId="0" borderId="0" xfId="0" applyNumberFormat="1"/>
    <xf numFmtId="8" fontId="0" fillId="0" borderId="0" xfId="0" applyNumberFormat="1" applyBorder="1"/>
    <xf numFmtId="0" fontId="12" fillId="0" borderId="0" xfId="0" applyFont="1" applyFill="1"/>
    <xf numFmtId="42" fontId="0" fillId="0" borderId="2" xfId="0" applyNumberFormat="1" applyFill="1" applyBorder="1"/>
    <xf numFmtId="42" fontId="0" fillId="0" borderId="0" xfId="0" applyNumberFormat="1" applyFill="1" applyBorder="1"/>
    <xf numFmtId="42" fontId="10" fillId="0" borderId="2" xfId="1" applyNumberFormat="1" applyFont="1" applyFill="1" applyBorder="1"/>
    <xf numFmtId="38" fontId="0" fillId="0" borderId="0" xfId="0" applyNumberFormat="1" applyFill="1"/>
    <xf numFmtId="10" fontId="10" fillId="0" borderId="0" xfId="0" applyNumberFormat="1" applyFont="1" applyFill="1"/>
    <xf numFmtId="0" fontId="0" fillId="0" borderId="0" xfId="2" applyFont="1" applyFill="1"/>
    <xf numFmtId="0" fontId="0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quotePrefix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 indent="1"/>
    </xf>
    <xf numFmtId="0" fontId="8" fillId="0" borderId="0" xfId="0" applyFont="1" applyFill="1" applyBorder="1"/>
    <xf numFmtId="37" fontId="0" fillId="0" borderId="0" xfId="0" applyNumberFormat="1" applyFill="1" applyBorder="1"/>
    <xf numFmtId="0" fontId="8" fillId="0" borderId="0" xfId="0" applyFont="1" applyFill="1" applyBorder="1" applyAlignment="1">
      <alignment horizontal="center"/>
    </xf>
    <xf numFmtId="0" fontId="0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 indent="1"/>
    </xf>
    <xf numFmtId="0" fontId="0" fillId="0" borderId="0" xfId="3" applyFont="1" applyFill="1" applyBorder="1"/>
    <xf numFmtId="0" fontId="0" fillId="0" borderId="0" xfId="0" quotePrefix="1" applyFill="1" applyAlignment="1">
      <alignment horizontal="left"/>
    </xf>
    <xf numFmtId="0" fontId="0" fillId="0" borderId="0" xfId="0" applyFont="1" applyFill="1"/>
    <xf numFmtId="38" fontId="0" fillId="0" borderId="3" xfId="0" applyNumberFormat="1" applyFill="1" applyBorder="1"/>
    <xf numFmtId="41" fontId="10" fillId="0" borderId="0" xfId="0" applyNumberFormat="1" applyFont="1" applyFill="1" applyBorder="1"/>
    <xf numFmtId="41" fontId="10" fillId="0" borderId="2" xfId="0" applyNumberFormat="1" applyFont="1" applyFill="1" applyBorder="1"/>
    <xf numFmtId="0" fontId="13" fillId="0" borderId="0" xfId="0" applyFont="1" applyFill="1"/>
    <xf numFmtId="0" fontId="0" fillId="0" borderId="0" xfId="0" applyFill="1" applyBorder="1" applyAlignment="1">
      <alignment horizontal="centerContinuous"/>
    </xf>
    <xf numFmtId="0" fontId="13" fillId="0" borderId="0" xfId="0" applyFont="1" applyFill="1" applyBorder="1"/>
    <xf numFmtId="17" fontId="7" fillId="0" borderId="0" xfId="0" applyNumberFormat="1" applyFont="1" applyFill="1" applyAlignment="1"/>
    <xf numFmtId="17" fontId="5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38" fontId="9" fillId="0" borderId="0" xfId="0" applyNumberFormat="1" applyFont="1" applyFill="1" applyAlignment="1">
      <alignment horizontal="center"/>
    </xf>
    <xf numFmtId="8" fontId="6" fillId="0" borderId="0" xfId="0" applyNumberFormat="1" applyFont="1" applyFill="1"/>
    <xf numFmtId="38" fontId="3" fillId="0" borderId="0" xfId="0" applyNumberFormat="1" applyFont="1" applyFill="1" applyAlignment="1">
      <alignment horizontal="right"/>
    </xf>
    <xf numFmtId="42" fontId="14" fillId="0" borderId="0" xfId="0" applyNumberFormat="1" applyFont="1" applyFill="1" applyBorder="1"/>
    <xf numFmtId="17" fontId="7" fillId="0" borderId="0" xfId="0" applyNumberFormat="1" applyFont="1" applyAlignment="1">
      <alignment horizontal="center"/>
    </xf>
    <xf numFmtId="38" fontId="0" fillId="0" borderId="0" xfId="0" applyNumberFormat="1" applyFill="1" applyBorder="1" applyAlignment="1">
      <alignment horizontal="center"/>
    </xf>
  </cellXfs>
  <cellStyles count="9">
    <cellStyle name="Comma" xfId="1" builtinId="3"/>
    <cellStyle name="Comma 3" xfId="4"/>
    <cellStyle name="Currency 2" xfId="5"/>
    <cellStyle name="Good 2" xfId="6"/>
    <cellStyle name="Normal" xfId="0" builtinId="0"/>
    <cellStyle name="Normal 2" xfId="3"/>
    <cellStyle name="Normal 2 2" xfId="7"/>
    <cellStyle name="Normal 3" xfId="2"/>
    <cellStyle name="Normal 4" xfId="8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54"/>
  <sheetViews>
    <sheetView tabSelected="1" zoomScale="70" zoomScaleNormal="70" zoomScaleSheetLayoutView="75" workbookViewId="0">
      <selection activeCell="C5" sqref="C5"/>
    </sheetView>
  </sheetViews>
  <sheetFormatPr defaultRowHeight="12.75" x14ac:dyDescent="0.2"/>
  <cols>
    <col min="1" max="1" width="5" customWidth="1"/>
    <col min="2" max="2" width="1.7109375" customWidth="1"/>
    <col min="3" max="3" width="59.7109375" bestFit="1" customWidth="1"/>
    <col min="4" max="4" width="1.7109375" customWidth="1"/>
    <col min="5" max="5" width="3.28515625" bestFit="1" customWidth="1"/>
    <col min="6" max="6" width="14.7109375" customWidth="1"/>
    <col min="7" max="7" width="3.85546875" style="3" customWidth="1"/>
    <col min="8" max="8" width="16.5703125" style="3" customWidth="1"/>
    <col min="9" max="10" width="8.85546875" customWidth="1"/>
  </cols>
  <sheetData>
    <row r="1" spans="1:15" ht="15" customHeight="1" x14ac:dyDescent="0.35">
      <c r="A1" s="36" t="s">
        <v>26</v>
      </c>
      <c r="B1" s="1"/>
      <c r="F1" s="50"/>
    </row>
    <row r="2" spans="1:15" ht="15" customHeight="1" x14ac:dyDescent="0.25">
      <c r="A2" s="15" t="s">
        <v>31</v>
      </c>
      <c r="F2" s="50"/>
    </row>
    <row r="3" spans="1:15" ht="15" customHeight="1" x14ac:dyDescent="0.25">
      <c r="F3" s="52"/>
      <c r="G3" s="51"/>
    </row>
    <row r="4" spans="1:15" ht="15" customHeight="1" x14ac:dyDescent="0.2"/>
    <row r="5" spans="1:15" ht="15" customHeight="1" x14ac:dyDescent="0.2">
      <c r="F5" s="5"/>
    </row>
    <row r="6" spans="1:15" ht="15" customHeight="1" x14ac:dyDescent="0.25">
      <c r="A6" s="4"/>
      <c r="B6" s="4"/>
      <c r="C6" s="4"/>
      <c r="D6" s="4"/>
      <c r="E6" s="4"/>
      <c r="F6" s="5"/>
    </row>
    <row r="7" spans="1:15" s="2" customFormat="1" ht="15" customHeight="1" x14ac:dyDescent="0.25">
      <c r="A7" s="6" t="s">
        <v>0</v>
      </c>
      <c r="F7" s="7"/>
      <c r="G7" s="53"/>
      <c r="H7" s="54"/>
    </row>
    <row r="8" spans="1:15" s="2" customFormat="1" ht="15" customHeight="1" thickBot="1" x14ac:dyDescent="0.3">
      <c r="A8" s="8" t="s">
        <v>1</v>
      </c>
      <c r="B8" s="9"/>
      <c r="C8" s="8" t="s">
        <v>2</v>
      </c>
      <c r="D8" s="9"/>
      <c r="E8" s="10"/>
      <c r="F8" s="60" t="s">
        <v>32</v>
      </c>
      <c r="G8" s="53"/>
      <c r="H8" s="55" t="s">
        <v>3</v>
      </c>
    </row>
    <row r="9" spans="1:15" ht="15" customHeight="1" x14ac:dyDescent="0.2">
      <c r="A9" s="11"/>
      <c r="B9" s="12"/>
      <c r="F9" s="13"/>
      <c r="H9" s="56"/>
    </row>
    <row r="10" spans="1:15" ht="15" customHeight="1" x14ac:dyDescent="0.2">
      <c r="A10" s="14">
        <v>1</v>
      </c>
      <c r="B10" s="12"/>
      <c r="C10" s="15" t="s">
        <v>4</v>
      </c>
      <c r="F10" s="13"/>
      <c r="H10" s="56"/>
    </row>
    <row r="11" spans="1:15" s="3" customFormat="1" ht="15" customHeight="1" x14ac:dyDescent="0.2">
      <c r="A11" s="14">
        <v>2</v>
      </c>
      <c r="C11" s="16" t="s">
        <v>5</v>
      </c>
      <c r="D11" s="16"/>
      <c r="E11" s="17" t="s">
        <v>6</v>
      </c>
      <c r="F11" s="61" t="s">
        <v>33</v>
      </c>
      <c r="G11" s="20"/>
      <c r="H11" s="18">
        <v>11959000</v>
      </c>
      <c r="I11" s="20"/>
      <c r="J11" s="20"/>
      <c r="K11" s="20"/>
      <c r="L11" s="20"/>
      <c r="M11" s="20"/>
      <c r="N11" s="20"/>
      <c r="O11" s="20"/>
    </row>
    <row r="12" spans="1:15" s="3" customFormat="1" ht="15" customHeight="1" x14ac:dyDescent="0.2">
      <c r="A12" s="14">
        <v>3</v>
      </c>
      <c r="C12" s="23" t="s">
        <v>7</v>
      </c>
      <c r="D12" s="16"/>
      <c r="E12" s="17" t="s">
        <v>6</v>
      </c>
      <c r="F12" s="19"/>
      <c r="G12" s="20"/>
      <c r="H12" s="48">
        <v>0</v>
      </c>
      <c r="I12" s="20"/>
      <c r="J12" s="20"/>
      <c r="K12" s="20"/>
      <c r="L12" s="20"/>
      <c r="M12" s="20"/>
      <c r="N12" s="20"/>
      <c r="O12" s="20"/>
    </row>
    <row r="13" spans="1:15" s="3" customFormat="1" ht="15" customHeight="1" x14ac:dyDescent="0.2">
      <c r="A13" s="14">
        <v>4</v>
      </c>
      <c r="C13" s="16" t="s">
        <v>8</v>
      </c>
      <c r="D13" s="16"/>
      <c r="E13" s="17" t="s">
        <v>6</v>
      </c>
      <c r="F13" s="21"/>
      <c r="G13" s="57"/>
      <c r="H13" s="48">
        <v>0</v>
      </c>
      <c r="I13" s="20"/>
      <c r="J13" s="20"/>
      <c r="K13" s="20"/>
      <c r="L13" s="20"/>
      <c r="M13" s="20"/>
      <c r="N13" s="20"/>
      <c r="O13" s="20"/>
    </row>
    <row r="14" spans="1:15" s="3" customFormat="1" ht="15" customHeight="1" x14ac:dyDescent="0.2">
      <c r="A14" s="14">
        <v>5</v>
      </c>
      <c r="C14" s="16" t="s">
        <v>9</v>
      </c>
      <c r="D14" s="16"/>
      <c r="E14" s="17" t="s">
        <v>6</v>
      </c>
      <c r="F14" s="21"/>
      <c r="G14" s="57"/>
      <c r="H14" s="48">
        <v>0</v>
      </c>
      <c r="I14" s="20"/>
      <c r="J14" s="20"/>
      <c r="K14" s="20"/>
      <c r="L14" s="20"/>
      <c r="M14" s="20"/>
      <c r="N14" s="20"/>
      <c r="O14" s="20"/>
    </row>
    <row r="15" spans="1:15" s="3" customFormat="1" ht="15" customHeight="1" x14ac:dyDescent="0.2">
      <c r="A15" s="14">
        <v>6</v>
      </c>
      <c r="C15" s="16" t="s">
        <v>10</v>
      </c>
      <c r="D15" s="16"/>
      <c r="E15" s="17" t="s">
        <v>6</v>
      </c>
      <c r="F15" s="21"/>
      <c r="G15" s="57"/>
      <c r="H15" s="48">
        <v>0</v>
      </c>
      <c r="I15" s="20"/>
      <c r="J15" s="20"/>
      <c r="K15" s="20"/>
      <c r="L15" s="20"/>
      <c r="M15" s="20"/>
      <c r="N15" s="20"/>
      <c r="O15" s="20"/>
    </row>
    <row r="16" spans="1:15" s="3" customFormat="1" ht="15" customHeight="1" x14ac:dyDescent="0.2">
      <c r="A16" s="14">
        <v>7</v>
      </c>
      <c r="C16" s="24" t="s">
        <v>11</v>
      </c>
      <c r="D16" s="16"/>
      <c r="E16" s="17" t="s">
        <v>6</v>
      </c>
      <c r="F16" s="21"/>
      <c r="G16" s="57"/>
      <c r="H16" s="48">
        <v>0</v>
      </c>
      <c r="I16" s="20"/>
      <c r="J16" s="20"/>
      <c r="K16" s="20"/>
      <c r="L16" s="20"/>
      <c r="M16" s="20"/>
      <c r="N16" s="20"/>
      <c r="O16" s="20"/>
    </row>
    <row r="17" spans="1:15" s="3" customFormat="1" ht="15" customHeight="1" x14ac:dyDescent="0.2">
      <c r="A17" s="14">
        <v>8</v>
      </c>
      <c r="C17" s="24" t="s">
        <v>12</v>
      </c>
      <c r="D17" s="16"/>
      <c r="E17" s="17" t="s">
        <v>6</v>
      </c>
      <c r="F17" s="61" t="s">
        <v>33</v>
      </c>
      <c r="G17" s="61" t="s">
        <v>34</v>
      </c>
      <c r="H17" s="49">
        <f>1881230-1062000</f>
        <v>819230</v>
      </c>
      <c r="I17" s="20"/>
      <c r="J17" s="20"/>
      <c r="K17" s="20"/>
      <c r="L17" s="20"/>
      <c r="M17" s="20"/>
      <c r="N17" s="20"/>
      <c r="O17" s="20"/>
    </row>
    <row r="18" spans="1:15" ht="18.75" customHeight="1" x14ac:dyDescent="0.2">
      <c r="A18" s="14">
        <v>9</v>
      </c>
      <c r="C18" s="38" t="s">
        <v>13</v>
      </c>
      <c r="D18" s="39"/>
      <c r="E18" s="39"/>
      <c r="F18" s="25"/>
      <c r="G18" s="20"/>
      <c r="H18" s="29">
        <f>SUM(H11:H17)</f>
        <v>12778230</v>
      </c>
      <c r="I18" s="26"/>
      <c r="J18" s="26"/>
      <c r="K18" s="26"/>
      <c r="L18" s="26"/>
      <c r="M18" s="26"/>
      <c r="N18" s="26"/>
      <c r="O18" s="26"/>
    </row>
    <row r="19" spans="1:15" ht="15" customHeight="1" x14ac:dyDescent="0.2">
      <c r="A19" s="14">
        <v>10</v>
      </c>
      <c r="C19" s="16"/>
      <c r="D19" s="16"/>
      <c r="E19" s="16"/>
      <c r="F19" s="27"/>
      <c r="G19" s="20"/>
      <c r="H19" s="40"/>
      <c r="I19" s="26"/>
      <c r="J19" s="26"/>
      <c r="K19" s="26"/>
      <c r="L19" s="26"/>
      <c r="M19" s="26"/>
      <c r="N19" s="26"/>
      <c r="O19" s="26"/>
    </row>
    <row r="20" spans="1:15" ht="15" customHeight="1" x14ac:dyDescent="0.2">
      <c r="A20" s="14">
        <v>11</v>
      </c>
      <c r="C20" s="39" t="s">
        <v>14</v>
      </c>
      <c r="D20" s="16"/>
      <c r="E20" s="16"/>
      <c r="F20" s="27"/>
      <c r="G20" s="20"/>
      <c r="H20" s="40"/>
      <c r="I20" s="26"/>
      <c r="J20" s="26"/>
      <c r="K20" s="26"/>
      <c r="L20" s="26"/>
      <c r="M20" s="26"/>
      <c r="N20" s="26"/>
      <c r="O20" s="26"/>
    </row>
    <row r="21" spans="1:15" ht="15" customHeight="1" x14ac:dyDescent="0.2">
      <c r="A21" s="14">
        <v>12</v>
      </c>
      <c r="C21" s="24" t="s">
        <v>15</v>
      </c>
      <c r="D21" s="16"/>
      <c r="E21" s="17" t="s">
        <v>6</v>
      </c>
      <c r="F21" s="27"/>
      <c r="G21" s="20"/>
      <c r="H21" s="18">
        <v>0</v>
      </c>
      <c r="I21" s="26"/>
      <c r="J21" s="26"/>
      <c r="K21" s="26"/>
      <c r="L21" s="26"/>
      <c r="M21" s="26"/>
      <c r="N21" s="26"/>
      <c r="O21" s="26"/>
    </row>
    <row r="22" spans="1:15" s="3" customFormat="1" ht="15" customHeight="1" x14ac:dyDescent="0.2">
      <c r="A22" s="14">
        <v>13</v>
      </c>
      <c r="C22" s="23" t="s">
        <v>16</v>
      </c>
      <c r="D22" s="16"/>
      <c r="E22" s="17" t="s">
        <v>6</v>
      </c>
      <c r="F22" s="61" t="s">
        <v>33</v>
      </c>
      <c r="G22" s="20"/>
      <c r="H22" s="48">
        <v>8758000</v>
      </c>
      <c r="I22" s="20"/>
      <c r="J22" s="20"/>
      <c r="K22" s="20"/>
      <c r="L22" s="20"/>
      <c r="M22" s="26"/>
      <c r="N22" s="20"/>
      <c r="O22" s="20"/>
    </row>
    <row r="23" spans="1:15" s="3" customFormat="1" ht="15" customHeight="1" x14ac:dyDescent="0.2">
      <c r="A23" s="14">
        <v>14</v>
      </c>
      <c r="C23" s="16" t="s">
        <v>17</v>
      </c>
      <c r="D23" s="16"/>
      <c r="E23" s="17" t="s">
        <v>6</v>
      </c>
      <c r="F23" s="19"/>
      <c r="G23" s="20"/>
      <c r="H23" s="48">
        <v>0</v>
      </c>
      <c r="I23" s="20"/>
      <c r="J23" s="20"/>
      <c r="K23" s="20"/>
      <c r="L23" s="20"/>
      <c r="M23" s="20"/>
      <c r="N23" s="20"/>
      <c r="O23" s="20"/>
    </row>
    <row r="24" spans="1:15" s="3" customFormat="1" ht="15" customHeight="1" x14ac:dyDescent="0.3">
      <c r="A24" s="14">
        <v>15</v>
      </c>
      <c r="C24" s="23" t="s">
        <v>18</v>
      </c>
      <c r="D24" s="16"/>
      <c r="E24" s="17" t="s">
        <v>6</v>
      </c>
      <c r="F24" s="61" t="s">
        <v>33</v>
      </c>
      <c r="G24" s="20"/>
      <c r="H24" s="48">
        <v>241</v>
      </c>
      <c r="I24" s="20"/>
      <c r="J24" s="20"/>
      <c r="K24" s="20"/>
      <c r="L24" s="20"/>
      <c r="M24" s="20"/>
      <c r="N24" s="20"/>
      <c r="O24" s="20"/>
    </row>
    <row r="25" spans="1:15" s="3" customFormat="1" ht="15" customHeight="1" x14ac:dyDescent="0.3">
      <c r="A25" s="14">
        <v>16</v>
      </c>
      <c r="C25" s="23" t="s">
        <v>19</v>
      </c>
      <c r="D25" s="16"/>
      <c r="E25" s="17" t="s">
        <v>6</v>
      </c>
      <c r="F25" s="19"/>
      <c r="G25" s="20"/>
      <c r="H25" s="48">
        <v>0</v>
      </c>
      <c r="I25" s="20"/>
      <c r="J25" s="20"/>
      <c r="K25" s="20"/>
      <c r="L25" s="20"/>
      <c r="M25" s="20"/>
      <c r="N25" s="20"/>
      <c r="O25" s="20"/>
    </row>
    <row r="26" spans="1:15" s="3" customFormat="1" ht="15" customHeight="1" x14ac:dyDescent="0.2">
      <c r="A26" s="14">
        <v>17</v>
      </c>
      <c r="B26" s="28"/>
      <c r="C26" s="24" t="s">
        <v>20</v>
      </c>
      <c r="D26" s="24"/>
      <c r="E26" s="17" t="s">
        <v>6</v>
      </c>
      <c r="F26" s="21"/>
      <c r="G26" s="58"/>
      <c r="H26" s="48">
        <v>0</v>
      </c>
      <c r="I26" s="20"/>
      <c r="J26" s="20"/>
      <c r="K26" s="20"/>
      <c r="L26" s="20"/>
      <c r="M26" s="20"/>
      <c r="N26" s="20"/>
      <c r="O26" s="20"/>
    </row>
    <row r="27" spans="1:15" s="3" customFormat="1" ht="15" customHeight="1" x14ac:dyDescent="0.2">
      <c r="A27" s="14">
        <v>18</v>
      </c>
      <c r="C27" s="34" t="s">
        <v>25</v>
      </c>
      <c r="D27" s="16"/>
      <c r="E27" s="17" t="s">
        <v>6</v>
      </c>
      <c r="F27" s="22"/>
      <c r="G27" s="20"/>
      <c r="H27" s="49">
        <v>0</v>
      </c>
      <c r="I27" s="20"/>
      <c r="J27" s="20"/>
      <c r="K27" s="20"/>
      <c r="L27" s="20"/>
      <c r="M27" s="20"/>
      <c r="N27" s="20"/>
      <c r="O27" s="20"/>
    </row>
    <row r="28" spans="1:15" ht="15" customHeight="1" x14ac:dyDescent="0.2">
      <c r="A28" s="14">
        <v>19</v>
      </c>
      <c r="C28" s="38" t="s">
        <v>21</v>
      </c>
      <c r="D28" s="39"/>
      <c r="E28" s="41"/>
      <c r="F28" s="19"/>
      <c r="G28" s="20"/>
      <c r="H28" s="29">
        <f>SUM(H21:H27)</f>
        <v>8758241</v>
      </c>
      <c r="I28" s="26"/>
      <c r="J28" s="26"/>
      <c r="K28" s="26"/>
      <c r="L28" s="26"/>
      <c r="M28" s="26"/>
      <c r="N28" s="26"/>
      <c r="O28" s="26"/>
    </row>
    <row r="29" spans="1:15" ht="15" customHeight="1" x14ac:dyDescent="0.2">
      <c r="A29" s="14">
        <v>20</v>
      </c>
      <c r="C29" s="37" t="s">
        <v>36</v>
      </c>
      <c r="D29" s="39"/>
      <c r="E29" s="17" t="s">
        <v>6</v>
      </c>
      <c r="F29" s="19"/>
      <c r="H29" s="30">
        <f>H18-H28</f>
        <v>4019989</v>
      </c>
    </row>
    <row r="30" spans="1:15" ht="15" customHeight="1" x14ac:dyDescent="0.2">
      <c r="A30" s="14">
        <v>21</v>
      </c>
      <c r="C30" s="42" t="s">
        <v>27</v>
      </c>
      <c r="D30" s="3"/>
      <c r="E30" s="14" t="s">
        <v>22</v>
      </c>
      <c r="F30" s="3"/>
      <c r="H30" s="31">
        <v>1000000</v>
      </c>
    </row>
    <row r="31" spans="1:15" ht="15" customHeight="1" x14ac:dyDescent="0.2">
      <c r="A31" s="14">
        <v>22</v>
      </c>
      <c r="C31" s="43" t="s">
        <v>23</v>
      </c>
      <c r="D31" s="3"/>
      <c r="E31" s="17" t="s">
        <v>6</v>
      </c>
      <c r="F31" s="3"/>
      <c r="H31" s="30">
        <f>IF(H29&lt;H30,0,+H29-H30)</f>
        <v>3019989</v>
      </c>
    </row>
    <row r="32" spans="1:15" ht="15" customHeight="1" x14ac:dyDescent="0.2">
      <c r="A32" s="14">
        <v>23</v>
      </c>
      <c r="C32" s="44" t="s">
        <v>28</v>
      </c>
      <c r="D32" s="3"/>
      <c r="E32" s="17" t="s">
        <v>6</v>
      </c>
      <c r="F32" s="61" t="s">
        <v>33</v>
      </c>
      <c r="H32" s="59">
        <v>-204693</v>
      </c>
    </row>
    <row r="33" spans="1:8" ht="15" customHeight="1" x14ac:dyDescent="0.2">
      <c r="A33" s="14">
        <v>24</v>
      </c>
      <c r="C33" s="45" t="s">
        <v>29</v>
      </c>
      <c r="D33" s="3"/>
      <c r="E33" s="14"/>
      <c r="F33" s="3"/>
      <c r="H33" s="33">
        <v>0.75</v>
      </c>
    </row>
    <row r="34" spans="1:8" ht="15" customHeight="1" x14ac:dyDescent="0.2">
      <c r="A34" s="14">
        <v>25</v>
      </c>
      <c r="C34" s="46" t="s">
        <v>37</v>
      </c>
      <c r="D34" s="3"/>
      <c r="E34" s="14"/>
      <c r="F34" s="3"/>
      <c r="H34" s="29">
        <f>ROUND((H31+H32)*H33,0)</f>
        <v>2111472</v>
      </c>
    </row>
    <row r="35" spans="1:8" ht="15" customHeight="1" x14ac:dyDescent="0.2">
      <c r="A35" s="14">
        <v>26</v>
      </c>
      <c r="C35" s="46" t="s">
        <v>38</v>
      </c>
      <c r="D35" s="3"/>
      <c r="E35" s="17" t="s">
        <v>6</v>
      </c>
      <c r="F35" s="3"/>
      <c r="H35" s="30">
        <f>IF(H29&lt;H30,H29,+H34+H30)</f>
        <v>3111472</v>
      </c>
    </row>
    <row r="36" spans="1:8" ht="15" customHeight="1" x14ac:dyDescent="0.2">
      <c r="A36" s="14">
        <v>27</v>
      </c>
      <c r="C36" s="3" t="s">
        <v>24</v>
      </c>
      <c r="D36" s="3"/>
      <c r="E36" s="17" t="s">
        <v>6</v>
      </c>
      <c r="F36" s="3"/>
      <c r="H36" s="29">
        <v>0</v>
      </c>
    </row>
    <row r="37" spans="1:8" ht="15" customHeight="1" thickBot="1" x14ac:dyDescent="0.25">
      <c r="A37" s="14">
        <v>28</v>
      </c>
      <c r="C37" s="35" t="s">
        <v>30</v>
      </c>
      <c r="D37" s="3"/>
      <c r="E37" s="3"/>
      <c r="F37" s="3"/>
      <c r="H37" s="47">
        <f>SUM(H35:H36)</f>
        <v>3111472</v>
      </c>
    </row>
    <row r="38" spans="1:8" ht="15" customHeight="1" thickTop="1" x14ac:dyDescent="0.2">
      <c r="A38" s="14"/>
      <c r="C38" s="3"/>
      <c r="D38" s="3"/>
      <c r="E38" s="3"/>
      <c r="F38" s="3"/>
      <c r="H38" s="32"/>
    </row>
    <row r="39" spans="1:8" ht="15" customHeight="1" x14ac:dyDescent="0.2">
      <c r="A39" s="14"/>
      <c r="C39" s="35" t="s">
        <v>35</v>
      </c>
      <c r="F39" s="3"/>
      <c r="H39" s="32"/>
    </row>
    <row r="40" spans="1:8" ht="15" customHeight="1" x14ac:dyDescent="0.2">
      <c r="F40" s="3"/>
    </row>
    <row r="41" spans="1:8" ht="15" customHeight="1" x14ac:dyDescent="0.2">
      <c r="F41" s="3"/>
    </row>
    <row r="42" spans="1:8" ht="15" customHeight="1" x14ac:dyDescent="0.2">
      <c r="F42" s="3"/>
    </row>
    <row r="43" spans="1:8" ht="12.95" customHeight="1" x14ac:dyDescent="0.2">
      <c r="F43" s="3"/>
    </row>
    <row r="44" spans="1:8" ht="12.95" customHeight="1" x14ac:dyDescent="0.2">
      <c r="F44" s="3"/>
    </row>
    <row r="45" spans="1:8" ht="12.95" customHeight="1" x14ac:dyDescent="0.2">
      <c r="F45" s="3"/>
    </row>
    <row r="46" spans="1:8" ht="12.95" customHeight="1" x14ac:dyDescent="0.2">
      <c r="F46" s="3"/>
    </row>
    <row r="47" spans="1:8" ht="12.95" customHeight="1" x14ac:dyDescent="0.2">
      <c r="F47" s="3"/>
    </row>
    <row r="48" spans="1:8" ht="12.95" customHeight="1" x14ac:dyDescent="0.2">
      <c r="F48" s="3"/>
    </row>
    <row r="49" spans="6:6" x14ac:dyDescent="0.2">
      <c r="F49" s="3"/>
    </row>
    <row r="50" spans="6:6" x14ac:dyDescent="0.2">
      <c r="F50" s="3"/>
    </row>
    <row r="51" spans="6:6" x14ac:dyDescent="0.2">
      <c r="F51" s="3"/>
    </row>
    <row r="52" spans="6:6" x14ac:dyDescent="0.2">
      <c r="F52" s="3"/>
    </row>
    <row r="53" spans="6:6" x14ac:dyDescent="0.2">
      <c r="F53" s="3"/>
    </row>
    <row r="54" spans="6:6" x14ac:dyDescent="0.2">
      <c r="F54" s="3"/>
    </row>
  </sheetData>
  <printOptions horizontalCentered="1"/>
  <pageMargins left="1" right="1" top="1" bottom="1" header="0.5" footer="0.5"/>
  <pageSetup scale="78" orientation="portrait" cellComments="asDisplayed" r:id="rId1"/>
  <headerFooter alignWithMargins="0">
    <oddHeader>&amp;R&amp;"Times New Roman,Bold"KyPSC Case No. 2017-00321
AG-DR-02-020 Attachment
Page &amp;P of &amp;N</oddHeader>
  </headerFooter>
  <colBreaks count="1" manualBreakCount="1">
    <brk id="2" max="3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>WATHEN</Witness>
  </documentManagement>
</p:properties>
</file>

<file path=customXml/itemProps1.xml><?xml version="1.0" encoding="utf-8"?>
<ds:datastoreItem xmlns:ds="http://schemas.openxmlformats.org/officeDocument/2006/customXml" ds:itemID="{446817A6-D684-41BB-A540-D0B48E76AA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9430E7-CB3E-419E-95D3-0BDCA8AB95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81AADB-68B7-48C8-A978-DD93188878EC}">
  <ds:schemaRefs>
    <ds:schemaRef ds:uri="http://schemas.microsoft.com/office/2006/documentManagement/types"/>
    <ds:schemaRef ds:uri="ace8dc78-f72f-446e-be2b-b93d2c0549dc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Attachment</vt:lpstr>
      <vt:lpstr>Attachment!Print_Area</vt:lpstr>
      <vt:lpstr>Schedule_3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Rider PSM - Test Year - Current Rider</dc:subject>
  <dc:creator>Steinkuhl, Lisa D</dc:creator>
  <cp:lastModifiedBy>Gates, Debbie</cp:lastModifiedBy>
  <cp:lastPrinted>2017-12-08T16:23:15Z</cp:lastPrinted>
  <dcterms:created xsi:type="dcterms:W3CDTF">2017-10-30T19:39:55Z</dcterms:created>
  <dcterms:modified xsi:type="dcterms:W3CDTF">2017-12-08T16:23:37Z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0x010100EFB4F9D769397A4B9CC6B02A2352A1B6</vt:lpwstr>
  </property>
</Properties>
</file>