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15"/>
  </bookViews>
  <sheets>
    <sheet name="Stats" sheetId="6" r:id="rId1"/>
  </sheets>
  <calcPr calcId="145621" iterate="1"/>
</workbook>
</file>

<file path=xl/calcChain.xml><?xml version="1.0" encoding="utf-8"?>
<calcChain xmlns="http://schemas.openxmlformats.org/spreadsheetml/2006/main">
  <c r="F17" i="6" l="1"/>
  <c r="C6" i="6"/>
  <c r="J17" i="6" l="1"/>
  <c r="C17" i="6"/>
  <c r="I17" i="6"/>
  <c r="D17" i="6"/>
  <c r="H17" i="6"/>
  <c r="L17" i="6"/>
  <c r="G17" i="6"/>
  <c r="K17" i="6"/>
  <c r="B17" i="6"/>
  <c r="E17" i="6"/>
  <c r="M17" i="6"/>
  <c r="B20" i="6" l="1"/>
  <c r="C20" i="6" s="1"/>
  <c r="M20" i="6"/>
  <c r="E19" i="6" l="1"/>
  <c r="C19" i="6" l="1"/>
  <c r="F19" i="6"/>
  <c r="D19" i="6"/>
  <c r="L19" i="6"/>
  <c r="J19" i="6" l="1"/>
  <c r="H19" i="6"/>
  <c r="I19" i="6"/>
  <c r="K19" i="6"/>
  <c r="G19" i="6"/>
</calcChain>
</file>

<file path=xl/sharedStrings.xml><?xml version="1.0" encoding="utf-8"?>
<sst xmlns="http://schemas.openxmlformats.org/spreadsheetml/2006/main" count="15" uniqueCount="15">
  <si>
    <t>Customer Accounts</t>
  </si>
  <si>
    <t>Sales</t>
  </si>
  <si>
    <t>Transmission O&amp;M</t>
  </si>
  <si>
    <t>Distribution O&amp;M</t>
  </si>
  <si>
    <t>A&amp;G O&amp;M</t>
  </si>
  <si>
    <t>2007 TY</t>
  </si>
  <si>
    <t>TY</t>
  </si>
  <si>
    <t>Actual Total Non-Fuel O&amp;M</t>
  </si>
  <si>
    <t>Sources:  FERC Form 1, pages 324-327, for Actual Data and</t>
  </si>
  <si>
    <t>Customer Service &amp; Info Services</t>
  </si>
  <si>
    <t xml:space="preserve">  In Millions for Chart</t>
  </si>
  <si>
    <t>Duke Energy Kentucky</t>
  </si>
  <si>
    <t>O&amp;M Summary 2007-2017 (&amp; Last Two Test Years)</t>
  </si>
  <si>
    <t>Case No. 2017-00321</t>
  </si>
  <si>
    <t xml:space="preserve">               Schedule C-2.1 Forecasted Period, in 2006-172 and 2017-321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</si>
</sst>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0" fillId="0" borderId="0" xfId="0" applyFill="1"/>
    <xf numFmtId="0" fontId="2" fillId="0" borderId="1" xfId="0" quotePrefix="1" applyFont="1" applyFill="1" applyBorder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/>
    <xf numFmtId="164" fontId="0" fillId="0" borderId="0" xfId="0" applyNumberFormat="1" applyFill="1"/>
    <xf numFmtId="0" fontId="0" fillId="0" borderId="0" xfId="0" quotePrefix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2" fillId="0" borderId="0" xfId="0" quotePrefix="1" applyFont="1" applyFill="1" applyBorder="1" applyAlignment="1">
      <alignment horizontal="center"/>
    </xf>
    <xf numFmtId="164" fontId="0" fillId="2" borderId="0" xfId="0" applyNumberFormat="1" applyFill="1"/>
    <xf numFmtId="164" fontId="1" fillId="0" borderId="0" xfId="1" quotePrefix="1" applyNumberFormat="1" applyFont="1" applyFill="1" applyAlignment="1">
      <alignment horizontal="left"/>
    </xf>
    <xf numFmtId="164" fontId="1" fillId="2" borderId="0" xfId="0" quotePrefix="1" applyNumberFormat="1" applyFont="1" applyFill="1" applyAlignment="1">
      <alignment horizontal="left"/>
    </xf>
    <xf numFmtId="5" fontId="0" fillId="0" borderId="0" xfId="1" applyNumberFormat="1" applyFont="1" applyFill="1"/>
    <xf numFmtId="0" fontId="2" fillId="0" borderId="0" xfId="0" quotePrefix="1" applyFont="1" applyFill="1" applyAlignment="1">
      <alignment horizontal="left"/>
    </xf>
    <xf numFmtId="0" fontId="2" fillId="0" borderId="4" xfId="0" quotePrefix="1" applyFont="1" applyFill="1" applyBorder="1" applyAlignment="1">
      <alignment horizontal="left"/>
    </xf>
    <xf numFmtId="0" fontId="0" fillId="0" borderId="4" xfId="0" applyFill="1" applyBorder="1"/>
    <xf numFmtId="0" fontId="0" fillId="0" borderId="3" xfId="0" applyFill="1" applyBorder="1"/>
    <xf numFmtId="43" fontId="0" fillId="0" borderId="3" xfId="1" applyFont="1" applyFill="1" applyBorder="1"/>
    <xf numFmtId="5" fontId="0" fillId="0" borderId="2" xfId="1" applyNumberFormat="1" applyFont="1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O&amp;M Excl Production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Stats!$C$6:$M$6</c:f>
              <c:strCache>
                <c:ptCount val="11"/>
                <c:pt idx="0">
                  <c:v>2007 TY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TY</c:v>
                </c:pt>
              </c:strCache>
            </c:strRef>
          </c:cat>
          <c:val>
            <c:numRef>
              <c:f>Stats!$C$20:$M$20</c:f>
              <c:numCache>
                <c:formatCode>General</c:formatCode>
                <c:ptCount val="11"/>
                <c:pt idx="0" formatCode="_(* #,##0_);_(* \(#,##0\);_(* &quot;-&quot;??_);_(@_)">
                  <c:v>63.078271999999998</c:v>
                </c:pt>
                <c:pt idx="10" formatCode="_(* #,##0_);_(* \(#,##0\);_(* &quot;-&quot;??_);_(@_)">
                  <c:v>61.417938999999997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870720"/>
        <c:axId val="266556544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Stats!$C$6:$M$6</c:f>
              <c:strCache>
                <c:ptCount val="11"/>
                <c:pt idx="0">
                  <c:v>2007 TY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TY</c:v>
                </c:pt>
              </c:strCache>
            </c:strRef>
          </c:cat>
          <c:val>
            <c:numRef>
              <c:f>Stats!$C$19:$M$19</c:f>
              <c:numCache>
                <c:formatCode>_(* #,##0_);_(* \(#,##0\);_(* "-"??_);_(@_)</c:formatCode>
                <c:ptCount val="11"/>
                <c:pt idx="0">
                  <c:v>65.913752000000002</c:v>
                </c:pt>
                <c:pt idx="1">
                  <c:v>66.614311999999998</c:v>
                </c:pt>
                <c:pt idx="2">
                  <c:v>63.699432000000002</c:v>
                </c:pt>
                <c:pt idx="3">
                  <c:v>69.526239000000004</c:v>
                </c:pt>
                <c:pt idx="4">
                  <c:v>78.063050000000004</c:v>
                </c:pt>
                <c:pt idx="5">
                  <c:v>62.041485000000002</c:v>
                </c:pt>
                <c:pt idx="6">
                  <c:v>53.766641999999997</c:v>
                </c:pt>
                <c:pt idx="7">
                  <c:v>53.881780999999997</c:v>
                </c:pt>
                <c:pt idx="8">
                  <c:v>59.142124000000003</c:v>
                </c:pt>
                <c:pt idx="9">
                  <c:v>61.244858999999998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870720"/>
        <c:axId val="266556544"/>
      </c:lineChart>
      <c:catAx>
        <c:axId val="265870720"/>
        <c:scaling>
          <c:orientation val="minMax"/>
        </c:scaling>
        <c:delete val="0"/>
        <c:axPos val="b"/>
        <c:majorTickMark val="out"/>
        <c:minorTickMark val="none"/>
        <c:tickLblPos val="nextTo"/>
        <c:crossAx val="266556544"/>
        <c:crosses val="autoZero"/>
        <c:auto val="1"/>
        <c:lblAlgn val="ctr"/>
        <c:lblOffset val="100"/>
        <c:noMultiLvlLbl val="0"/>
      </c:catAx>
      <c:valAx>
        <c:axId val="266556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 million</a:t>
                </a:r>
              </a:p>
            </c:rich>
          </c:tx>
          <c:layout/>
          <c:overlay val="0"/>
        </c:title>
        <c:numFmt formatCode="&quot;$&quot;#,##0_);\(&quot;$&quot;#,##0\)" sourceLinked="0"/>
        <c:majorTickMark val="out"/>
        <c:minorTickMark val="none"/>
        <c:tickLblPos val="nextTo"/>
        <c:crossAx val="265870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785812</xdr:colOff>
      <xdr:row>22</xdr:row>
      <xdr:rowOff>142875</xdr:rowOff>
    </xdr:from>
    <xdr:to>
      <xdr:col>9</xdr:col>
      <xdr:colOff>176212</xdr:colOff>
      <xdr:row>39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32</xdr:row>
      <xdr:rowOff>123825</xdr:rowOff>
    </xdr:from>
    <xdr:to>
      <xdr:col>7</xdr:col>
      <xdr:colOff>990600</xdr:colOff>
      <xdr:row>33</xdr:row>
      <xdr:rowOff>152400</xdr:rowOff>
    </xdr:to>
    <xdr:sp macro="" textlink="">
      <xdr:nvSpPr>
        <xdr:cNvPr id="5" name="TextBox 4"/>
        <xdr:cNvSpPr txBox="1"/>
      </xdr:nvSpPr>
      <xdr:spPr>
        <a:xfrm>
          <a:off x="9925050" y="28136850"/>
          <a:ext cx="1762125" cy="190500"/>
        </a:xfrm>
        <a:prstGeom prst="rect">
          <a:avLst/>
        </a:prstGeom>
        <a:solidFill>
          <a:schemeClr val="bg2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/>
            <a:t>Unadjusted Test Year O&amp;M</a:t>
          </a:r>
        </a:p>
      </xdr:txBody>
    </xdr:sp>
    <xdr:clientData/>
  </xdr:twoCellAnchor>
  <xdr:twoCellAnchor>
    <xdr:from>
      <xdr:col>5</xdr:col>
      <xdr:colOff>933450</xdr:colOff>
      <xdr:row>30</xdr:row>
      <xdr:rowOff>9525</xdr:rowOff>
    </xdr:from>
    <xdr:to>
      <xdr:col>7</xdr:col>
      <xdr:colOff>600075</xdr:colOff>
      <xdr:row>31</xdr:row>
      <xdr:rowOff>38100</xdr:rowOff>
    </xdr:to>
    <xdr:sp macro="" textlink="">
      <xdr:nvSpPr>
        <xdr:cNvPr id="6" name="TextBox 5"/>
        <xdr:cNvSpPr txBox="1"/>
      </xdr:nvSpPr>
      <xdr:spPr>
        <a:xfrm>
          <a:off x="9534525" y="27698700"/>
          <a:ext cx="1762125" cy="190500"/>
        </a:xfrm>
        <a:prstGeom prst="rect">
          <a:avLst/>
        </a:prstGeom>
        <a:solidFill>
          <a:schemeClr val="bg2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/>
            <a:t>Actual</a:t>
          </a:r>
          <a:r>
            <a:rPr lang="en-US" sz="1000" b="1" baseline="0"/>
            <a:t> O&amp;M</a:t>
          </a:r>
          <a:endParaRPr lang="en-US" sz="1000" b="1"/>
        </a:p>
      </xdr:txBody>
    </xdr:sp>
    <xdr:clientData/>
  </xdr:twoCellAnchor>
  <xdr:twoCellAnchor>
    <xdr:from>
      <xdr:col>6</xdr:col>
      <xdr:colOff>800100</xdr:colOff>
      <xdr:row>27</xdr:row>
      <xdr:rowOff>38100</xdr:rowOff>
    </xdr:from>
    <xdr:to>
      <xdr:col>7</xdr:col>
      <xdr:colOff>104775</xdr:colOff>
      <xdr:row>30</xdr:row>
      <xdr:rowOff>0</xdr:rowOff>
    </xdr:to>
    <xdr:cxnSp macro="">
      <xdr:nvCxnSpPr>
        <xdr:cNvPr id="8" name="Straight Arrow Connector 7"/>
        <xdr:cNvCxnSpPr/>
      </xdr:nvCxnSpPr>
      <xdr:spPr>
        <a:xfrm flipV="1">
          <a:off x="10448925" y="27241500"/>
          <a:ext cx="352425" cy="447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0.20521</cdr:x>
      <cdr:y>0.61458</cdr:y>
    </cdr:from>
    <cdr:to>
      <cdr:x>0.34479</cdr:x>
      <cdr:y>0.61806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H="1">
          <a:off x="938213" y="1685926"/>
          <a:ext cx="638176" cy="952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0.73438</cdr:x>
      <cdr:y>0.61458</cdr:y>
    </cdr:from>
    <cdr:to>
      <cdr:x>0.91146</cdr:x>
      <cdr:y>0.61458</cdr:y>
    </cdr:to>
    <cdr:cxnSp macro="">
      <cdr:nvCxnSpPr>
        <cdr:cNvPr id="6" name="Straight Arrow Connector 5"/>
        <cdr:cNvCxnSpPr/>
      </cdr:nvCxnSpPr>
      <cdr:spPr>
        <a:xfrm xmlns:a="http://schemas.openxmlformats.org/drawingml/2006/main">
          <a:off x="3357563" y="1685925"/>
          <a:ext cx="809625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view="pageLayout" zoomScaleNormal="100" workbookViewId="0">
      <selection activeCell="C25" sqref="C25"/>
    </sheetView>
  </sheetViews>
  <sheetFormatPr defaultRowHeight="12.75" x14ac:dyDescent="0.2"/>
  <cols>
    <col min="1" max="1" width="44.28515625" style="1" customWidth="1"/>
    <col min="2" max="2" width="17.7109375" style="1" customWidth="1"/>
    <col min="3" max="7" width="15.7109375" style="1" customWidth="1"/>
    <col min="8" max="8" width="15.5703125" style="1" customWidth="1"/>
    <col min="9" max="10" width="15" style="1" customWidth="1"/>
    <col min="11" max="14" width="15.7109375" style="1" customWidth="1"/>
    <col min="15" max="15" width="13.140625" style="1" customWidth="1"/>
    <col min="16" max="16" width="15.7109375" style="1" customWidth="1"/>
    <col min="17" max="17" width="9.140625" style="1"/>
    <col min="18" max="18" width="12.85546875" style="1" bestFit="1" customWidth="1"/>
    <col min="19" max="16384" width="9.140625" style="1"/>
  </cols>
  <sheetData>
    <row r="1" spans="1:14" x14ac:dyDescent="0.2">
      <c r="A1" s="3" t="s">
        <v>11</v>
      </c>
    </row>
    <row r="2" spans="1:14" x14ac:dyDescent="0.2">
      <c r="A2" s="13" t="s">
        <v>12</v>
      </c>
    </row>
    <row r="3" spans="1:14" x14ac:dyDescent="0.2">
      <c r="A3" s="13" t="s">
        <v>13</v>
      </c>
    </row>
    <row r="4" spans="1:14" ht="13.5" thickBo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6" spans="1:14" x14ac:dyDescent="0.2">
      <c r="B6" s="2" t="s">
        <v>5</v>
      </c>
      <c r="C6" s="2" t="str">
        <f>+B6</f>
        <v>2007 TY</v>
      </c>
      <c r="D6" s="2">
        <v>2008</v>
      </c>
      <c r="E6" s="2">
        <v>2009</v>
      </c>
      <c r="F6" s="2">
        <v>2010</v>
      </c>
      <c r="G6" s="2">
        <v>2011</v>
      </c>
      <c r="H6" s="2">
        <v>2012</v>
      </c>
      <c r="I6" s="2">
        <v>2013</v>
      </c>
      <c r="J6" s="2">
        <v>2014</v>
      </c>
      <c r="K6" s="2">
        <v>2015</v>
      </c>
      <c r="L6" s="2">
        <v>2016</v>
      </c>
      <c r="M6" s="2" t="s">
        <v>6</v>
      </c>
      <c r="N6" s="8"/>
    </row>
    <row r="8" spans="1:14" x14ac:dyDescent="0.2">
      <c r="A8" s="7"/>
      <c r="B8" s="10"/>
      <c r="C8" s="10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x14ac:dyDescent="0.2">
      <c r="A9" s="1" t="s">
        <v>2</v>
      </c>
      <c r="B9" s="12">
        <v>19750005</v>
      </c>
      <c r="C9" s="12">
        <v>21528121</v>
      </c>
      <c r="D9" s="12">
        <v>21127088</v>
      </c>
      <c r="E9" s="12">
        <v>21067732</v>
      </c>
      <c r="F9" s="12">
        <v>22416677</v>
      </c>
      <c r="G9" s="12">
        <v>34712153</v>
      </c>
      <c r="H9" s="12">
        <v>14816190</v>
      </c>
      <c r="I9" s="12">
        <v>11810059</v>
      </c>
      <c r="J9" s="12">
        <v>15440576</v>
      </c>
      <c r="K9" s="12">
        <v>17891621</v>
      </c>
      <c r="L9" s="12">
        <v>21149449</v>
      </c>
      <c r="M9" s="12">
        <v>20731797</v>
      </c>
    </row>
    <row r="10" spans="1:14" x14ac:dyDescent="0.2">
      <c r="A10" s="1" t="s">
        <v>3</v>
      </c>
      <c r="B10" s="4">
        <v>6693224</v>
      </c>
      <c r="C10" s="4">
        <v>7079715</v>
      </c>
      <c r="D10" s="4">
        <v>8720306</v>
      </c>
      <c r="E10" s="4">
        <v>9983119</v>
      </c>
      <c r="F10" s="4">
        <v>8739518</v>
      </c>
      <c r="G10" s="4">
        <v>9419590</v>
      </c>
      <c r="H10" s="4">
        <v>10094517</v>
      </c>
      <c r="I10" s="4">
        <v>10272619</v>
      </c>
      <c r="J10" s="4">
        <v>11669381</v>
      </c>
      <c r="K10" s="4">
        <v>12448458</v>
      </c>
      <c r="L10" s="4">
        <v>12928888</v>
      </c>
      <c r="M10" s="4">
        <v>14150408</v>
      </c>
    </row>
    <row r="11" spans="1:14" x14ac:dyDescent="0.2">
      <c r="A11" s="1" t="s">
        <v>0</v>
      </c>
      <c r="B11" s="4">
        <v>7948972</v>
      </c>
      <c r="C11" s="4">
        <v>6957300</v>
      </c>
      <c r="D11" s="4">
        <v>6741609</v>
      </c>
      <c r="E11" s="4">
        <v>7379755</v>
      </c>
      <c r="F11" s="4">
        <v>9059704</v>
      </c>
      <c r="G11" s="4">
        <v>8893619</v>
      </c>
      <c r="H11" s="4">
        <v>7195426</v>
      </c>
      <c r="I11" s="4">
        <v>6495029</v>
      </c>
      <c r="J11" s="4">
        <v>6645224</v>
      </c>
      <c r="K11" s="4">
        <v>6598617</v>
      </c>
      <c r="L11" s="4">
        <v>6218279</v>
      </c>
      <c r="M11" s="4">
        <v>5749555</v>
      </c>
    </row>
    <row r="12" spans="1:14" x14ac:dyDescent="0.2">
      <c r="A12" s="1" t="s">
        <v>9</v>
      </c>
      <c r="B12" s="4">
        <v>679168</v>
      </c>
      <c r="C12" s="4">
        <v>881263</v>
      </c>
      <c r="D12" s="4">
        <v>1000547</v>
      </c>
      <c r="E12" s="4">
        <v>862005</v>
      </c>
      <c r="F12" s="4">
        <v>254730</v>
      </c>
      <c r="G12" s="4">
        <v>1831807</v>
      </c>
      <c r="H12" s="4">
        <v>1672488</v>
      </c>
      <c r="I12" s="4">
        <v>1505690</v>
      </c>
      <c r="J12" s="4">
        <v>974702</v>
      </c>
      <c r="K12" s="4">
        <v>563051</v>
      </c>
      <c r="L12" s="4">
        <v>673046</v>
      </c>
      <c r="M12" s="4">
        <v>1081198</v>
      </c>
    </row>
    <row r="13" spans="1:14" x14ac:dyDescent="0.2">
      <c r="A13" s="1" t="s">
        <v>1</v>
      </c>
      <c r="B13" s="4">
        <v>2023204</v>
      </c>
      <c r="C13" s="4">
        <v>-34</v>
      </c>
      <c r="D13" s="4">
        <v>555</v>
      </c>
      <c r="E13" s="4">
        <v>10395</v>
      </c>
      <c r="F13" s="4">
        <v>80617</v>
      </c>
      <c r="G13" s="4">
        <v>74802</v>
      </c>
      <c r="H13" s="4">
        <v>46295</v>
      </c>
      <c r="I13" s="4">
        <v>51349</v>
      </c>
      <c r="J13" s="4">
        <v>553189</v>
      </c>
      <c r="K13" s="4">
        <v>908813</v>
      </c>
      <c r="L13" s="4">
        <v>905459</v>
      </c>
      <c r="M13" s="4">
        <v>795138</v>
      </c>
    </row>
    <row r="14" spans="1:14" x14ac:dyDescent="0.2">
      <c r="A14" s="1" t="s">
        <v>4</v>
      </c>
      <c r="B14" s="4">
        <v>25983699</v>
      </c>
      <c r="C14" s="4">
        <v>29467387</v>
      </c>
      <c r="D14" s="4">
        <v>29024207</v>
      </c>
      <c r="E14" s="4">
        <v>24396426</v>
      </c>
      <c r="F14" s="4">
        <v>28974993</v>
      </c>
      <c r="G14" s="4">
        <v>23131079</v>
      </c>
      <c r="H14" s="4">
        <v>28216569</v>
      </c>
      <c r="I14" s="4">
        <v>23631896</v>
      </c>
      <c r="J14" s="4">
        <v>18598709</v>
      </c>
      <c r="K14" s="4">
        <v>20731564</v>
      </c>
      <c r="L14" s="4">
        <v>19369738</v>
      </c>
      <c r="M14" s="4">
        <v>18909843</v>
      </c>
    </row>
    <row r="15" spans="1:14" x14ac:dyDescent="0.2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6"/>
    </row>
    <row r="16" spans="1:14" x14ac:dyDescent="0.2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3.5" thickBot="1" x14ac:dyDescent="0.25">
      <c r="A17" s="6" t="s">
        <v>7</v>
      </c>
      <c r="B17" s="18">
        <f t="shared" ref="B17:M17" si="0">SUM(B9:B13,B14)</f>
        <v>63078272</v>
      </c>
      <c r="C17" s="18">
        <f t="shared" si="0"/>
        <v>65913752</v>
      </c>
      <c r="D17" s="18">
        <f t="shared" si="0"/>
        <v>66614312</v>
      </c>
      <c r="E17" s="18">
        <f t="shared" si="0"/>
        <v>63699432</v>
      </c>
      <c r="F17" s="18">
        <f t="shared" si="0"/>
        <v>69526239</v>
      </c>
      <c r="G17" s="18">
        <f t="shared" si="0"/>
        <v>78063050</v>
      </c>
      <c r="H17" s="18">
        <f t="shared" si="0"/>
        <v>62041485</v>
      </c>
      <c r="I17" s="18">
        <f t="shared" si="0"/>
        <v>53766642</v>
      </c>
      <c r="J17" s="18">
        <f t="shared" si="0"/>
        <v>53881781</v>
      </c>
      <c r="K17" s="18">
        <f t="shared" si="0"/>
        <v>59142124</v>
      </c>
      <c r="L17" s="18">
        <f t="shared" si="0"/>
        <v>61244859</v>
      </c>
      <c r="M17" s="18">
        <f t="shared" si="0"/>
        <v>61417939</v>
      </c>
    </row>
    <row r="18" spans="1:13" ht="13.5" thickTop="1" x14ac:dyDescent="0.2">
      <c r="A18" s="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x14ac:dyDescent="0.2">
      <c r="A19" s="1" t="s">
        <v>10</v>
      </c>
      <c r="C19" s="9">
        <f t="shared" ref="C19:L19" si="1">(+C17-C8)/1000000</f>
        <v>65.913752000000002</v>
      </c>
      <c r="D19" s="9">
        <f t="shared" si="1"/>
        <v>66.614311999999998</v>
      </c>
      <c r="E19" s="9">
        <f t="shared" si="1"/>
        <v>63.699432000000002</v>
      </c>
      <c r="F19" s="9">
        <f t="shared" si="1"/>
        <v>69.526239000000004</v>
      </c>
      <c r="G19" s="9">
        <f t="shared" si="1"/>
        <v>78.063050000000004</v>
      </c>
      <c r="H19" s="9">
        <f t="shared" si="1"/>
        <v>62.041485000000002</v>
      </c>
      <c r="I19" s="9">
        <f t="shared" si="1"/>
        <v>53.766641999999997</v>
      </c>
      <c r="J19" s="9">
        <f t="shared" si="1"/>
        <v>53.881780999999997</v>
      </c>
      <c r="K19" s="9">
        <f t="shared" si="1"/>
        <v>59.142124000000003</v>
      </c>
      <c r="L19" s="9">
        <f t="shared" si="1"/>
        <v>61.244858999999998</v>
      </c>
    </row>
    <row r="20" spans="1:13" x14ac:dyDescent="0.2">
      <c r="B20" s="9">
        <f>(+B17-B8)/1000000</f>
        <v>63.078271999999998</v>
      </c>
      <c r="C20" s="5">
        <f>+B20</f>
        <v>63.078271999999998</v>
      </c>
      <c r="M20" s="11">
        <f>(+M17-M8)/1000000</f>
        <v>61.417938999999997</v>
      </c>
    </row>
    <row r="21" spans="1:13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">
      <c r="A22" s="6" t="s">
        <v>8</v>
      </c>
    </row>
    <row r="23" spans="1:13" x14ac:dyDescent="0.2">
      <c r="A23" s="7" t="s">
        <v>14</v>
      </c>
    </row>
    <row r="44" spans="3:14" x14ac:dyDescent="0.2"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3:14" x14ac:dyDescent="0.2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</sheetData>
  <pageMargins left="0.75" right="0.75" top="1" bottom="1" header="0.5" footer="0.5"/>
  <pageSetup scale="53" orientation="landscape" r:id="rId1"/>
  <headerFooter alignWithMargins="0">
    <oddHeader>&amp;R&amp;"Times New Roman,Bold"KyPSC Case No. 2017-00321
AG-DR-01-009 Attachment
Page &amp;P of &amp;N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Wathen</Witness>
  </documentManagement>
</p:properties>
</file>

<file path=customXml/itemProps1.xml><?xml version="1.0" encoding="utf-8"?>
<ds:datastoreItem xmlns:ds="http://schemas.openxmlformats.org/officeDocument/2006/customXml" ds:itemID="{905FDB7D-7995-4A7C-ADBE-5B02D0920A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311B4C-48F8-4726-83C3-490A7A2355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B86402-30BC-4412-9CA2-679B034C01A1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ace8dc78-f72f-446e-be2b-b93d2c0549dc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Stats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AG-DR-01-009 Attachment</dc:title>
  <dc:subject>Support for Chart on page 7 of WDW</dc:subject>
  <dc:creator>Wathen, Don</dc:creator>
  <cp:lastModifiedBy>Gates, Debbie</cp:lastModifiedBy>
  <cp:lastPrinted>2017-11-08T17:35:00Z</cp:lastPrinted>
  <dcterms:created xsi:type="dcterms:W3CDTF">2017-04-09T12:24:46Z</dcterms:created>
  <dcterms:modified xsi:type="dcterms:W3CDTF">2017-11-08T17:37:10Z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0x010100EFB4F9D769397A4B9CC6B02A2352A1B6</vt:lpwstr>
  </property>
</Properties>
</file>