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4268" windowHeight="12360"/>
  </bookViews>
  <sheets>
    <sheet name="Avoided Cost" sheetId="1" r:id="rId1"/>
  </sheets>
  <definedNames>
    <definedName name="afudc">#REF!</definedName>
    <definedName name="afudc_debt">#REF!</definedName>
    <definedName name="afudc_equity">#REF!</definedName>
    <definedName name="base_year">#REF!</definedName>
    <definedName name="cap_int">#REF!</definedName>
    <definedName name="disc_rate">#REF!</definedName>
    <definedName name="fed_tax_rate">#REF!</definedName>
    <definedName name="infl">#REF!</definedName>
    <definedName name="insur">#REF!</definedName>
    <definedName name="prop_tax">#REF!</definedName>
    <definedName name="real_disc_rate">#REF!</definedName>
    <definedName name="region">#REF!</definedName>
    <definedName name="state_tax_rate">#REF!</definedName>
    <definedName name="tax_dep_rates">#REF!</definedName>
    <definedName name="Tax_Rate">#REF!</definedName>
  </definedNames>
  <calcPr calcId="145621"/>
</workbook>
</file>

<file path=xl/calcChain.xml><?xml version="1.0" encoding="utf-8"?>
<calcChain xmlns="http://schemas.openxmlformats.org/spreadsheetml/2006/main">
  <c r="C14" i="1" l="1"/>
  <c r="B14" i="1"/>
  <c r="B1" i="1"/>
  <c r="C7" i="1"/>
  <c r="B8" i="1" l="1"/>
  <c r="B7" i="1"/>
  <c r="C11" i="1" l="1"/>
  <c r="B6" i="1" l="1"/>
  <c r="B11" i="1" l="1"/>
</calcChain>
</file>

<file path=xl/sharedStrings.xml><?xml version="1.0" encoding="utf-8"?>
<sst xmlns="http://schemas.openxmlformats.org/spreadsheetml/2006/main" count="4" uniqueCount="4">
  <si>
    <t>IRP Base year</t>
  </si>
  <si>
    <t>Total Avoided Cost ($/kW-Yr)</t>
  </si>
  <si>
    <t>Total Avoided Cost ($/kW-Mo)</t>
  </si>
  <si>
    <t>Real LFCR (Levelized Fixed Charge Rate EOY Convention)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</si>
</sst>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  <numFmt numFmtId="165" formatCode="_([$€-2]* #,##0.0000_);_([$€-2]* \(#,##0.0000\);_([$€-2]* &quot;-&quot;??_)"/>
    <numFmt numFmtId="166" formatCode="&quot;$&quot;#,##0.0_);[Red]\(&quot;$&quot;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5" fontId="2" fillId="0" borderId="0"/>
    <xf numFmtId="165" fontId="2" fillId="0" borderId="0"/>
    <xf numFmtId="165" fontId="2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6" fillId="0" borderId="1" xfId="0" applyFont="1" applyBorder="1"/>
    <xf numFmtId="0" fontId="4" fillId="2" borderId="1" xfId="0" applyFont="1" applyFill="1" applyBorder="1" applyAlignment="1">
      <alignment horizontal="center"/>
    </xf>
    <xf numFmtId="0" fontId="6" fillId="0" borderId="0" xfId="0" applyFont="1"/>
    <xf numFmtId="10" fontId="7" fillId="2" borderId="1" xfId="1" applyNumberFormat="1" applyFont="1" applyFill="1" applyBorder="1" applyAlignment="1">
      <alignment horizontal="center"/>
    </xf>
    <xf numFmtId="166" fontId="7" fillId="2" borderId="1" xfId="5" applyNumberFormat="1" applyFont="1" applyFill="1" applyBorder="1" applyAlignment="1">
      <alignment horizontal="center"/>
    </xf>
    <xf numFmtId="6" fontId="8" fillId="0" borderId="0" xfId="2" applyNumberFormat="1" applyFont="1" applyAlignment="1">
      <alignment horizontal="center"/>
    </xf>
    <xf numFmtId="8" fontId="8" fillId="0" borderId="1" xfId="1" applyNumberFormat="1" applyFont="1" applyFill="1" applyBorder="1" applyAlignment="1">
      <alignment horizontal="center"/>
    </xf>
    <xf numFmtId="6" fontId="8" fillId="0" borderId="0" xfId="2" applyNumberFormat="1" applyFont="1" applyAlignment="1">
      <alignment horizontal="right"/>
    </xf>
    <xf numFmtId="8" fontId="7" fillId="2" borderId="1" xfId="1" applyNumberFormat="1" applyFont="1" applyFill="1" applyBorder="1" applyAlignment="1">
      <alignment horizontal="center"/>
    </xf>
    <xf numFmtId="164" fontId="8" fillId="0" borderId="0" xfId="2" applyNumberFormat="1" applyFont="1" applyBorder="1"/>
    <xf numFmtId="165" fontId="8" fillId="0" borderId="0" xfId="4" quotePrefix="1" applyFont="1" applyFill="1" applyBorder="1" applyAlignment="1">
      <alignment horizontal="left" wrapText="1"/>
    </xf>
    <xf numFmtId="0" fontId="8" fillId="0" borderId="0" xfId="2" applyFont="1" applyBorder="1" applyAlignment="1">
      <alignment horizontal="left"/>
    </xf>
    <xf numFmtId="0" fontId="7" fillId="0" borderId="0" xfId="2" applyFont="1" applyAlignment="1">
      <alignment horizontal="left"/>
    </xf>
    <xf numFmtId="0" fontId="8" fillId="0" borderId="1" xfId="2" applyFont="1" applyBorder="1" applyAlignment="1">
      <alignment horizontal="left"/>
    </xf>
    <xf numFmtId="8" fontId="0" fillId="0" borderId="0" xfId="0" applyNumberFormat="1"/>
    <xf numFmtId="0" fontId="8" fillId="3" borderId="1" xfId="2" applyFont="1" applyFill="1" applyBorder="1" applyAlignment="1">
      <alignment horizontal="left"/>
    </xf>
    <xf numFmtId="8" fontId="8" fillId="3" borderId="1" xfId="1" applyNumberFormat="1" applyFont="1" applyFill="1" applyBorder="1" applyAlignment="1">
      <alignment horizontal="center"/>
    </xf>
  </cellXfs>
  <cellStyles count="12">
    <cellStyle name="Currency 2" xfId="10"/>
    <cellStyle name="Hyperlink 2" xfId="9"/>
    <cellStyle name="Normal" xfId="0" builtinId="0"/>
    <cellStyle name="Normal 14" xfId="3"/>
    <cellStyle name="Normal 14 2" xfId="6"/>
    <cellStyle name="Normal 15" xfId="4"/>
    <cellStyle name="Normal 16" xfId="5"/>
    <cellStyle name="Normal 2" xfId="8"/>
    <cellStyle name="Normal_AvoidedCosts2000" xfId="2"/>
    <cellStyle name="Percent" xfId="1" builtinId="5"/>
    <cellStyle name="Percent 10" xfId="7"/>
    <cellStyle name="Percent 2" xfId="1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F14"/>
  <sheetViews>
    <sheetView tabSelected="1" view="pageLayout" zoomScaleNormal="80" workbookViewId="0">
      <selection activeCell="B1" sqref="B1"/>
    </sheetView>
  </sheetViews>
  <sheetFormatPr defaultRowHeight="14.4" x14ac:dyDescent="0.3"/>
  <cols>
    <col min="2" max="2" width="71.88671875" bestFit="1" customWidth="1"/>
    <col min="3" max="3" width="12" bestFit="1" customWidth="1"/>
    <col min="4" max="4" width="11.33203125" bestFit="1" customWidth="1"/>
  </cols>
  <sheetData>
    <row r="1" spans="2:6" s="2" customFormat="1" ht="18.75" x14ac:dyDescent="0.3">
      <c r="B1" s="3" t="str">
        <f>"DEK Avoided Capacity Cost: 2014 IRP basis"</f>
        <v>DEK Avoided Capacity Cost: 2014 IRP basis</v>
      </c>
      <c r="C1" s="1"/>
      <c r="D1" s="1"/>
    </row>
    <row r="2" spans="2:6" ht="15" x14ac:dyDescent="0.25">
      <c r="B2" s="4"/>
      <c r="C2" s="4"/>
    </row>
    <row r="3" spans="2:6" ht="15.75" x14ac:dyDescent="0.25">
      <c r="B3" s="5" t="s">
        <v>0</v>
      </c>
      <c r="C3" s="6">
        <v>2014</v>
      </c>
    </row>
    <row r="4" spans="2:6" ht="15.75" x14ac:dyDescent="0.25">
      <c r="B4" s="7"/>
      <c r="C4" s="7"/>
    </row>
    <row r="5" spans="2:6" ht="15.75" x14ac:dyDescent="0.25">
      <c r="B5" s="14" t="s">
        <v>3</v>
      </c>
      <c r="C5" s="8">
        <v>6.7659979985387239E-2</v>
      </c>
    </row>
    <row r="6" spans="2:6" ht="15.75" x14ac:dyDescent="0.25">
      <c r="B6" s="15" t="str">
        <f>CONCATENATE(C3," CT Direct + AFUDC Costs ($/kW)")</f>
        <v>2014 CT Direct + AFUDC Costs ($/kW)</v>
      </c>
      <c r="C6" s="9">
        <v>609.49258035298669</v>
      </c>
    </row>
    <row r="7" spans="2:6" ht="15.75" x14ac:dyDescent="0.25">
      <c r="B7" s="16" t="str">
        <f>CONCATENATE(C3," Real Annualized Capital Cost ($/kW-Yr)")</f>
        <v>2014 Real Annualized Capital Cost ($/kW-Yr)</v>
      </c>
      <c r="C7" s="11">
        <f>C6*C5</f>
        <v>41.238255787925105</v>
      </c>
      <c r="D7" s="10"/>
    </row>
    <row r="8" spans="2:6" ht="15.75" x14ac:dyDescent="0.25">
      <c r="B8" s="16" t="str">
        <f>CONCATENATE(C3," Fixed O&amp;M ($/kW-Yr)")</f>
        <v>2014 Fixed O&amp;M ($/kW-Yr)</v>
      </c>
      <c r="C8" s="13">
        <v>5.5134136860552996</v>
      </c>
      <c r="D8" s="12"/>
    </row>
    <row r="9" spans="2:6" ht="15.75" x14ac:dyDescent="0.25">
      <c r="B9" s="7"/>
      <c r="C9" s="7"/>
    </row>
    <row r="10" spans="2:6" ht="15.75" x14ac:dyDescent="0.25">
      <c r="B10" s="17" t="s">
        <v>1</v>
      </c>
    </row>
    <row r="11" spans="2:6" ht="15.75" x14ac:dyDescent="0.25">
      <c r="B11" s="18">
        <f>C3</f>
        <v>2014</v>
      </c>
      <c r="C11" s="11">
        <f>C7+C8</f>
        <v>46.751669473980407</v>
      </c>
      <c r="D11" s="12"/>
      <c r="F11" s="19"/>
    </row>
    <row r="12" spans="2:6" ht="15.75" x14ac:dyDescent="0.25">
      <c r="D12" s="12"/>
    </row>
    <row r="13" spans="2:6" ht="15.75" x14ac:dyDescent="0.25">
      <c r="B13" s="17" t="s">
        <v>2</v>
      </c>
    </row>
    <row r="14" spans="2:6" ht="15.75" x14ac:dyDescent="0.25">
      <c r="B14" s="20">
        <f>B11</f>
        <v>2014</v>
      </c>
      <c r="C14" s="21">
        <f>C11/12</f>
        <v>3.8959724561650337</v>
      </c>
    </row>
  </sheetData>
  <pageMargins left="0.25" right="0.44" top="1.36" bottom="0.75" header="0.73" footer="0.3"/>
  <pageSetup orientation="portrait" r:id="rId1"/>
  <headerFooter>
    <oddHeader>&amp;R&amp;"Times New Roman,Bold"KyPSC Case No. 2017-00321
STAFF-DR-04-012 c Attachment 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 xsi:nil="true"/>
  </documentManagement>
</p:properties>
</file>

<file path=customXml/itemProps1.xml><?xml version="1.0" encoding="utf-8"?>
<ds:datastoreItem xmlns:ds="http://schemas.openxmlformats.org/officeDocument/2006/customXml" ds:itemID="{79398754-F4A2-4A1A-BB40-F743FB5958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B041C3-6B64-4CB0-9107-E65297E617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68AE03-A69F-475F-92B0-DB654F39D161}">
  <ds:schemaRefs>
    <ds:schemaRef ds:uri="ace8dc78-f72f-446e-be2b-b93d2c0549dc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Avoided Cost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Hobbs, Jim</dc:creator>
  <cp:lastModifiedBy>Frisch, Adele M</cp:lastModifiedBy>
  <cp:lastPrinted>2018-02-26T18:06:18Z</cp:lastPrinted>
  <dcterms:created xsi:type="dcterms:W3CDTF">2015-02-12T20:54:25Z</dcterms:created>
  <dcterms:modified xsi:type="dcterms:W3CDTF">2018-02-26T18:06:21Z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#REF!</vt:lpwstr>
  </property>
  <property fmtid="{D5CDD505-2E9C-101B-9397-08002B2CF9AE}" pid="3" name="ContentTypeId">
    <vt:lpwstr>0x010100EFB4F9D769397A4B9CC6B02A2352A1B6</vt:lpwstr>
  </property>
</Properties>
</file>