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3635"/>
  </bookViews>
  <sheets>
    <sheet name="LG&amp;E" sheetId="1" r:id="rId1"/>
  </sheets>
  <definedNames>
    <definedName name="_xlnm.Print_Titles" localSheetId="0">'LG&amp;E'!$A:$B,'LG&amp;E'!$1:$3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28" i="1" l="1"/>
  <c r="BP28" i="1" s="1"/>
  <c r="BL28" i="1"/>
  <c r="BM28" i="1" s="1"/>
  <c r="BI28" i="1"/>
  <c r="BJ28" i="1" s="1"/>
  <c r="BF28" i="1"/>
  <c r="BG28" i="1" s="1"/>
  <c r="BC28" i="1"/>
  <c r="BD28" i="1" s="1"/>
  <c r="BA28" i="1"/>
  <c r="BB28" i="1" s="1"/>
  <c r="AX28" i="1"/>
  <c r="AY28" i="1" s="1"/>
  <c r="AU28" i="1"/>
  <c r="AV28" i="1" s="1"/>
  <c r="AR28" i="1"/>
  <c r="AS28" i="1" s="1"/>
  <c r="AO28" i="1"/>
  <c r="AP28" i="1" s="1"/>
  <c r="AL28" i="1"/>
  <c r="AM28" i="1" s="1"/>
  <c r="AJ28" i="1"/>
  <c r="AK28" i="1" s="1"/>
  <c r="AG28" i="1"/>
  <c r="AH28" i="1" s="1"/>
  <c r="AD28" i="1"/>
  <c r="AE28" i="1" s="1"/>
  <c r="AA28" i="1"/>
  <c r="AB28" i="1" s="1"/>
  <c r="X28" i="1"/>
  <c r="Y28" i="1" s="1"/>
  <c r="U28" i="1"/>
  <c r="V28" i="1" s="1"/>
  <c r="S28" i="1"/>
  <c r="T28" i="1" s="1"/>
  <c r="P28" i="1"/>
  <c r="Q28" i="1" s="1"/>
  <c r="M28" i="1"/>
  <c r="N28" i="1" s="1"/>
  <c r="J28" i="1"/>
  <c r="K28" i="1" s="1"/>
  <c r="G28" i="1"/>
  <c r="H28" i="1" s="1"/>
  <c r="E28" i="1"/>
  <c r="BP27" i="1"/>
  <c r="BM27" i="1"/>
  <c r="BJ27" i="1"/>
  <c r="BG27" i="1"/>
  <c r="BD27" i="1"/>
  <c r="BB27" i="1"/>
  <c r="AY27" i="1"/>
  <c r="AV27" i="1"/>
  <c r="AS27" i="1"/>
  <c r="AP27" i="1"/>
  <c r="AM27" i="1"/>
  <c r="AK27" i="1"/>
  <c r="AH27" i="1"/>
  <c r="AE27" i="1"/>
  <c r="AB27" i="1"/>
  <c r="Y27" i="1"/>
  <c r="V27" i="1"/>
  <c r="T27" i="1"/>
  <c r="Q27" i="1"/>
  <c r="N27" i="1"/>
  <c r="K27" i="1"/>
  <c r="H27" i="1"/>
  <c r="E27" i="1"/>
  <c r="BO24" i="1"/>
  <c r="BP24" i="1" s="1"/>
  <c r="BL24" i="1"/>
  <c r="BM24" i="1" s="1"/>
  <c r="BI24" i="1"/>
  <c r="BJ24" i="1" s="1"/>
  <c r="BF24" i="1"/>
  <c r="BG24" i="1" s="1"/>
  <c r="BC24" i="1"/>
  <c r="BD24" i="1" s="1"/>
  <c r="BA24" i="1"/>
  <c r="BB24" i="1" s="1"/>
  <c r="AX24" i="1"/>
  <c r="AY24" i="1" s="1"/>
  <c r="AU24" i="1"/>
  <c r="AV24" i="1" s="1"/>
  <c r="AR24" i="1"/>
  <c r="AS24" i="1" s="1"/>
  <c r="AO24" i="1"/>
  <c r="AP24" i="1" s="1"/>
  <c r="AL24" i="1"/>
  <c r="AM24" i="1" s="1"/>
  <c r="AJ24" i="1"/>
  <c r="AK24" i="1" s="1"/>
  <c r="AG24" i="1"/>
  <c r="AH24" i="1" s="1"/>
  <c r="AD24" i="1"/>
  <c r="AE24" i="1" s="1"/>
  <c r="AA24" i="1"/>
  <c r="AB24" i="1" s="1"/>
  <c r="X24" i="1"/>
  <c r="Y24" i="1" s="1"/>
  <c r="U24" i="1"/>
  <c r="V24" i="1" s="1"/>
  <c r="S24" i="1"/>
  <c r="T24" i="1" s="1"/>
  <c r="P24" i="1"/>
  <c r="Q24" i="1" s="1"/>
  <c r="M24" i="1"/>
  <c r="N24" i="1" s="1"/>
  <c r="J24" i="1"/>
  <c r="K24" i="1" s="1"/>
  <c r="G24" i="1"/>
  <c r="H24" i="1" s="1"/>
  <c r="D24" i="1"/>
  <c r="E24" i="1" s="1"/>
  <c r="C24" i="1"/>
  <c r="BP23" i="1"/>
  <c r="BM23" i="1"/>
  <c r="BJ23" i="1"/>
  <c r="BG23" i="1"/>
  <c r="BD23" i="1"/>
  <c r="BB23" i="1"/>
  <c r="AY23" i="1"/>
  <c r="AV23" i="1"/>
  <c r="AS23" i="1"/>
  <c r="AP23" i="1"/>
  <c r="AM23" i="1"/>
  <c r="AK23" i="1"/>
  <c r="AH23" i="1"/>
  <c r="AE23" i="1"/>
  <c r="AB23" i="1"/>
  <c r="Y23" i="1"/>
  <c r="V23" i="1"/>
  <c r="T23" i="1"/>
  <c r="Q23" i="1"/>
  <c r="N23" i="1"/>
  <c r="K23" i="1"/>
  <c r="H23" i="1"/>
  <c r="E23" i="1"/>
  <c r="BP22" i="1"/>
  <c r="BM22" i="1"/>
  <c r="BJ22" i="1"/>
  <c r="BG22" i="1"/>
  <c r="BD22" i="1"/>
  <c r="BB22" i="1"/>
  <c r="AY22" i="1"/>
  <c r="AV22" i="1"/>
  <c r="AS22" i="1"/>
  <c r="AP22" i="1"/>
  <c r="AM22" i="1"/>
  <c r="AK22" i="1"/>
  <c r="AH22" i="1"/>
  <c r="AE22" i="1"/>
  <c r="AB22" i="1"/>
  <c r="Y22" i="1"/>
  <c r="V22" i="1"/>
  <c r="T22" i="1"/>
  <c r="Q22" i="1"/>
  <c r="N22" i="1"/>
  <c r="K22" i="1"/>
  <c r="H22" i="1"/>
  <c r="E22" i="1"/>
  <c r="BP21" i="1"/>
  <c r="BM21" i="1"/>
  <c r="BJ21" i="1"/>
  <c r="BG21" i="1"/>
  <c r="BD21" i="1"/>
  <c r="BB21" i="1"/>
  <c r="AY21" i="1"/>
  <c r="AV21" i="1"/>
  <c r="AS21" i="1"/>
  <c r="AP21" i="1"/>
  <c r="AM21" i="1"/>
  <c r="AK21" i="1"/>
  <c r="AH21" i="1"/>
  <c r="AE21" i="1"/>
  <c r="AB21" i="1"/>
  <c r="Y21" i="1"/>
  <c r="V21" i="1"/>
  <c r="T21" i="1"/>
  <c r="Q21" i="1"/>
  <c r="N21" i="1"/>
  <c r="K21" i="1"/>
  <c r="H21" i="1"/>
  <c r="E21" i="1"/>
  <c r="BP20" i="1"/>
  <c r="BM20" i="1"/>
  <c r="BJ20" i="1"/>
  <c r="BG20" i="1"/>
  <c r="BD20" i="1"/>
  <c r="BB20" i="1"/>
  <c r="AY20" i="1"/>
  <c r="AV20" i="1"/>
  <c r="AS20" i="1"/>
  <c r="AP20" i="1"/>
  <c r="AM20" i="1"/>
  <c r="AK20" i="1"/>
  <c r="AH20" i="1"/>
  <c r="AE20" i="1"/>
  <c r="AB20" i="1"/>
  <c r="Y20" i="1"/>
  <c r="V20" i="1"/>
  <c r="T20" i="1"/>
  <c r="Q20" i="1"/>
  <c r="N20" i="1"/>
  <c r="K20" i="1"/>
  <c r="H20" i="1"/>
  <c r="E20" i="1"/>
  <c r="BP19" i="1"/>
  <c r="BM19" i="1"/>
  <c r="BJ19" i="1"/>
  <c r="BG19" i="1"/>
  <c r="BD19" i="1"/>
  <c r="BB19" i="1"/>
  <c r="AY19" i="1"/>
  <c r="AV19" i="1"/>
  <c r="AS19" i="1"/>
  <c r="AP19" i="1"/>
  <c r="AM19" i="1"/>
  <c r="AK19" i="1"/>
  <c r="AH19" i="1"/>
  <c r="AE19" i="1"/>
  <c r="AB19" i="1"/>
  <c r="Y19" i="1"/>
  <c r="V19" i="1"/>
  <c r="T19" i="1"/>
  <c r="Q19" i="1"/>
  <c r="N19" i="1"/>
  <c r="K19" i="1"/>
  <c r="H19" i="1"/>
  <c r="E19" i="1"/>
  <c r="BP18" i="1"/>
  <c r="BM18" i="1"/>
  <c r="BJ18" i="1"/>
  <c r="BG18" i="1"/>
  <c r="BD18" i="1"/>
  <c r="BB18" i="1"/>
  <c r="AY18" i="1"/>
  <c r="AV18" i="1"/>
  <c r="AS18" i="1"/>
  <c r="AP18" i="1"/>
  <c r="AM18" i="1"/>
  <c r="AK18" i="1"/>
  <c r="AH18" i="1"/>
  <c r="AE18" i="1"/>
  <c r="AB18" i="1"/>
  <c r="Y18" i="1"/>
  <c r="V18" i="1"/>
  <c r="T18" i="1"/>
  <c r="Q18" i="1"/>
  <c r="N18" i="1"/>
  <c r="K18" i="1"/>
  <c r="H18" i="1"/>
  <c r="E18" i="1"/>
  <c r="BP17" i="1"/>
  <c r="BM17" i="1"/>
  <c r="BJ17" i="1"/>
  <c r="BG17" i="1"/>
  <c r="BD17" i="1"/>
  <c r="BB17" i="1"/>
  <c r="AY17" i="1"/>
  <c r="AV17" i="1"/>
  <c r="AS17" i="1"/>
  <c r="AP17" i="1"/>
  <c r="AM17" i="1"/>
  <c r="AK17" i="1"/>
  <c r="AH17" i="1"/>
  <c r="AE17" i="1"/>
  <c r="AB17" i="1"/>
  <c r="Y17" i="1"/>
  <c r="V17" i="1"/>
  <c r="T17" i="1"/>
  <c r="Q17" i="1"/>
  <c r="N17" i="1"/>
  <c r="K17" i="1"/>
  <c r="H17" i="1"/>
  <c r="E17" i="1"/>
  <c r="BP16" i="1"/>
  <c r="BM16" i="1"/>
  <c r="BJ16" i="1"/>
  <c r="BG16" i="1"/>
  <c r="BD16" i="1"/>
  <c r="BB16" i="1"/>
  <c r="AY16" i="1"/>
  <c r="AV16" i="1"/>
  <c r="AS16" i="1"/>
  <c r="AP16" i="1"/>
  <c r="AM16" i="1"/>
  <c r="AK16" i="1"/>
  <c r="AH16" i="1"/>
  <c r="AE16" i="1"/>
  <c r="AB16" i="1"/>
  <c r="Y16" i="1"/>
  <c r="V16" i="1"/>
  <c r="T16" i="1"/>
  <c r="Q16" i="1"/>
  <c r="N16" i="1"/>
  <c r="K16" i="1"/>
  <c r="H16" i="1"/>
  <c r="E16" i="1"/>
  <c r="BP15" i="1"/>
  <c r="BM15" i="1"/>
  <c r="BJ15" i="1"/>
  <c r="BG15" i="1"/>
  <c r="BD15" i="1"/>
  <c r="BB15" i="1"/>
  <c r="AY15" i="1"/>
  <c r="AV15" i="1"/>
  <c r="AS15" i="1"/>
  <c r="AP15" i="1"/>
  <c r="AM15" i="1"/>
  <c r="AK15" i="1"/>
  <c r="AH15" i="1"/>
  <c r="AE15" i="1"/>
  <c r="AB15" i="1"/>
  <c r="Y15" i="1"/>
  <c r="V15" i="1"/>
  <c r="T15" i="1"/>
  <c r="Q15" i="1"/>
  <c r="N15" i="1"/>
  <c r="K15" i="1"/>
  <c r="H15" i="1"/>
  <c r="E15" i="1"/>
  <c r="BO12" i="1"/>
  <c r="BP12" i="1" s="1"/>
  <c r="BL12" i="1"/>
  <c r="BM12" i="1" s="1"/>
  <c r="BI12" i="1"/>
  <c r="BJ12" i="1" s="1"/>
  <c r="BF12" i="1"/>
  <c r="BG12" i="1" s="1"/>
  <c r="BC12" i="1"/>
  <c r="BD12" i="1" s="1"/>
  <c r="BA12" i="1"/>
  <c r="BB12" i="1" s="1"/>
  <c r="AX12" i="1"/>
  <c r="AY12" i="1" s="1"/>
  <c r="AU12" i="1"/>
  <c r="AV12" i="1" s="1"/>
  <c r="AR12" i="1"/>
  <c r="AS12" i="1" s="1"/>
  <c r="AO12" i="1"/>
  <c r="AP12" i="1" s="1"/>
  <c r="AL12" i="1"/>
  <c r="AM12" i="1" s="1"/>
  <c r="AJ12" i="1"/>
  <c r="AK12" i="1" s="1"/>
  <c r="AG12" i="1"/>
  <c r="AH12" i="1" s="1"/>
  <c r="AD12" i="1"/>
  <c r="AE12" i="1" s="1"/>
  <c r="AA12" i="1"/>
  <c r="AB12" i="1" s="1"/>
  <c r="X12" i="1"/>
  <c r="Y12" i="1" s="1"/>
  <c r="U12" i="1"/>
  <c r="V12" i="1" s="1"/>
  <c r="S12" i="1"/>
  <c r="T12" i="1" s="1"/>
  <c r="P12" i="1"/>
  <c r="Q12" i="1" s="1"/>
  <c r="M12" i="1"/>
  <c r="N12" i="1" s="1"/>
  <c r="J12" i="1"/>
  <c r="K12" i="1" s="1"/>
  <c r="G12" i="1"/>
  <c r="BP11" i="1"/>
  <c r="BM11" i="1"/>
  <c r="BJ11" i="1"/>
  <c r="BG11" i="1"/>
  <c r="BD11" i="1"/>
  <c r="BB11" i="1"/>
  <c r="AY11" i="1"/>
  <c r="AV11" i="1"/>
  <c r="AS11" i="1"/>
  <c r="AP11" i="1"/>
  <c r="AM11" i="1"/>
  <c r="AK11" i="1"/>
  <c r="AH11" i="1"/>
  <c r="AE11" i="1"/>
  <c r="AB11" i="1"/>
  <c r="Y11" i="1"/>
  <c r="V11" i="1"/>
  <c r="T11" i="1"/>
  <c r="Q11" i="1"/>
  <c r="N11" i="1"/>
  <c r="K11" i="1"/>
  <c r="BP10" i="1"/>
  <c r="BM10" i="1"/>
  <c r="BJ10" i="1"/>
  <c r="BG10" i="1"/>
  <c r="BD10" i="1"/>
  <c r="BB10" i="1"/>
  <c r="AY10" i="1"/>
  <c r="AV10" i="1"/>
  <c r="AS10" i="1"/>
  <c r="AP10" i="1"/>
  <c r="AM10" i="1"/>
  <c r="AK10" i="1"/>
  <c r="AH10" i="1"/>
  <c r="AE10" i="1"/>
  <c r="AB10" i="1"/>
  <c r="Y10" i="1"/>
  <c r="V10" i="1"/>
  <c r="T10" i="1"/>
  <c r="Q10" i="1"/>
  <c r="N10" i="1"/>
  <c r="K10" i="1"/>
  <c r="BP9" i="1"/>
  <c r="BM9" i="1"/>
  <c r="BJ9" i="1"/>
  <c r="BG9" i="1"/>
  <c r="BD9" i="1"/>
  <c r="BB9" i="1"/>
  <c r="AY9" i="1"/>
  <c r="AV9" i="1"/>
  <c r="AS9" i="1"/>
  <c r="AP9" i="1"/>
  <c r="AM9" i="1"/>
  <c r="AK9" i="1"/>
  <c r="AH9" i="1"/>
  <c r="AE9" i="1"/>
  <c r="AB9" i="1"/>
  <c r="Y9" i="1"/>
  <c r="V9" i="1"/>
  <c r="T9" i="1"/>
  <c r="Q9" i="1"/>
  <c r="N9" i="1"/>
  <c r="K9" i="1"/>
</calcChain>
</file>

<file path=xl/sharedStrings.xml><?xml version="1.0" encoding="utf-8"?>
<sst xmlns="http://schemas.openxmlformats.org/spreadsheetml/2006/main" count="53" uniqueCount="26">
  <si>
    <t>LOUISVILLE GAS AND ELECTRIC COMPANY</t>
  </si>
  <si>
    <t>ENVIRONMENTAL SURCHARGE REPORT</t>
  </si>
  <si>
    <t>Pollution Control - Operations &amp; Maintenance Expenses</t>
  </si>
  <si>
    <t>O&amp;M Expense Account</t>
  </si>
  <si>
    <t>% Change from Prior Period</t>
  </si>
  <si>
    <t>2009 Plan</t>
  </si>
  <si>
    <t xml:space="preserve"> </t>
  </si>
  <si>
    <t>ECR Landfill Operations</t>
  </si>
  <si>
    <t>ECR Landfill Maintenance</t>
  </si>
  <si>
    <t xml:space="preserve">          Adjustment for CCP Disposal in Base Rates (ES Form 2.51)</t>
  </si>
  <si>
    <t xml:space="preserve">    Total 2009 Plan O&amp;M Expenses</t>
  </si>
  <si>
    <t>2011 Plan</t>
  </si>
  <si>
    <t xml:space="preserve"> 502056 - ECR Scrubber Operations</t>
  </si>
  <si>
    <t xml:space="preserve"> 512055 - ECR Scrubber Maintenance</t>
  </si>
  <si>
    <t>TC1</t>
  </si>
  <si>
    <t xml:space="preserve"> 506159 - ECR Sorbent Injection Operation</t>
  </si>
  <si>
    <t xml:space="preserve"> 506152 - ECR Sorbent Reactant - Reagent Only</t>
  </si>
  <si>
    <t xml:space="preserve"> 512152 - ECR Sorbent Injection Maintenance</t>
  </si>
  <si>
    <t xml:space="preserve"> 506156 - ECR Baghouse Operations</t>
  </si>
  <si>
    <t xml:space="preserve"> 512156 - ECR Baghouse Maintenance</t>
  </si>
  <si>
    <t xml:space="preserve"> 506151 - ECR Activated Carbon</t>
  </si>
  <si>
    <t xml:space="preserve">          Adjustment for Base Rates Baseline Amounts</t>
  </si>
  <si>
    <t xml:space="preserve">    Total 2011 Plan O&amp;M Expenses</t>
  </si>
  <si>
    <t>2016 Plan</t>
  </si>
  <si>
    <t>506153 - ECR Liquid Injection - Reagent Only</t>
  </si>
  <si>
    <t xml:space="preserve">    Total 2016 Plan O&amp;M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</si>
</sst>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vertAlign val="superscript"/>
      <sz val="11"/>
      <name val="Times New Roman"/>
      <family val="1"/>
    </font>
    <font>
      <vertAlign val="superscript"/>
      <sz val="10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66">
    <xf numFmtId="0" fontId="0" fillId="0" borderId="0" xfId="0"/>
    <xf numFmtId="0" fontId="3" fillId="0" borderId="0" xfId="2" applyFont="1" applyFill="1" applyAlignment="1"/>
    <xf numFmtId="0" fontId="4" fillId="0" borderId="0" xfId="2" applyFont="1" applyFill="1"/>
    <xf numFmtId="0" fontId="5" fillId="0" borderId="0" xfId="2" applyFont="1" applyFill="1" applyAlignment="1"/>
    <xf numFmtId="0" fontId="6" fillId="0" borderId="0" xfId="2" applyFont="1" applyFill="1"/>
    <xf numFmtId="1" fontId="7" fillId="0" borderId="0" xfId="2" applyNumberFormat="1" applyFont="1" applyFill="1" applyAlignment="1">
      <alignment horizontal="left"/>
    </xf>
    <xf numFmtId="0" fontId="6" fillId="0" borderId="0" xfId="2" applyFont="1" applyFill="1" applyBorder="1"/>
    <xf numFmtId="0" fontId="4" fillId="0" borderId="1" xfId="2" applyFont="1" applyFill="1" applyBorder="1" applyAlignment="1">
      <alignment horizontal="center"/>
    </xf>
    <xf numFmtId="17" fontId="4" fillId="0" borderId="1" xfId="2" applyNumberFormat="1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wrapText="1"/>
    </xf>
    <xf numFmtId="1" fontId="8" fillId="0" borderId="1" xfId="2" applyNumberFormat="1" applyFont="1" applyFill="1" applyBorder="1" applyAlignment="1">
      <alignment horizontal="left" wrapText="1"/>
    </xf>
    <xf numFmtId="0" fontId="4" fillId="0" borderId="0" xfId="2" applyFont="1" applyFill="1" applyBorder="1" applyAlignment="1">
      <alignment horizontal="center"/>
    </xf>
    <xf numFmtId="17" fontId="4" fillId="0" borderId="0" xfId="2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wrapText="1"/>
    </xf>
    <xf numFmtId="1" fontId="8" fillId="0" borderId="0" xfId="2" applyNumberFormat="1" applyFont="1" applyFill="1" applyBorder="1" applyAlignment="1">
      <alignment horizontal="left" wrapText="1"/>
    </xf>
    <xf numFmtId="0" fontId="4" fillId="0" borderId="2" xfId="2" applyFont="1" applyFill="1" applyBorder="1"/>
    <xf numFmtId="0" fontId="4" fillId="0" borderId="0" xfId="2" applyFont="1" applyFill="1" applyBorder="1"/>
    <xf numFmtId="1" fontId="8" fillId="0" borderId="0" xfId="2" applyNumberFormat="1" applyFont="1" applyFill="1" applyBorder="1" applyAlignment="1">
      <alignment horizontal="left"/>
    </xf>
    <xf numFmtId="0" fontId="4" fillId="0" borderId="3" xfId="2" applyFont="1" applyFill="1" applyBorder="1"/>
    <xf numFmtId="0" fontId="4" fillId="0" borderId="4" xfId="3" applyFont="1" applyFill="1" applyBorder="1" applyAlignment="1" applyProtection="1">
      <alignment horizontal="left"/>
    </xf>
    <xf numFmtId="0" fontId="4" fillId="0" borderId="5" xfId="2" applyFont="1" applyFill="1" applyBorder="1"/>
    <xf numFmtId="43" fontId="4" fillId="0" borderId="6" xfId="4" applyNumberFormat="1" applyFont="1" applyFill="1" applyBorder="1" applyProtection="1">
      <protection locked="0"/>
    </xf>
    <xf numFmtId="9" fontId="4" fillId="0" borderId="6" xfId="5" applyFont="1" applyFill="1" applyBorder="1" applyProtection="1">
      <protection locked="0"/>
    </xf>
    <xf numFmtId="1" fontId="8" fillId="0" borderId="6" xfId="5" applyNumberFormat="1" applyFont="1" applyFill="1" applyBorder="1" applyAlignment="1" applyProtection="1">
      <alignment horizontal="left"/>
      <protection locked="0"/>
    </xf>
    <xf numFmtId="0" fontId="4" fillId="0" borderId="7" xfId="2" applyFont="1" applyFill="1" applyBorder="1"/>
    <xf numFmtId="43" fontId="4" fillId="0" borderId="8" xfId="4" applyNumberFormat="1" applyFont="1" applyFill="1" applyBorder="1" applyProtection="1">
      <protection locked="0"/>
    </xf>
    <xf numFmtId="9" fontId="4" fillId="0" borderId="8" xfId="5" applyFont="1" applyFill="1" applyBorder="1" applyProtection="1">
      <protection locked="0"/>
    </xf>
    <xf numFmtId="1" fontId="8" fillId="0" borderId="8" xfId="5" applyNumberFormat="1" applyFont="1" applyFill="1" applyBorder="1" applyAlignment="1" applyProtection="1">
      <alignment horizontal="left"/>
      <protection locked="0"/>
    </xf>
    <xf numFmtId="0" fontId="4" fillId="0" borderId="4" xfId="2" applyFont="1" applyFill="1" applyBorder="1"/>
    <xf numFmtId="0" fontId="4" fillId="0" borderId="5" xfId="2" applyFont="1" applyFill="1" applyBorder="1" applyAlignment="1">
      <alignment horizontal="right"/>
    </xf>
    <xf numFmtId="0" fontId="4" fillId="0" borderId="7" xfId="2" applyFont="1" applyFill="1" applyBorder="1" applyAlignment="1">
      <alignment horizontal="right"/>
    </xf>
    <xf numFmtId="0" fontId="4" fillId="0" borderId="9" xfId="2" applyFont="1" applyFill="1" applyBorder="1"/>
    <xf numFmtId="0" fontId="4" fillId="0" borderId="10" xfId="2" applyFont="1" applyFill="1" applyBorder="1"/>
    <xf numFmtId="43" fontId="4" fillId="0" borderId="11" xfId="4" applyNumberFormat="1" applyFont="1" applyFill="1" applyBorder="1" applyProtection="1">
      <protection locked="0"/>
    </xf>
    <xf numFmtId="9" fontId="4" fillId="0" borderId="11" xfId="5" applyFont="1" applyFill="1" applyBorder="1"/>
    <xf numFmtId="1" fontId="8" fillId="0" borderId="11" xfId="5" applyNumberFormat="1" applyFont="1" applyFill="1" applyBorder="1" applyAlignment="1">
      <alignment horizontal="left"/>
    </xf>
    <xf numFmtId="9" fontId="4" fillId="0" borderId="12" xfId="5" applyFont="1" applyFill="1" applyBorder="1"/>
    <xf numFmtId="43" fontId="4" fillId="0" borderId="12" xfId="4" applyNumberFormat="1" applyFont="1" applyFill="1" applyBorder="1" applyProtection="1">
      <protection locked="0"/>
    </xf>
    <xf numFmtId="1" fontId="8" fillId="0" borderId="12" xfId="5" applyNumberFormat="1" applyFont="1" applyFill="1" applyBorder="1" applyAlignment="1">
      <alignment horizontal="left"/>
    </xf>
    <xf numFmtId="0" fontId="4" fillId="0" borderId="13" xfId="2" applyFont="1" applyFill="1" applyBorder="1"/>
    <xf numFmtId="0" fontId="4" fillId="0" borderId="14" xfId="2" applyFont="1" applyFill="1" applyBorder="1"/>
    <xf numFmtId="43" fontId="4" fillId="0" borderId="0" xfId="4" applyNumberFormat="1" applyFont="1" applyFill="1" applyBorder="1" applyProtection="1">
      <protection locked="0"/>
    </xf>
    <xf numFmtId="9" fontId="4" fillId="0" borderId="0" xfId="5" applyFont="1" applyFill="1" applyBorder="1"/>
    <xf numFmtId="1" fontId="8" fillId="0" borderId="0" xfId="5" applyNumberFormat="1" applyFont="1" applyFill="1" applyBorder="1" applyAlignment="1">
      <alignment horizontal="left"/>
    </xf>
    <xf numFmtId="0" fontId="4" fillId="0" borderId="15" xfId="6" quotePrefix="1" applyFont="1" applyFill="1" applyBorder="1" applyAlignment="1" applyProtection="1">
      <alignment horizontal="left"/>
    </xf>
    <xf numFmtId="0" fontId="4" fillId="0" borderId="7" xfId="6" applyFont="1" applyFill="1" applyBorder="1" applyAlignment="1" applyProtection="1">
      <alignment horizontal="center"/>
    </xf>
    <xf numFmtId="0" fontId="4" fillId="0" borderId="0" xfId="6" applyFont="1" applyFill="1" applyBorder="1" applyAlignment="1" applyProtection="1">
      <alignment horizontal="center"/>
    </xf>
    <xf numFmtId="0" fontId="4" fillId="0" borderId="4" xfId="6" applyFont="1" applyFill="1" applyBorder="1" applyProtection="1"/>
    <xf numFmtId="0" fontId="4" fillId="0" borderId="5" xfId="6" applyFont="1" applyFill="1" applyBorder="1" applyProtection="1"/>
    <xf numFmtId="43" fontId="4" fillId="0" borderId="5" xfId="1" applyFont="1" applyFill="1" applyBorder="1" applyProtection="1"/>
    <xf numFmtId="9" fontId="4" fillId="0" borderId="6" xfId="5" applyFont="1" applyFill="1" applyBorder="1"/>
    <xf numFmtId="1" fontId="8" fillId="0" borderId="6" xfId="5" applyNumberFormat="1" applyFont="1" applyFill="1" applyBorder="1" applyAlignment="1">
      <alignment horizontal="left"/>
    </xf>
    <xf numFmtId="0" fontId="4" fillId="0" borderId="5" xfId="6" quotePrefix="1" applyFont="1" applyFill="1" applyBorder="1" applyAlignment="1" applyProtection="1">
      <alignment horizontal="left"/>
    </xf>
    <xf numFmtId="43" fontId="4" fillId="0" borderId="5" xfId="1" quotePrefix="1" applyFont="1" applyFill="1" applyBorder="1" applyAlignment="1" applyProtection="1">
      <alignment horizontal="left"/>
    </xf>
    <xf numFmtId="9" fontId="9" fillId="0" borderId="6" xfId="5" applyFont="1" applyFill="1" applyBorder="1" applyProtection="1">
      <protection locked="0"/>
    </xf>
    <xf numFmtId="0" fontId="4" fillId="0" borderId="5" xfId="3" quotePrefix="1" applyFont="1" applyFill="1" applyBorder="1" applyAlignment="1" applyProtection="1">
      <alignment horizontal="left"/>
    </xf>
    <xf numFmtId="0" fontId="4" fillId="0" borderId="16" xfId="6" applyFont="1" applyFill="1" applyBorder="1" applyProtection="1"/>
    <xf numFmtId="0" fontId="4" fillId="0" borderId="10" xfId="6" quotePrefix="1" applyFont="1" applyFill="1" applyBorder="1" applyAlignment="1" applyProtection="1">
      <alignment horizontal="left"/>
    </xf>
    <xf numFmtId="43" fontId="4" fillId="0" borderId="10" xfId="1" quotePrefix="1" applyFont="1" applyFill="1" applyBorder="1" applyAlignment="1" applyProtection="1">
      <alignment horizontal="left"/>
    </xf>
    <xf numFmtId="9" fontId="4" fillId="0" borderId="12" xfId="5" applyFont="1" applyFill="1" applyBorder="1" applyProtection="1">
      <protection locked="0"/>
    </xf>
    <xf numFmtId="1" fontId="8" fillId="0" borderId="0" xfId="2" applyNumberFormat="1" applyFont="1" applyFill="1" applyAlignment="1">
      <alignment horizontal="left"/>
    </xf>
    <xf numFmtId="0" fontId="4" fillId="0" borderId="15" xfId="0" quotePrefix="1" applyFont="1" applyFill="1" applyBorder="1" applyAlignment="1" applyProtection="1">
      <alignment horizontal="left"/>
    </xf>
    <xf numFmtId="0" fontId="4" fillId="0" borderId="7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15" xfId="6" applyFont="1" applyFill="1" applyBorder="1" applyProtection="1"/>
    <xf numFmtId="0" fontId="4" fillId="0" borderId="7" xfId="6" quotePrefix="1" applyFont="1" applyFill="1" applyBorder="1" applyAlignment="1" applyProtection="1">
      <alignment horizontal="left"/>
    </xf>
  </cellXfs>
  <cellStyles count="7">
    <cellStyle name="Comma" xfId="1" builtinId="3"/>
    <cellStyle name="Comma 2" xfId="4"/>
    <cellStyle name="Normal" xfId="0" builtinId="0"/>
    <cellStyle name="Normal 2" xfId="6"/>
    <cellStyle name="Normal 4" xfId="2"/>
    <cellStyle name="Normal_Attachment to KU Question 2-2 Revised ES Form 2.50 FINAL 2" xfId="3"/>
    <cellStyle name="Percent 2" xfId="5"/>
  </cellStyles>
  <dxfs count="54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9"/>
  <sheetViews>
    <sheetView tabSelected="1" topLeftCell="A2" zoomScale="93" zoomScaleNormal="93" zoomScaleSheetLayoutView="95" workbookViewId="0">
      <selection activeCell="B35" sqref="B35"/>
    </sheetView>
  </sheetViews>
  <sheetFormatPr defaultRowHeight="15.75" x14ac:dyDescent="0.2"/>
  <cols>
    <col min="1" max="1" width="11.42578125" style="2" customWidth="1"/>
    <col min="2" max="2" width="45.140625" style="2" customWidth="1"/>
    <col min="3" max="4" width="11.140625" style="2" bestFit="1" customWidth="1"/>
    <col min="5" max="5" width="11.7109375" style="2" customWidth="1"/>
    <col min="6" max="6" width="3" style="2" customWidth="1"/>
    <col min="7" max="7" width="11.140625" style="2" bestFit="1" customWidth="1"/>
    <col min="8" max="8" width="9.5703125" style="2" customWidth="1"/>
    <col min="9" max="9" width="2.42578125" style="2" customWidth="1"/>
    <col min="10" max="10" width="11.140625" style="2" bestFit="1" customWidth="1"/>
    <col min="11" max="11" width="10.5703125" style="2" customWidth="1"/>
    <col min="12" max="12" width="1.85546875" style="2" customWidth="1"/>
    <col min="13" max="13" width="10.5703125" style="2" bestFit="1" customWidth="1"/>
    <col min="14" max="14" width="10.5703125" style="2" customWidth="1"/>
    <col min="15" max="15" width="1.85546875" style="2" customWidth="1"/>
    <col min="16" max="16" width="10.5703125" style="2" bestFit="1" customWidth="1"/>
    <col min="17" max="17" width="10.5703125" style="2" customWidth="1"/>
    <col min="18" max="18" width="1.85546875" style="2" customWidth="1"/>
    <col min="19" max="19" width="10.5703125" style="2" bestFit="1" customWidth="1"/>
    <col min="20" max="20" width="10.5703125" style="2" customWidth="1"/>
    <col min="21" max="21" width="10.5703125" style="2" bestFit="1" customWidth="1"/>
    <col min="22" max="22" width="10.5703125" style="2" customWidth="1"/>
    <col min="23" max="23" width="1.85546875" style="2" customWidth="1"/>
    <col min="24" max="24" width="10.5703125" style="2" bestFit="1" customWidth="1"/>
    <col min="25" max="25" width="10.5703125" style="2" customWidth="1"/>
    <col min="26" max="26" width="1.85546875" style="2" customWidth="1"/>
    <col min="27" max="27" width="10.5703125" style="2" bestFit="1" customWidth="1"/>
    <col min="28" max="28" width="9.5703125" style="2" customWidth="1"/>
    <col min="29" max="29" width="1.85546875" style="60" customWidth="1"/>
    <col min="30" max="30" width="12.42578125" style="2" bestFit="1" customWidth="1"/>
    <col min="31" max="31" width="9.5703125" style="2" customWidth="1"/>
    <col min="32" max="32" width="1.85546875" style="60" customWidth="1"/>
    <col min="33" max="33" width="12.42578125" style="2" bestFit="1" customWidth="1"/>
    <col min="34" max="34" width="10.5703125" style="2" customWidth="1"/>
    <col min="35" max="35" width="1.85546875" style="60" customWidth="1"/>
    <col min="36" max="36" width="12.42578125" style="2" bestFit="1" customWidth="1"/>
    <col min="37" max="37" width="10.5703125" style="2" customWidth="1"/>
    <col min="38" max="38" width="12.42578125" style="2" bestFit="1" customWidth="1"/>
    <col min="39" max="39" width="10.5703125" style="2" customWidth="1"/>
    <col min="40" max="40" width="1.85546875" style="2" customWidth="1"/>
    <col min="41" max="41" width="12.42578125" style="2" bestFit="1" customWidth="1"/>
    <col min="42" max="42" width="10.5703125" style="2" customWidth="1"/>
    <col min="43" max="43" width="1.85546875" style="2" customWidth="1"/>
    <col min="44" max="44" width="12.42578125" style="2" bestFit="1" customWidth="1"/>
    <col min="45" max="45" width="10.5703125" style="2" customWidth="1"/>
    <col min="46" max="46" width="1.85546875" style="60" customWidth="1"/>
    <col min="47" max="47" width="10.5703125" style="16" bestFit="1" customWidth="1"/>
    <col min="48" max="48" width="10.5703125" style="16" customWidth="1"/>
    <col min="49" max="49" width="1.85546875" style="2" customWidth="1"/>
    <col min="50" max="50" width="12.42578125" style="2" bestFit="1" customWidth="1"/>
    <col min="51" max="51" width="10.5703125" style="2" customWidth="1"/>
    <col min="52" max="52" width="1.85546875" style="2" customWidth="1"/>
    <col min="53" max="53" width="12.42578125" style="2" bestFit="1" customWidth="1"/>
    <col min="54" max="54" width="10.5703125" style="2" customWidth="1"/>
    <col min="55" max="55" width="12.42578125" style="2" bestFit="1" customWidth="1"/>
    <col min="56" max="56" width="10.5703125" style="2" customWidth="1"/>
    <col min="57" max="57" width="1.85546875" style="2" customWidth="1"/>
    <col min="58" max="58" width="12.42578125" style="2" bestFit="1" customWidth="1"/>
    <col min="59" max="59" width="10.5703125" style="2" customWidth="1"/>
    <col min="60" max="60" width="1.85546875" style="2" customWidth="1"/>
    <col min="61" max="61" width="12.42578125" style="2" bestFit="1" customWidth="1"/>
    <col min="62" max="62" width="10.5703125" style="2" customWidth="1"/>
    <col min="63" max="63" width="1.85546875" style="60" customWidth="1"/>
    <col min="64" max="64" width="12.42578125" style="16" bestFit="1" customWidth="1"/>
    <col min="65" max="65" width="10.5703125" style="16" customWidth="1"/>
    <col min="66" max="66" width="1.85546875" style="2" customWidth="1"/>
    <col min="67" max="67" width="12.42578125" style="2" bestFit="1" customWidth="1"/>
    <col min="68" max="68" width="10.5703125" style="2" customWidth="1"/>
    <col min="69" max="16384" width="9.140625" style="2"/>
  </cols>
  <sheetData>
    <row r="1" spans="1:68" ht="20.8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</row>
    <row r="2" spans="1:68" ht="20.8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</row>
    <row r="3" spans="1:68" ht="20.85" customHeight="1" x14ac:dyDescent="0.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</row>
    <row r="4" spans="1:68" s="4" customFormat="1" ht="15.75" customHeight="1" x14ac:dyDescent="0.25">
      <c r="AC4" s="5"/>
      <c r="AF4" s="5"/>
      <c r="AI4" s="5"/>
      <c r="AT4" s="5"/>
      <c r="AU4" s="6"/>
      <c r="AV4" s="6"/>
      <c r="BK4" s="5"/>
      <c r="BL4" s="6"/>
      <c r="BM4" s="6"/>
    </row>
    <row r="5" spans="1:68" s="4" customFormat="1" ht="18" x14ac:dyDescent="0.25">
      <c r="AC5" s="5"/>
      <c r="AF5" s="5"/>
      <c r="AI5" s="5"/>
      <c r="AT5" s="5"/>
      <c r="AU5" s="6"/>
      <c r="AV5" s="6"/>
      <c r="BK5" s="5"/>
      <c r="BL5" s="6"/>
      <c r="BM5" s="6"/>
    </row>
    <row r="6" spans="1:68" ht="39" thickBot="1" x14ac:dyDescent="0.25">
      <c r="A6" s="7"/>
      <c r="B6" s="7" t="s">
        <v>3</v>
      </c>
      <c r="C6" s="8">
        <v>42064</v>
      </c>
      <c r="D6" s="8">
        <v>42095</v>
      </c>
      <c r="E6" s="9" t="s">
        <v>4</v>
      </c>
      <c r="F6" s="7"/>
      <c r="G6" s="8">
        <v>42125</v>
      </c>
      <c r="H6" s="9" t="s">
        <v>4</v>
      </c>
      <c r="I6" s="8"/>
      <c r="J6" s="8">
        <v>42156</v>
      </c>
      <c r="K6" s="9" t="s">
        <v>4</v>
      </c>
      <c r="L6" s="8"/>
      <c r="M6" s="8">
        <v>42186</v>
      </c>
      <c r="N6" s="9" t="s">
        <v>4</v>
      </c>
      <c r="O6" s="7"/>
      <c r="P6" s="8">
        <v>42217</v>
      </c>
      <c r="Q6" s="9" t="s">
        <v>4</v>
      </c>
      <c r="R6" s="7"/>
      <c r="S6" s="8">
        <v>42248</v>
      </c>
      <c r="T6" s="9" t="s">
        <v>4</v>
      </c>
      <c r="U6" s="8">
        <v>42279</v>
      </c>
      <c r="V6" s="9" t="s">
        <v>4</v>
      </c>
      <c r="W6" s="7"/>
      <c r="X6" s="8">
        <v>42310</v>
      </c>
      <c r="Y6" s="9" t="s">
        <v>4</v>
      </c>
      <c r="Z6" s="9"/>
      <c r="AA6" s="8">
        <v>42341</v>
      </c>
      <c r="AB6" s="9" t="s">
        <v>4</v>
      </c>
      <c r="AC6" s="10"/>
      <c r="AD6" s="8">
        <v>42372</v>
      </c>
      <c r="AE6" s="9" t="s">
        <v>4</v>
      </c>
      <c r="AF6" s="10"/>
      <c r="AG6" s="8">
        <v>42403</v>
      </c>
      <c r="AH6" s="9" t="s">
        <v>4</v>
      </c>
      <c r="AI6" s="10"/>
      <c r="AJ6" s="8">
        <v>42434</v>
      </c>
      <c r="AK6" s="9" t="s">
        <v>4</v>
      </c>
      <c r="AL6" s="8">
        <v>42465</v>
      </c>
      <c r="AM6" s="9" t="s">
        <v>4</v>
      </c>
      <c r="AN6" s="9"/>
      <c r="AO6" s="8">
        <v>42496</v>
      </c>
      <c r="AP6" s="9" t="s">
        <v>4</v>
      </c>
      <c r="AQ6" s="9"/>
      <c r="AR6" s="8">
        <v>42527</v>
      </c>
      <c r="AS6" s="9" t="s">
        <v>4</v>
      </c>
      <c r="AT6" s="10"/>
      <c r="AU6" s="8">
        <v>42558</v>
      </c>
      <c r="AV6" s="9" t="s">
        <v>4</v>
      </c>
      <c r="AW6" s="10"/>
      <c r="AX6" s="8">
        <v>42589</v>
      </c>
      <c r="AY6" s="9" t="s">
        <v>4</v>
      </c>
      <c r="AZ6" s="10"/>
      <c r="BA6" s="8">
        <v>42620</v>
      </c>
      <c r="BB6" s="9" t="s">
        <v>4</v>
      </c>
      <c r="BC6" s="8">
        <v>42651</v>
      </c>
      <c r="BD6" s="9" t="s">
        <v>4</v>
      </c>
      <c r="BE6" s="9"/>
      <c r="BF6" s="8">
        <v>42682</v>
      </c>
      <c r="BG6" s="9" t="s">
        <v>4</v>
      </c>
      <c r="BH6" s="9"/>
      <c r="BI6" s="8">
        <v>42713</v>
      </c>
      <c r="BJ6" s="9" t="s">
        <v>4</v>
      </c>
      <c r="BK6" s="10"/>
      <c r="BL6" s="8">
        <v>42744</v>
      </c>
      <c r="BM6" s="9" t="s">
        <v>4</v>
      </c>
      <c r="BN6" s="10"/>
      <c r="BO6" s="8">
        <v>42775</v>
      </c>
      <c r="BP6" s="9" t="s">
        <v>4</v>
      </c>
    </row>
    <row r="7" spans="1:68" ht="16.5" hidden="1" thickTop="1" x14ac:dyDescent="0.2">
      <c r="A7" s="11"/>
      <c r="B7" s="11"/>
      <c r="C7" s="11"/>
      <c r="D7" s="11"/>
      <c r="E7" s="11"/>
      <c r="F7" s="11"/>
      <c r="G7" s="12"/>
      <c r="H7" s="12"/>
      <c r="I7" s="12"/>
      <c r="J7" s="12"/>
      <c r="K7" s="13"/>
      <c r="L7" s="12"/>
      <c r="M7" s="12"/>
      <c r="N7" s="13"/>
      <c r="O7" s="11"/>
      <c r="P7" s="12"/>
      <c r="Q7" s="13"/>
      <c r="R7" s="11"/>
      <c r="S7" s="12"/>
      <c r="T7" s="13"/>
      <c r="U7" s="12"/>
      <c r="V7" s="13"/>
      <c r="W7" s="11"/>
      <c r="X7" s="12"/>
      <c r="Y7" s="13"/>
      <c r="Z7" s="13"/>
      <c r="AA7" s="12"/>
      <c r="AB7" s="13"/>
      <c r="AC7" s="14"/>
      <c r="AD7" s="12"/>
      <c r="AE7" s="13"/>
      <c r="AF7" s="14"/>
      <c r="AG7" s="12"/>
      <c r="AH7" s="13"/>
      <c r="AI7" s="14"/>
      <c r="AJ7" s="12"/>
      <c r="AK7" s="13"/>
      <c r="AL7" s="12"/>
      <c r="AM7" s="13"/>
      <c r="AN7" s="13"/>
      <c r="AO7" s="12"/>
      <c r="AP7" s="13"/>
      <c r="AQ7" s="13"/>
      <c r="AR7" s="12"/>
      <c r="AS7" s="13"/>
      <c r="AT7" s="14"/>
      <c r="AU7" s="12"/>
      <c r="AV7" s="13"/>
      <c r="AW7" s="14"/>
      <c r="AX7" s="12"/>
      <c r="AY7" s="13"/>
      <c r="AZ7" s="14"/>
      <c r="BA7" s="12"/>
      <c r="BB7" s="13"/>
      <c r="BC7" s="12"/>
      <c r="BD7" s="13"/>
      <c r="BE7" s="13"/>
      <c r="BF7" s="12"/>
      <c r="BG7" s="13"/>
      <c r="BH7" s="13"/>
      <c r="BI7" s="12"/>
      <c r="BJ7" s="13"/>
      <c r="BK7" s="14"/>
      <c r="BL7" s="12"/>
      <c r="BM7" s="13"/>
      <c r="BN7" s="14"/>
      <c r="BO7" s="12"/>
      <c r="BP7" s="13"/>
    </row>
    <row r="8" spans="1:68" s="16" customFormat="1" ht="15.75" hidden="1" customHeight="1" x14ac:dyDescent="0.2">
      <c r="A8" s="15" t="s">
        <v>5</v>
      </c>
      <c r="B8" s="16" t="s">
        <v>6</v>
      </c>
      <c r="AC8" s="17"/>
      <c r="AF8" s="17"/>
      <c r="AI8" s="17"/>
      <c r="AM8" s="18"/>
      <c r="AT8" s="17"/>
      <c r="AW8" s="17"/>
      <c r="AZ8" s="17"/>
      <c r="BD8" s="18"/>
      <c r="BK8" s="17"/>
      <c r="BN8" s="17"/>
    </row>
    <row r="9" spans="1:68" s="16" customFormat="1" ht="15.75" hidden="1" customHeight="1" x14ac:dyDescent="0.2">
      <c r="A9" s="19">
        <v>502013</v>
      </c>
      <c r="B9" s="20" t="s">
        <v>7</v>
      </c>
      <c r="C9" s="20"/>
      <c r="D9" s="20"/>
      <c r="E9" s="20"/>
      <c r="F9" s="20"/>
      <c r="G9" s="21">
        <v>0</v>
      </c>
      <c r="H9" s="21"/>
      <c r="I9" s="21"/>
      <c r="J9" s="21">
        <v>0</v>
      </c>
      <c r="K9" s="22">
        <f>IFERROR(ROUND((J9-G9)/G9,4),0)</f>
        <v>0</v>
      </c>
      <c r="L9" s="21"/>
      <c r="M9" s="21">
        <v>0</v>
      </c>
      <c r="N9" s="22">
        <f>(IFERROR(ROUND((M9-J9)/J9,4),0))</f>
        <v>0</v>
      </c>
      <c r="O9" s="20"/>
      <c r="P9" s="21">
        <v>0</v>
      </c>
      <c r="Q9" s="22">
        <f>(IFERROR(ROUND((P9-M9)/M9,4),0))</f>
        <v>0</v>
      </c>
      <c r="R9" s="20"/>
      <c r="S9" s="21">
        <v>0</v>
      </c>
      <c r="T9" s="22">
        <f>(IFERROR(ROUND((S9-P9)/P9,4),0))</f>
        <v>0</v>
      </c>
      <c r="U9" s="21">
        <v>0</v>
      </c>
      <c r="V9" s="22">
        <f>(IFERROR(ROUND((U9-S9)/S9,4),0))</f>
        <v>0</v>
      </c>
      <c r="W9" s="20"/>
      <c r="X9" s="21">
        <v>0</v>
      </c>
      <c r="Y9" s="22">
        <f>(IFERROR(ROUND((X9-U9)/U9,4),0))</f>
        <v>0</v>
      </c>
      <c r="Z9" s="22"/>
      <c r="AA9" s="21">
        <v>0</v>
      </c>
      <c r="AB9" s="22">
        <f>(IFERROR(ROUND((AA9-X9)/X9,4),0))</f>
        <v>0</v>
      </c>
      <c r="AC9" s="23"/>
      <c r="AD9" s="21">
        <v>0</v>
      </c>
      <c r="AE9" s="22">
        <f>(IFERROR(ROUND((AD9-AA9)/AA9,4),0))</f>
        <v>0</v>
      </c>
      <c r="AF9" s="23"/>
      <c r="AG9" s="21">
        <v>0</v>
      </c>
      <c r="AH9" s="22">
        <f>(IFERROR(ROUND((AG9-AD9)/AD9,4),0))</f>
        <v>0</v>
      </c>
      <c r="AI9" s="23"/>
      <c r="AJ9" s="21">
        <v>0</v>
      </c>
      <c r="AK9" s="22">
        <f>(IFERROR(ROUND((AJ9-AG9)/AG9,4),0))</f>
        <v>0</v>
      </c>
      <c r="AL9" s="21">
        <v>0</v>
      </c>
      <c r="AM9" s="22">
        <f>(IFERROR(ROUND((AL9-AJ9)/AJ9,4),0))</f>
        <v>0</v>
      </c>
      <c r="AN9" s="22"/>
      <c r="AO9" s="21">
        <v>0</v>
      </c>
      <c r="AP9" s="22">
        <f>(IFERROR(ROUND((AO9-AL9)/AL9,4),0))</f>
        <v>0</v>
      </c>
      <c r="AQ9" s="22"/>
      <c r="AR9" s="21">
        <v>0</v>
      </c>
      <c r="AS9" s="22">
        <f>(IFERROR(ROUND((AR9-AO9)/AO9,4),0))</f>
        <v>0</v>
      </c>
      <c r="AT9" s="23"/>
      <c r="AU9" s="21">
        <v>0</v>
      </c>
      <c r="AV9" s="22">
        <f>(IFERROR(ROUND((AU9-AR9)/AR9,4),0))</f>
        <v>0</v>
      </c>
      <c r="AW9" s="23"/>
      <c r="AX9" s="21">
        <v>0</v>
      </c>
      <c r="AY9" s="22">
        <f>(IFERROR(ROUND((AX9-AU9)/AU9,4),0))</f>
        <v>0</v>
      </c>
      <c r="AZ9" s="23"/>
      <c r="BA9" s="21">
        <v>0</v>
      </c>
      <c r="BB9" s="22">
        <f>(IFERROR(ROUND((BA9-AX9)/AX9,4),0))</f>
        <v>0</v>
      </c>
      <c r="BC9" s="21">
        <v>0</v>
      </c>
      <c r="BD9" s="22">
        <f>(IFERROR(ROUND((BC9-BA9)/BA9,4),0))</f>
        <v>0</v>
      </c>
      <c r="BE9" s="22"/>
      <c r="BF9" s="21">
        <v>0</v>
      </c>
      <c r="BG9" s="22">
        <f>(IFERROR(ROUND((BF9-BC9)/BC9,4),0))</f>
        <v>0</v>
      </c>
      <c r="BH9" s="22"/>
      <c r="BI9" s="21">
        <v>0</v>
      </c>
      <c r="BJ9" s="22">
        <f>(IFERROR(ROUND((BI9-BF9)/BF9,4),0))</f>
        <v>0</v>
      </c>
      <c r="BK9" s="23"/>
      <c r="BL9" s="21">
        <v>0</v>
      </c>
      <c r="BM9" s="22">
        <f>(IFERROR(ROUND((BL9-BI9)/BI9,4),0))</f>
        <v>0</v>
      </c>
      <c r="BN9" s="23"/>
      <c r="BO9" s="21">
        <v>0</v>
      </c>
      <c r="BP9" s="22">
        <f>(IFERROR(ROUND((BO9-BL9)/BL9,4),0))</f>
        <v>0</v>
      </c>
    </row>
    <row r="10" spans="1:68" s="16" customFormat="1" ht="15.75" hidden="1" customHeight="1" x14ac:dyDescent="0.2">
      <c r="A10" s="19">
        <v>512107</v>
      </c>
      <c r="B10" s="20" t="s">
        <v>8</v>
      </c>
      <c r="C10" s="24"/>
      <c r="D10" s="24"/>
      <c r="E10" s="24"/>
      <c r="F10" s="24"/>
      <c r="G10" s="25">
        <v>0</v>
      </c>
      <c r="H10" s="25"/>
      <c r="I10" s="25"/>
      <c r="J10" s="25">
        <v>0</v>
      </c>
      <c r="K10" s="22">
        <f t="shared" ref="K10:K12" si="0">IFERROR(ROUND((J10-G10)/G10,4),0)</f>
        <v>0</v>
      </c>
      <c r="L10" s="25"/>
      <c r="M10" s="25">
        <v>0</v>
      </c>
      <c r="N10" s="22">
        <f>(IFERROR(ROUND((M10-J10)/J10,4),0))</f>
        <v>0</v>
      </c>
      <c r="O10" s="24"/>
      <c r="P10" s="25">
        <v>0</v>
      </c>
      <c r="Q10" s="22">
        <f>(IFERROR(ROUND((P10-M10)/M10,4),0))</f>
        <v>0</v>
      </c>
      <c r="R10" s="24"/>
      <c r="S10" s="25">
        <v>0</v>
      </c>
      <c r="T10" s="22">
        <f>(IFERROR(ROUND((S10-P10)/P10,4),0))</f>
        <v>0</v>
      </c>
      <c r="U10" s="25">
        <v>0</v>
      </c>
      <c r="V10" s="22">
        <f>(IFERROR(ROUND((U10-S10)/S10,4),0))</f>
        <v>0</v>
      </c>
      <c r="W10" s="24"/>
      <c r="X10" s="25">
        <v>0</v>
      </c>
      <c r="Y10" s="22">
        <f>(IFERROR(ROUND((X10-U10)/U10,4),0))</f>
        <v>0</v>
      </c>
      <c r="Z10" s="26"/>
      <c r="AA10" s="25">
        <v>0</v>
      </c>
      <c r="AB10" s="22">
        <f>(IFERROR(ROUND((AA10-X10)/X10,4),0))</f>
        <v>0</v>
      </c>
      <c r="AC10" s="27"/>
      <c r="AD10" s="25">
        <v>0</v>
      </c>
      <c r="AE10" s="22">
        <f>(IFERROR(ROUND((AD10-AA10)/AA10,4),0))</f>
        <v>0</v>
      </c>
      <c r="AF10" s="27"/>
      <c r="AG10" s="25">
        <v>0</v>
      </c>
      <c r="AH10" s="22">
        <f>(IFERROR(ROUND((AG10-AD10)/AD10,4),0))</f>
        <v>0</v>
      </c>
      <c r="AI10" s="27"/>
      <c r="AJ10" s="25">
        <v>0</v>
      </c>
      <c r="AK10" s="22">
        <f>(IFERROR(ROUND((AJ10-AG10)/AG10,4),0))</f>
        <v>0</v>
      </c>
      <c r="AL10" s="25">
        <v>0</v>
      </c>
      <c r="AM10" s="22">
        <f>(IFERROR(ROUND((AL10-AJ10)/AJ10,4),0))</f>
        <v>0</v>
      </c>
      <c r="AN10" s="22"/>
      <c r="AO10" s="25">
        <v>0</v>
      </c>
      <c r="AP10" s="22">
        <f>(IFERROR(ROUND((AO10-AL10)/AL10,4),0))</f>
        <v>0</v>
      </c>
      <c r="AQ10" s="22"/>
      <c r="AR10" s="25">
        <v>0</v>
      </c>
      <c r="AS10" s="22">
        <f>(IFERROR(ROUND((AR10-AO10)/AO10,4),0))</f>
        <v>0</v>
      </c>
      <c r="AT10" s="23"/>
      <c r="AU10" s="25">
        <v>0</v>
      </c>
      <c r="AV10" s="22">
        <f>(IFERROR(ROUND((AU10-AR10)/AR10,4),0))</f>
        <v>0</v>
      </c>
      <c r="AW10" s="27"/>
      <c r="AX10" s="25">
        <v>0</v>
      </c>
      <c r="AY10" s="22">
        <f>(IFERROR(ROUND((AX10-AU10)/AU10,4),0))</f>
        <v>0</v>
      </c>
      <c r="AZ10" s="27"/>
      <c r="BA10" s="25">
        <v>0</v>
      </c>
      <c r="BB10" s="22">
        <f>(IFERROR(ROUND((BA10-AX10)/AX10,4),0))</f>
        <v>0</v>
      </c>
      <c r="BC10" s="25">
        <v>0</v>
      </c>
      <c r="BD10" s="22">
        <f>(IFERROR(ROUND((BC10-BA10)/BA10,4),0))</f>
        <v>0</v>
      </c>
      <c r="BE10" s="26"/>
      <c r="BF10" s="25">
        <v>0</v>
      </c>
      <c r="BG10" s="22">
        <f>(IFERROR(ROUND((BF10-BC10)/BC10,4),0))</f>
        <v>0</v>
      </c>
      <c r="BH10" s="22"/>
      <c r="BI10" s="25">
        <v>0</v>
      </c>
      <c r="BJ10" s="22">
        <f>(IFERROR(ROUND((BI10-BF10)/BF10,4),0))</f>
        <v>0</v>
      </c>
      <c r="BK10" s="23"/>
      <c r="BL10" s="25">
        <v>0</v>
      </c>
      <c r="BM10" s="22">
        <f>(IFERROR(ROUND((BL10-BI10)/BI10,4),0))</f>
        <v>0</v>
      </c>
      <c r="BN10" s="27"/>
      <c r="BO10" s="25">
        <v>0</v>
      </c>
      <c r="BP10" s="22">
        <f>(IFERROR(ROUND((BO10-BL10)/BL10,4),0))</f>
        <v>0</v>
      </c>
    </row>
    <row r="11" spans="1:68" s="16" customFormat="1" ht="15.75" hidden="1" customHeight="1" x14ac:dyDescent="0.2">
      <c r="A11" s="28" t="s">
        <v>9</v>
      </c>
      <c r="B11" s="29"/>
      <c r="C11" s="30"/>
      <c r="D11" s="30"/>
      <c r="E11" s="30"/>
      <c r="F11" s="30"/>
      <c r="G11" s="25">
        <v>0</v>
      </c>
      <c r="H11" s="25"/>
      <c r="I11" s="25"/>
      <c r="J11" s="25">
        <v>0</v>
      </c>
      <c r="K11" s="22">
        <f t="shared" si="0"/>
        <v>0</v>
      </c>
      <c r="L11" s="25"/>
      <c r="M11" s="25">
        <v>0</v>
      </c>
      <c r="N11" s="22">
        <f>(IFERROR(ROUND((M11-J11)/J11,4),0))</f>
        <v>0</v>
      </c>
      <c r="O11" s="24"/>
      <c r="P11" s="25">
        <v>0</v>
      </c>
      <c r="Q11" s="22">
        <f>(IFERROR(ROUND((P11-M11)/M11,4),0))</f>
        <v>0</v>
      </c>
      <c r="R11" s="24"/>
      <c r="S11" s="25">
        <v>0</v>
      </c>
      <c r="T11" s="22">
        <f>(IFERROR(ROUND((S11-P11)/P11,4),0))</f>
        <v>0</v>
      </c>
      <c r="U11" s="25">
        <v>0</v>
      </c>
      <c r="V11" s="22">
        <f>(IFERROR(ROUND((U11-S11)/S11,4),0))</f>
        <v>0</v>
      </c>
      <c r="W11" s="24"/>
      <c r="X11" s="25">
        <v>0</v>
      </c>
      <c r="Y11" s="22">
        <f>(IFERROR(ROUND((X11-U11)/U11,4),0))</f>
        <v>0</v>
      </c>
      <c r="Z11" s="26"/>
      <c r="AA11" s="25">
        <v>0</v>
      </c>
      <c r="AB11" s="22">
        <f>(IFERROR(ROUND((AA11-X11)/X11,4),0))</f>
        <v>0</v>
      </c>
      <c r="AC11" s="27"/>
      <c r="AD11" s="25">
        <v>0</v>
      </c>
      <c r="AE11" s="22">
        <f>(IFERROR(ROUND((AD11-AA11)/AA11,4),0))</f>
        <v>0</v>
      </c>
      <c r="AF11" s="27"/>
      <c r="AG11" s="25">
        <v>0</v>
      </c>
      <c r="AH11" s="22">
        <f>(IFERROR(ROUND((AG11-AD11)/AD11,4),0))</f>
        <v>0</v>
      </c>
      <c r="AI11" s="27"/>
      <c r="AJ11" s="25">
        <v>0</v>
      </c>
      <c r="AK11" s="22">
        <f>(IFERROR(ROUND((AJ11-AG11)/AG11,4),0))</f>
        <v>0</v>
      </c>
      <c r="AL11" s="25">
        <v>0</v>
      </c>
      <c r="AM11" s="22">
        <f>(IFERROR(ROUND((AL11-AJ11)/AJ11,4),0))</f>
        <v>0</v>
      </c>
      <c r="AN11" s="22"/>
      <c r="AO11" s="25">
        <v>0</v>
      </c>
      <c r="AP11" s="22">
        <f>(IFERROR(ROUND((AO11-AL11)/AL11,4),0))</f>
        <v>0</v>
      </c>
      <c r="AQ11" s="22"/>
      <c r="AR11" s="25">
        <v>0</v>
      </c>
      <c r="AS11" s="22">
        <f>(IFERROR(ROUND((AR11-AO11)/AO11,4),0))</f>
        <v>0</v>
      </c>
      <c r="AT11" s="23"/>
      <c r="AU11" s="25">
        <v>0</v>
      </c>
      <c r="AV11" s="22">
        <f>(IFERROR(ROUND((AU11-AR11)/AR11,4),0))</f>
        <v>0</v>
      </c>
      <c r="AW11" s="27"/>
      <c r="AX11" s="25">
        <v>0</v>
      </c>
      <c r="AY11" s="22">
        <f>(IFERROR(ROUND((AX11-AU11)/AU11,4),0))</f>
        <v>0</v>
      </c>
      <c r="AZ11" s="27"/>
      <c r="BA11" s="25">
        <v>0</v>
      </c>
      <c r="BB11" s="22">
        <f>(IFERROR(ROUND((BA11-AX11)/AX11,4),0))</f>
        <v>0</v>
      </c>
      <c r="BC11" s="25">
        <v>0</v>
      </c>
      <c r="BD11" s="22">
        <f>(IFERROR(ROUND((BC11-BA11)/BA11,4),0))</f>
        <v>0</v>
      </c>
      <c r="BE11" s="26"/>
      <c r="BF11" s="25">
        <v>0</v>
      </c>
      <c r="BG11" s="22">
        <f>(IFERROR(ROUND((BF11-BC11)/BC11,4),0))</f>
        <v>0</v>
      </c>
      <c r="BH11" s="22"/>
      <c r="BI11" s="25">
        <v>0</v>
      </c>
      <c r="BJ11" s="22">
        <f>(IFERROR(ROUND((BI11-BF11)/BF11,4),0))</f>
        <v>0</v>
      </c>
      <c r="BK11" s="23"/>
      <c r="BL11" s="25">
        <v>0</v>
      </c>
      <c r="BM11" s="22">
        <f>(IFERROR(ROUND((BL11-BI11)/BI11,4),0))</f>
        <v>0</v>
      </c>
      <c r="BN11" s="27"/>
      <c r="BO11" s="25">
        <v>0</v>
      </c>
      <c r="BP11" s="22">
        <f>(IFERROR(ROUND((BO11-BL11)/BL11,4),0))</f>
        <v>0</v>
      </c>
    </row>
    <row r="12" spans="1:68" ht="17.25" hidden="1" thickTop="1" thickBot="1" x14ac:dyDescent="0.25">
      <c r="A12" s="15"/>
      <c r="B12" s="31" t="s">
        <v>10</v>
      </c>
      <c r="C12" s="32"/>
      <c r="D12" s="32"/>
      <c r="E12" s="32"/>
      <c r="F12" s="32"/>
      <c r="G12" s="33">
        <f>SUM(G9:G11)</f>
        <v>0</v>
      </c>
      <c r="H12" s="33"/>
      <c r="I12" s="33"/>
      <c r="J12" s="33">
        <f>SUM(J9:J11)</f>
        <v>0</v>
      </c>
      <c r="K12" s="22">
        <f t="shared" si="0"/>
        <v>0</v>
      </c>
      <c r="L12" s="33"/>
      <c r="M12" s="33">
        <f>SUM(M9:M11)</f>
        <v>0</v>
      </c>
      <c r="N12" s="22">
        <f>(IFERROR(ROUND((M12-J12)/J12,4),0))</f>
        <v>0</v>
      </c>
      <c r="O12" s="32"/>
      <c r="P12" s="33">
        <f>SUM(P9:P11)</f>
        <v>0</v>
      </c>
      <c r="Q12" s="22">
        <f>(IFERROR(ROUND((P12-M12)/M12,4),0))</f>
        <v>0</v>
      </c>
      <c r="R12" s="32"/>
      <c r="S12" s="33">
        <f>SUM(S9:S11)</f>
        <v>0</v>
      </c>
      <c r="T12" s="22">
        <f>(IFERROR(ROUND((S12-P12)/P12,4),0))</f>
        <v>0</v>
      </c>
      <c r="U12" s="33">
        <f>SUM(U9:U11)</f>
        <v>0</v>
      </c>
      <c r="V12" s="22">
        <f>(IFERROR(ROUND((U12-S12)/S12,4),0))</f>
        <v>0</v>
      </c>
      <c r="W12" s="32"/>
      <c r="X12" s="33">
        <f>SUM(X9:X11)</f>
        <v>0</v>
      </c>
      <c r="Y12" s="22">
        <f>(IFERROR(ROUND((X12-U12)/U12,4),0))</f>
        <v>0</v>
      </c>
      <c r="Z12" s="34"/>
      <c r="AA12" s="33">
        <f>SUM(AA9:AA11)</f>
        <v>0</v>
      </c>
      <c r="AB12" s="22">
        <f>(IFERROR(ROUND((AA12-X12)/X12,4),0))</f>
        <v>0</v>
      </c>
      <c r="AC12" s="35"/>
      <c r="AD12" s="33">
        <f>SUM(AD9:AD11)</f>
        <v>0</v>
      </c>
      <c r="AE12" s="22">
        <f>(IFERROR(ROUND((AD12-AA12)/AA12,4),0))</f>
        <v>0</v>
      </c>
      <c r="AF12" s="35"/>
      <c r="AG12" s="33">
        <f>SUM(AG9:AG11)</f>
        <v>0</v>
      </c>
      <c r="AH12" s="22">
        <f>(IFERROR(ROUND((AG12-AD12)/AD12,4),0))</f>
        <v>0</v>
      </c>
      <c r="AI12" s="35"/>
      <c r="AJ12" s="33">
        <f>SUM(AJ9:AJ11)</f>
        <v>0</v>
      </c>
      <c r="AK12" s="22">
        <f>(IFERROR(ROUND((AJ12-AG12)/AG12,4),0))</f>
        <v>0</v>
      </c>
      <c r="AL12" s="33">
        <f>SUM(AL9:AL11)</f>
        <v>0</v>
      </c>
      <c r="AM12" s="22">
        <f>(IFERROR(ROUND((AL12-AJ12)/AJ12,4),0))</f>
        <v>0</v>
      </c>
      <c r="AN12" s="36"/>
      <c r="AO12" s="33">
        <f>SUM(AO9:AO11)</f>
        <v>0</v>
      </c>
      <c r="AP12" s="22">
        <f>(IFERROR(ROUND((AO12-AL12)/AL12,4),0))</f>
        <v>0</v>
      </c>
      <c r="AQ12" s="36"/>
      <c r="AR12" s="37">
        <f>SUM(AR9:AR11)</f>
        <v>0</v>
      </c>
      <c r="AS12" s="22">
        <f>(IFERROR(ROUND((AR12-AO12)/AO12,4),0))</f>
        <v>0</v>
      </c>
      <c r="AT12" s="38"/>
      <c r="AU12" s="37">
        <f>SUM(AU9:AU11)</f>
        <v>0</v>
      </c>
      <c r="AV12" s="22">
        <f>(IFERROR(ROUND((AU12-AR12)/AR12,4),0))</f>
        <v>0</v>
      </c>
      <c r="AW12" s="35"/>
      <c r="AX12" s="33">
        <f>SUM(AX9:AX11)</f>
        <v>0</v>
      </c>
      <c r="AY12" s="22">
        <f>(IFERROR(ROUND((AX12-AU12)/AU12,4),0))</f>
        <v>0</v>
      </c>
      <c r="AZ12" s="35"/>
      <c r="BA12" s="33">
        <f>SUM(BA9:BA11)</f>
        <v>0</v>
      </c>
      <c r="BB12" s="22">
        <f>(IFERROR(ROUND((BA12-AX12)/AX12,4),0))</f>
        <v>0</v>
      </c>
      <c r="BC12" s="33">
        <f>SUM(BC9:BC11)</f>
        <v>0</v>
      </c>
      <c r="BD12" s="22">
        <f>(IFERROR(ROUND((BC12-BA12)/BA12,4),0))</f>
        <v>0</v>
      </c>
      <c r="BE12" s="34"/>
      <c r="BF12" s="33">
        <f>SUM(BF9:BF11)</f>
        <v>0</v>
      </c>
      <c r="BG12" s="22">
        <f>(IFERROR(ROUND((BF12-BC12)/BC12,4),0))</f>
        <v>0</v>
      </c>
      <c r="BH12" s="36"/>
      <c r="BI12" s="37">
        <f>SUM(BI9:BI11)</f>
        <v>0</v>
      </c>
      <c r="BJ12" s="22">
        <f>(IFERROR(ROUND((BI12-BF12)/BF12,4),0))</f>
        <v>0</v>
      </c>
      <c r="BK12" s="38"/>
      <c r="BL12" s="37">
        <f>SUM(BL9:BL11)</f>
        <v>0</v>
      </c>
      <c r="BM12" s="22">
        <f>(IFERROR(ROUND((BL12-BI12)/BI12,4),0))</f>
        <v>0</v>
      </c>
      <c r="BN12" s="35"/>
      <c r="BO12" s="33">
        <f>SUM(BO9:BO11)</f>
        <v>0</v>
      </c>
      <c r="BP12" s="22">
        <f>(IFERROR(ROUND((BO12-BL12)/BL12,4),0))</f>
        <v>0</v>
      </c>
    </row>
    <row r="13" spans="1:68" ht="15.75" hidden="1" customHeight="1" thickTop="1" x14ac:dyDescent="0.2">
      <c r="A13" s="39"/>
      <c r="B13" s="40"/>
      <c r="C13" s="16"/>
      <c r="D13" s="16"/>
      <c r="E13" s="16"/>
      <c r="F13" s="16"/>
      <c r="G13" s="41"/>
      <c r="H13" s="41"/>
      <c r="I13" s="41"/>
      <c r="J13" s="41"/>
      <c r="K13" s="42"/>
      <c r="L13" s="41"/>
      <c r="M13" s="41"/>
      <c r="N13" s="42"/>
      <c r="O13" s="16"/>
      <c r="P13" s="41"/>
      <c r="Q13" s="42"/>
      <c r="R13" s="16"/>
      <c r="S13" s="41"/>
      <c r="T13" s="42"/>
      <c r="U13" s="41"/>
      <c r="V13" s="42"/>
      <c r="W13" s="16"/>
      <c r="X13" s="41"/>
      <c r="Y13" s="42"/>
      <c r="Z13" s="42"/>
      <c r="AA13" s="41"/>
      <c r="AB13" s="42"/>
      <c r="AC13" s="43"/>
      <c r="AD13" s="41"/>
      <c r="AE13" s="42"/>
      <c r="AF13" s="43"/>
      <c r="AG13" s="41"/>
      <c r="AH13" s="42"/>
      <c r="AI13" s="43"/>
      <c r="AJ13" s="41"/>
      <c r="AK13" s="42"/>
      <c r="AL13" s="41"/>
      <c r="AM13" s="42"/>
      <c r="AN13" s="42"/>
      <c r="AO13" s="41"/>
      <c r="AP13" s="42"/>
      <c r="AQ13" s="42"/>
      <c r="AR13" s="41"/>
      <c r="AS13" s="42"/>
      <c r="AT13" s="43"/>
      <c r="AU13" s="41"/>
      <c r="AV13" s="42"/>
      <c r="AW13" s="43"/>
      <c r="AX13" s="41"/>
      <c r="AY13" s="42"/>
      <c r="AZ13" s="43"/>
      <c r="BA13" s="41"/>
      <c r="BB13" s="42"/>
      <c r="BC13" s="41"/>
      <c r="BD13" s="42"/>
      <c r="BE13" s="42"/>
      <c r="BF13" s="41"/>
      <c r="BG13" s="42"/>
      <c r="BH13" s="42"/>
      <c r="BI13" s="41"/>
      <c r="BJ13" s="42"/>
      <c r="BK13" s="43"/>
      <c r="BL13" s="41"/>
      <c r="BM13" s="42"/>
      <c r="BN13" s="43"/>
      <c r="BO13" s="41"/>
      <c r="BP13" s="42"/>
    </row>
    <row r="14" spans="1:68" ht="15.75" customHeight="1" thickTop="1" x14ac:dyDescent="0.2">
      <c r="A14" s="44" t="s">
        <v>11</v>
      </c>
      <c r="B14" s="45"/>
      <c r="C14" s="46"/>
      <c r="D14" s="46"/>
      <c r="E14" s="46"/>
      <c r="F14" s="46"/>
      <c r="G14" s="41"/>
      <c r="H14" s="41"/>
      <c r="I14" s="41"/>
      <c r="J14" s="41"/>
      <c r="K14" s="42"/>
      <c r="L14" s="41"/>
      <c r="M14" s="41"/>
      <c r="N14" s="42"/>
      <c r="O14" s="46"/>
      <c r="P14" s="41"/>
      <c r="Q14" s="42"/>
      <c r="R14" s="46"/>
      <c r="S14" s="41"/>
      <c r="T14" s="42"/>
      <c r="U14" s="41"/>
      <c r="V14" s="42"/>
      <c r="W14" s="46"/>
      <c r="X14" s="41"/>
      <c r="Y14" s="42"/>
      <c r="Z14" s="42"/>
      <c r="AA14" s="41"/>
      <c r="AB14" s="42"/>
      <c r="AC14" s="43"/>
      <c r="AD14" s="41"/>
      <c r="AE14" s="42"/>
      <c r="AF14" s="43"/>
      <c r="AG14" s="41"/>
      <c r="AH14" s="42"/>
      <c r="AI14" s="43"/>
      <c r="AJ14" s="41"/>
      <c r="AK14" s="42"/>
      <c r="AL14" s="41"/>
      <c r="AM14" s="42"/>
      <c r="AN14" s="42"/>
      <c r="AO14" s="41"/>
      <c r="AP14" s="42"/>
      <c r="AQ14" s="42"/>
      <c r="AR14" s="41"/>
      <c r="AS14" s="42"/>
      <c r="AT14" s="43"/>
      <c r="AU14" s="41"/>
      <c r="AV14" s="42"/>
      <c r="AW14" s="43"/>
      <c r="AX14" s="41"/>
      <c r="AY14" s="42"/>
      <c r="AZ14" s="43"/>
      <c r="BA14" s="41"/>
      <c r="BB14" s="42"/>
      <c r="BC14" s="41"/>
      <c r="BD14" s="42"/>
      <c r="BE14" s="42"/>
      <c r="BF14" s="41"/>
      <c r="BG14" s="42"/>
      <c r="BH14" s="42"/>
      <c r="BI14" s="41"/>
      <c r="BJ14" s="42"/>
      <c r="BK14" s="43"/>
      <c r="BL14" s="41"/>
      <c r="BM14" s="42"/>
      <c r="BN14" s="43"/>
      <c r="BO14" s="41"/>
      <c r="BP14" s="42"/>
    </row>
    <row r="15" spans="1:68" ht="15.75" customHeight="1" x14ac:dyDescent="0.2">
      <c r="A15" s="47"/>
      <c r="B15" s="48" t="s">
        <v>12</v>
      </c>
      <c r="C15" s="49">
        <v>120393.09</v>
      </c>
      <c r="D15" s="49">
        <v>151788.09</v>
      </c>
      <c r="E15" s="22">
        <f>IFERROR(ROUND((D15-C15)/C15,4),0)</f>
        <v>0.26079999999999998</v>
      </c>
      <c r="F15" s="48"/>
      <c r="G15" s="21">
        <v>121606.78</v>
      </c>
      <c r="H15" s="22">
        <f t="shared" ref="H15:H24" si="1">IFERROR(ROUND((G15-D15)/D15,4),0)</f>
        <v>-0.1988</v>
      </c>
      <c r="I15" s="21"/>
      <c r="J15" s="21">
        <v>222841.81</v>
      </c>
      <c r="K15" s="22">
        <f t="shared" ref="K15:K24" si="2">IFERROR(ROUND((J15-G15)/G15,4),0)</f>
        <v>0.83250000000000002</v>
      </c>
      <c r="L15" s="21"/>
      <c r="M15" s="21">
        <v>0</v>
      </c>
      <c r="N15" s="22">
        <f t="shared" ref="N15:N24" si="3">(IFERROR(ROUND((M15-J15)/J15,4),0))</f>
        <v>-1</v>
      </c>
      <c r="O15" s="48"/>
      <c r="P15" s="21">
        <v>0</v>
      </c>
      <c r="Q15" s="22">
        <f t="shared" ref="Q15:Q24" si="4">(IFERROR(ROUND((P15-M15)/M15,4),0))</f>
        <v>0</v>
      </c>
      <c r="R15" s="48"/>
      <c r="S15" s="21">
        <v>0</v>
      </c>
      <c r="T15" s="22">
        <f t="shared" ref="T15:T24" si="5">(IFERROR(ROUND((S15-P15)/P15,4),0))</f>
        <v>0</v>
      </c>
      <c r="U15" s="21">
        <v>0</v>
      </c>
      <c r="V15" s="22">
        <f t="shared" ref="V15:V24" si="6">(IFERROR(ROUND((U15-S15)/S15,4),0))</f>
        <v>0</v>
      </c>
      <c r="W15" s="48"/>
      <c r="X15" s="21">
        <v>0</v>
      </c>
      <c r="Y15" s="22">
        <f t="shared" ref="Y15:Y24" si="7">(IFERROR(ROUND((X15-U15)/U15,4),0))</f>
        <v>0</v>
      </c>
      <c r="Z15" s="50"/>
      <c r="AA15" s="21">
        <v>0</v>
      </c>
      <c r="AB15" s="22">
        <f t="shared" ref="AB15:AB24" si="8">(IFERROR(ROUND((AA15-X15)/X15,4),0))</f>
        <v>0</v>
      </c>
      <c r="AC15" s="51"/>
      <c r="AD15" s="21">
        <v>0</v>
      </c>
      <c r="AE15" s="22">
        <f t="shared" ref="AE15:AE24" si="9">(IFERROR(ROUND((AD15-AA15)/AA15,4),0))</f>
        <v>0</v>
      </c>
      <c r="AF15" s="51"/>
      <c r="AG15" s="21">
        <v>0</v>
      </c>
      <c r="AH15" s="22">
        <f t="shared" ref="AH15:AH24" si="10">(IFERROR(ROUND((AG15-AD15)/AD15,4),0))</f>
        <v>0</v>
      </c>
      <c r="AI15" s="51"/>
      <c r="AJ15" s="21">
        <v>0</v>
      </c>
      <c r="AK15" s="22">
        <f t="shared" ref="AK15:AK24" si="11">(IFERROR(ROUND((AJ15-AG15)/AG15,4),0))</f>
        <v>0</v>
      </c>
      <c r="AL15" s="21">
        <v>0</v>
      </c>
      <c r="AM15" s="22">
        <f t="shared" ref="AM15:AM24" si="12">(IFERROR(ROUND((AL15-AJ15)/AJ15,4),0))</f>
        <v>0</v>
      </c>
      <c r="AN15" s="22"/>
      <c r="AO15" s="21">
        <v>0</v>
      </c>
      <c r="AP15" s="22">
        <f t="shared" ref="AP15:AP24" si="13">(IFERROR(ROUND((AO15-AL15)/AL15,4),0))</f>
        <v>0</v>
      </c>
      <c r="AQ15" s="22"/>
      <c r="AR15" s="21">
        <v>0</v>
      </c>
      <c r="AS15" s="22">
        <f t="shared" ref="AS15:AS24" si="14">(IFERROR(ROUND((AR15-AO15)/AO15,4),0))</f>
        <v>0</v>
      </c>
      <c r="AT15" s="51"/>
      <c r="AU15" s="21">
        <v>0</v>
      </c>
      <c r="AV15" s="22">
        <f t="shared" ref="AV15:AV24" si="15">(IFERROR(ROUND((AU15-AR15)/AR15,4),0))</f>
        <v>0</v>
      </c>
      <c r="AW15" s="51"/>
      <c r="AX15" s="21">
        <v>0</v>
      </c>
      <c r="AY15" s="22">
        <f t="shared" ref="AY15:AY24" si="16">(IFERROR(ROUND((AX15-AU15)/AU15,4),0))</f>
        <v>0</v>
      </c>
      <c r="AZ15" s="51"/>
      <c r="BA15" s="21">
        <v>0</v>
      </c>
      <c r="BB15" s="22">
        <f t="shared" ref="BB15:BB24" si="17">(IFERROR(ROUND((BA15-AX15)/AX15,4),0))</f>
        <v>0</v>
      </c>
      <c r="BC15" s="21">
        <v>0</v>
      </c>
      <c r="BD15" s="22">
        <f t="shared" ref="BD15:BD24" si="18">(IFERROR(ROUND((BC15-BA15)/BA15,4),0))</f>
        <v>0</v>
      </c>
      <c r="BE15" s="22"/>
      <c r="BF15" s="21">
        <v>0</v>
      </c>
      <c r="BG15" s="22">
        <f t="shared" ref="BG15:BG24" si="19">(IFERROR(ROUND((BF15-BC15)/BC15,4),0))</f>
        <v>0</v>
      </c>
      <c r="BH15" s="22"/>
      <c r="BI15" s="21">
        <v>0</v>
      </c>
      <c r="BJ15" s="22">
        <f t="shared" ref="BJ15:BJ24" si="20">(IFERROR(ROUND((BI15-BF15)/BF15,4),0))</f>
        <v>0</v>
      </c>
      <c r="BK15" s="51"/>
      <c r="BL15" s="21">
        <v>0</v>
      </c>
      <c r="BM15" s="22">
        <f t="shared" ref="BM15:BM24" si="21">(IFERROR(ROUND((BL15-BI15)/BI15,4),0))</f>
        <v>0</v>
      </c>
      <c r="BN15" s="51"/>
      <c r="BO15" s="21">
        <v>0</v>
      </c>
      <c r="BP15" s="22">
        <f t="shared" ref="BP15:BP24" si="22">(IFERROR(ROUND((BO15-BL15)/BL15,4),0))</f>
        <v>0</v>
      </c>
    </row>
    <row r="16" spans="1:68" ht="15.75" customHeight="1" x14ac:dyDescent="0.2">
      <c r="A16" s="47"/>
      <c r="B16" s="48" t="s">
        <v>13</v>
      </c>
      <c r="C16" s="49">
        <v>89241.81</v>
      </c>
      <c r="D16" s="49">
        <v>21642.55</v>
      </c>
      <c r="E16" s="22">
        <f t="shared" ref="E16:E24" si="23">IFERROR(ROUND((D16-C16)/C16,4),0)</f>
        <v>-0.75749999999999995</v>
      </c>
      <c r="F16" s="48"/>
      <c r="G16" s="21">
        <v>31383.89</v>
      </c>
      <c r="H16" s="22">
        <f t="shared" si="1"/>
        <v>0.4501</v>
      </c>
      <c r="I16" s="21"/>
      <c r="J16" s="21">
        <v>21596.09</v>
      </c>
      <c r="K16" s="22">
        <f t="shared" si="2"/>
        <v>-0.31190000000000001</v>
      </c>
      <c r="L16" s="21"/>
      <c r="M16" s="21">
        <v>49903.15</v>
      </c>
      <c r="N16" s="22">
        <f t="shared" si="3"/>
        <v>1.3107</v>
      </c>
      <c r="O16" s="48"/>
      <c r="P16" s="21">
        <v>47501.94</v>
      </c>
      <c r="Q16" s="22">
        <f t="shared" si="4"/>
        <v>-4.8099999999999997E-2</v>
      </c>
      <c r="R16" s="48"/>
      <c r="S16" s="21">
        <v>66725.440000000002</v>
      </c>
      <c r="T16" s="22">
        <f t="shared" si="5"/>
        <v>0.4047</v>
      </c>
      <c r="U16" s="21">
        <v>57936.02</v>
      </c>
      <c r="V16" s="22">
        <f t="shared" si="6"/>
        <v>-0.13170000000000001</v>
      </c>
      <c r="W16" s="48"/>
      <c r="X16" s="21">
        <v>56119.459999999992</v>
      </c>
      <c r="Y16" s="22">
        <f t="shared" si="7"/>
        <v>-3.1399999999999997E-2</v>
      </c>
      <c r="Z16" s="50"/>
      <c r="AA16" s="21">
        <v>49215.19</v>
      </c>
      <c r="AB16" s="22">
        <f t="shared" si="8"/>
        <v>-0.123</v>
      </c>
      <c r="AC16" s="51"/>
      <c r="AD16" s="21">
        <v>54492.89</v>
      </c>
      <c r="AE16" s="22">
        <f t="shared" si="9"/>
        <v>0.1072</v>
      </c>
      <c r="AF16" s="51"/>
      <c r="AG16" s="21">
        <v>42258.559999999998</v>
      </c>
      <c r="AH16" s="22">
        <f t="shared" si="10"/>
        <v>-0.22450000000000001</v>
      </c>
      <c r="AI16" s="51"/>
      <c r="AJ16" s="21">
        <v>77285.23</v>
      </c>
      <c r="AK16" s="22">
        <f t="shared" si="11"/>
        <v>0.82889999999999997</v>
      </c>
      <c r="AL16" s="21">
        <v>118398.70000000001</v>
      </c>
      <c r="AM16" s="22">
        <f t="shared" si="12"/>
        <v>0.53200000000000003</v>
      </c>
      <c r="AN16" s="22"/>
      <c r="AO16" s="21">
        <v>56738.28</v>
      </c>
      <c r="AP16" s="22">
        <f t="shared" si="13"/>
        <v>-0.52080000000000004</v>
      </c>
      <c r="AQ16" s="22"/>
      <c r="AR16" s="21">
        <v>66406.429999999993</v>
      </c>
      <c r="AS16" s="22">
        <f t="shared" si="14"/>
        <v>0.1704</v>
      </c>
      <c r="AT16" s="51"/>
      <c r="AU16" s="21">
        <v>62638.569999999992</v>
      </c>
      <c r="AV16" s="22">
        <f t="shared" si="15"/>
        <v>-5.67E-2</v>
      </c>
      <c r="AW16" s="51"/>
      <c r="AX16" s="21">
        <v>73976.77</v>
      </c>
      <c r="AY16" s="22">
        <f t="shared" si="16"/>
        <v>0.18099999999999999</v>
      </c>
      <c r="AZ16" s="51"/>
      <c r="BA16" s="21">
        <v>53987.240000000005</v>
      </c>
      <c r="BB16" s="22">
        <f t="shared" si="17"/>
        <v>-0.2702</v>
      </c>
      <c r="BC16" s="21">
        <v>108853.94</v>
      </c>
      <c r="BD16" s="22">
        <f t="shared" si="18"/>
        <v>1.0163</v>
      </c>
      <c r="BE16" s="22"/>
      <c r="BF16" s="21">
        <v>50097.590000000004</v>
      </c>
      <c r="BG16" s="22">
        <f t="shared" si="19"/>
        <v>-0.53979999999999995</v>
      </c>
      <c r="BH16" s="22"/>
      <c r="BI16" s="21">
        <v>62909.540000000008</v>
      </c>
      <c r="BJ16" s="22">
        <f t="shared" si="20"/>
        <v>0.25569999999999998</v>
      </c>
      <c r="BK16" s="51"/>
      <c r="BL16" s="21">
        <v>77546.5</v>
      </c>
      <c r="BM16" s="22">
        <f t="shared" si="21"/>
        <v>0.23269999999999999</v>
      </c>
      <c r="BN16" s="51"/>
      <c r="BO16" s="21">
        <v>51787.869999999995</v>
      </c>
      <c r="BP16" s="22">
        <f t="shared" si="22"/>
        <v>-0.3322</v>
      </c>
    </row>
    <row r="17" spans="1:68" ht="15.75" customHeight="1" x14ac:dyDescent="0.2">
      <c r="A17" s="47" t="s">
        <v>14</v>
      </c>
      <c r="B17" s="48" t="s">
        <v>15</v>
      </c>
      <c r="C17" s="49">
        <v>12493.960000000001</v>
      </c>
      <c r="D17" s="49">
        <v>7843.6599999999989</v>
      </c>
      <c r="E17" s="22">
        <f t="shared" si="23"/>
        <v>-0.37219999999999998</v>
      </c>
      <c r="F17" s="48"/>
      <c r="G17" s="21">
        <v>22840.269999999997</v>
      </c>
      <c r="H17" s="22">
        <f t="shared" si="1"/>
        <v>1.9118999999999999</v>
      </c>
      <c r="I17" s="21"/>
      <c r="J17" s="21">
        <v>8988.4000000000015</v>
      </c>
      <c r="K17" s="22">
        <f t="shared" si="2"/>
        <v>-0.60650000000000004</v>
      </c>
      <c r="L17" s="21"/>
      <c r="M17" s="21">
        <v>15810.23</v>
      </c>
      <c r="N17" s="22">
        <f t="shared" si="3"/>
        <v>0.75900000000000001</v>
      </c>
      <c r="O17" s="48"/>
      <c r="P17" s="21">
        <v>8812.98</v>
      </c>
      <c r="Q17" s="22">
        <f t="shared" si="4"/>
        <v>-0.44259999999999999</v>
      </c>
      <c r="R17" s="48"/>
      <c r="S17" s="21">
        <v>12406.310000000001</v>
      </c>
      <c r="T17" s="22">
        <f t="shared" si="5"/>
        <v>0.40770000000000001</v>
      </c>
      <c r="U17" s="21">
        <v>5147.8999999999996</v>
      </c>
      <c r="V17" s="22">
        <f t="shared" si="6"/>
        <v>-0.58509999999999995</v>
      </c>
      <c r="W17" s="48"/>
      <c r="X17" s="21">
        <v>7118.23</v>
      </c>
      <c r="Y17" s="22">
        <f t="shared" si="7"/>
        <v>0.38269999999999998</v>
      </c>
      <c r="Z17" s="26"/>
      <c r="AA17" s="21">
        <v>7903.65</v>
      </c>
      <c r="AB17" s="22">
        <f t="shared" si="8"/>
        <v>0.1103</v>
      </c>
      <c r="AC17" s="51"/>
      <c r="AD17" s="21">
        <v>5090.3500000000004</v>
      </c>
      <c r="AE17" s="22">
        <f t="shared" si="9"/>
        <v>-0.35589999999999999</v>
      </c>
      <c r="AF17" s="51"/>
      <c r="AG17" s="21">
        <v>13059.52</v>
      </c>
      <c r="AH17" s="22">
        <f t="shared" si="10"/>
        <v>1.5654999999999999</v>
      </c>
      <c r="AI17" s="51"/>
      <c r="AJ17" s="21">
        <v>9956.59</v>
      </c>
      <c r="AK17" s="22">
        <f t="shared" si="11"/>
        <v>-0.23760000000000001</v>
      </c>
      <c r="AL17" s="21">
        <v>14580.420000000002</v>
      </c>
      <c r="AM17" s="22">
        <f t="shared" si="12"/>
        <v>0.46439999999999998</v>
      </c>
      <c r="AN17" s="22"/>
      <c r="AO17" s="21">
        <v>8042.4</v>
      </c>
      <c r="AP17" s="22">
        <f t="shared" si="13"/>
        <v>-0.44840000000000002</v>
      </c>
      <c r="AQ17" s="22"/>
      <c r="AR17" s="21">
        <v>9636.9500000000007</v>
      </c>
      <c r="AS17" s="22">
        <f t="shared" si="14"/>
        <v>0.1983</v>
      </c>
      <c r="AT17" s="51"/>
      <c r="AU17" s="21">
        <v>8662.39</v>
      </c>
      <c r="AV17" s="22">
        <f t="shared" si="15"/>
        <v>-0.1011</v>
      </c>
      <c r="AW17" s="51"/>
      <c r="AX17" s="21">
        <v>12584.189999999999</v>
      </c>
      <c r="AY17" s="22">
        <f t="shared" si="16"/>
        <v>0.45269999999999999</v>
      </c>
      <c r="AZ17" s="51"/>
      <c r="BA17" s="21">
        <v>14940.18</v>
      </c>
      <c r="BB17" s="22">
        <f t="shared" si="17"/>
        <v>0.18720000000000001</v>
      </c>
      <c r="BC17" s="21">
        <v>2605.9700000000003</v>
      </c>
      <c r="BD17" s="22">
        <f t="shared" si="18"/>
        <v>-0.8256</v>
      </c>
      <c r="BE17" s="22"/>
      <c r="BF17" s="21">
        <v>3502.5299999999997</v>
      </c>
      <c r="BG17" s="22">
        <f t="shared" si="19"/>
        <v>0.34399999999999997</v>
      </c>
      <c r="BH17" s="22"/>
      <c r="BI17" s="21">
        <v>12669.49</v>
      </c>
      <c r="BJ17" s="22">
        <f t="shared" si="20"/>
        <v>2.6172</v>
      </c>
      <c r="BK17" s="51"/>
      <c r="BL17" s="21">
        <v>11375.57</v>
      </c>
      <c r="BM17" s="22">
        <f t="shared" si="21"/>
        <v>-0.1021</v>
      </c>
      <c r="BN17" s="51"/>
      <c r="BO17" s="21">
        <v>8367.4500000000007</v>
      </c>
      <c r="BP17" s="22">
        <f t="shared" si="22"/>
        <v>-0.26440000000000002</v>
      </c>
    </row>
    <row r="18" spans="1:68" ht="15.75" customHeight="1" x14ac:dyDescent="0.2">
      <c r="A18" s="47" t="s">
        <v>14</v>
      </c>
      <c r="B18" s="52" t="s">
        <v>16</v>
      </c>
      <c r="C18" s="53">
        <v>126929.65000000001</v>
      </c>
      <c r="D18" s="53">
        <v>171700.03000000003</v>
      </c>
      <c r="E18" s="22">
        <f t="shared" si="23"/>
        <v>0.35270000000000001</v>
      </c>
      <c r="F18" s="52"/>
      <c r="G18" s="21">
        <v>198122.02</v>
      </c>
      <c r="H18" s="22">
        <f t="shared" si="1"/>
        <v>0.15390000000000001</v>
      </c>
      <c r="I18" s="21"/>
      <c r="J18" s="21">
        <v>271868.21999999997</v>
      </c>
      <c r="K18" s="22">
        <f t="shared" si="2"/>
        <v>0.37219999999999998</v>
      </c>
      <c r="L18" s="21"/>
      <c r="M18" s="21">
        <v>255782.6</v>
      </c>
      <c r="N18" s="22">
        <f t="shared" si="3"/>
        <v>-5.9200000000000003E-2</v>
      </c>
      <c r="O18" s="52"/>
      <c r="P18" s="21">
        <v>300801.57</v>
      </c>
      <c r="Q18" s="22">
        <f t="shared" si="4"/>
        <v>0.17599999999999999</v>
      </c>
      <c r="R18" s="52"/>
      <c r="S18" s="21">
        <v>295694</v>
      </c>
      <c r="T18" s="22">
        <f t="shared" si="5"/>
        <v>-1.7000000000000001E-2</v>
      </c>
      <c r="U18" s="21">
        <v>186684.65000000002</v>
      </c>
      <c r="V18" s="22">
        <f t="shared" si="6"/>
        <v>-0.36870000000000003</v>
      </c>
      <c r="W18" s="52"/>
      <c r="X18" s="21">
        <v>147894.30000000002</v>
      </c>
      <c r="Y18" s="22">
        <f t="shared" si="7"/>
        <v>-0.20780000000000001</v>
      </c>
      <c r="Z18" s="26"/>
      <c r="AA18" s="21">
        <v>214368.33000000002</v>
      </c>
      <c r="AB18" s="22">
        <f t="shared" si="8"/>
        <v>0.44950000000000001</v>
      </c>
      <c r="AC18" s="51"/>
      <c r="AD18" s="21">
        <v>249519.96000000002</v>
      </c>
      <c r="AE18" s="22">
        <f t="shared" si="9"/>
        <v>0.16400000000000001</v>
      </c>
      <c r="AF18" s="51"/>
      <c r="AG18" s="21">
        <v>268285.65999999997</v>
      </c>
      <c r="AH18" s="22">
        <f t="shared" si="10"/>
        <v>7.5200000000000003E-2</v>
      </c>
      <c r="AI18" s="51"/>
      <c r="AJ18" s="21">
        <v>227581.72999999998</v>
      </c>
      <c r="AK18" s="22">
        <f t="shared" si="11"/>
        <v>-0.1517</v>
      </c>
      <c r="AL18" s="21">
        <v>218784.8</v>
      </c>
      <c r="AM18" s="22">
        <f t="shared" si="12"/>
        <v>-3.8699999999999998E-2</v>
      </c>
      <c r="AN18" s="22"/>
      <c r="AO18" s="21">
        <v>235196.94</v>
      </c>
      <c r="AP18" s="22">
        <f t="shared" si="13"/>
        <v>7.4999999999999997E-2</v>
      </c>
      <c r="AQ18" s="22"/>
      <c r="AR18" s="21">
        <v>331241.17000000004</v>
      </c>
      <c r="AS18" s="22">
        <f t="shared" si="14"/>
        <v>0.40839999999999999</v>
      </c>
      <c r="AT18" s="51"/>
      <c r="AU18" s="21">
        <v>495955.92999999993</v>
      </c>
      <c r="AV18" s="22">
        <f t="shared" si="15"/>
        <v>0.49730000000000002</v>
      </c>
      <c r="AW18" s="51"/>
      <c r="AX18" s="21">
        <v>402346.09</v>
      </c>
      <c r="AY18" s="22">
        <f t="shared" si="16"/>
        <v>-0.18870000000000001</v>
      </c>
      <c r="AZ18" s="51"/>
      <c r="BA18" s="21">
        <v>371278.82999999996</v>
      </c>
      <c r="BB18" s="22">
        <f t="shared" si="17"/>
        <v>-7.7200000000000005E-2</v>
      </c>
      <c r="BC18" s="21">
        <v>247895.85</v>
      </c>
      <c r="BD18" s="22">
        <f t="shared" si="18"/>
        <v>-0.33229999999999998</v>
      </c>
      <c r="BE18" s="22"/>
      <c r="BF18" s="21">
        <v>283947.63</v>
      </c>
      <c r="BG18" s="22">
        <f t="shared" si="19"/>
        <v>0.1454</v>
      </c>
      <c r="BH18" s="22"/>
      <c r="BI18" s="21">
        <v>350691.69</v>
      </c>
      <c r="BJ18" s="22">
        <f t="shared" si="20"/>
        <v>0.2351</v>
      </c>
      <c r="BK18" s="51"/>
      <c r="BL18" s="21">
        <v>361300.92</v>
      </c>
      <c r="BM18" s="22">
        <f t="shared" si="21"/>
        <v>3.0300000000000001E-2</v>
      </c>
      <c r="BN18" s="51"/>
      <c r="BO18" s="21">
        <v>302161.65000000002</v>
      </c>
      <c r="BP18" s="22">
        <f t="shared" si="22"/>
        <v>-0.16370000000000001</v>
      </c>
    </row>
    <row r="19" spans="1:68" ht="15.75" customHeight="1" x14ac:dyDescent="0.2">
      <c r="A19" s="47" t="s">
        <v>14</v>
      </c>
      <c r="B19" s="48" t="s">
        <v>17</v>
      </c>
      <c r="C19" s="49">
        <v>25451.39</v>
      </c>
      <c r="D19" s="49">
        <v>30029.67</v>
      </c>
      <c r="E19" s="22">
        <f t="shared" si="23"/>
        <v>0.1799</v>
      </c>
      <c r="F19" s="48"/>
      <c r="G19" s="21">
        <v>44769.78</v>
      </c>
      <c r="H19" s="22">
        <f t="shared" si="1"/>
        <v>0.4909</v>
      </c>
      <c r="I19" s="21"/>
      <c r="J19" s="21">
        <v>44490.049999999996</v>
      </c>
      <c r="K19" s="22">
        <f t="shared" si="2"/>
        <v>-6.1999999999999998E-3</v>
      </c>
      <c r="L19" s="21"/>
      <c r="M19" s="21">
        <v>44356.51</v>
      </c>
      <c r="N19" s="22">
        <f t="shared" si="3"/>
        <v>-3.0000000000000001E-3</v>
      </c>
      <c r="O19" s="48"/>
      <c r="P19" s="21">
        <v>52746.22</v>
      </c>
      <c r="Q19" s="22">
        <f t="shared" si="4"/>
        <v>0.18909999999999999</v>
      </c>
      <c r="R19" s="48"/>
      <c r="S19" s="21">
        <v>51516.160000000003</v>
      </c>
      <c r="T19" s="22">
        <f t="shared" si="5"/>
        <v>-2.3300000000000001E-2</v>
      </c>
      <c r="U19" s="21">
        <v>69179.819999999992</v>
      </c>
      <c r="V19" s="22">
        <f t="shared" si="6"/>
        <v>0.34289999999999998</v>
      </c>
      <c r="W19" s="48"/>
      <c r="X19" s="21">
        <v>50547.17</v>
      </c>
      <c r="Y19" s="22">
        <f t="shared" si="7"/>
        <v>-0.26929999999999998</v>
      </c>
      <c r="Z19" s="26"/>
      <c r="AA19" s="21">
        <v>48355.899999999994</v>
      </c>
      <c r="AB19" s="22">
        <f t="shared" si="8"/>
        <v>-4.3400000000000001E-2</v>
      </c>
      <c r="AC19" s="51"/>
      <c r="AD19" s="21">
        <v>46616.62</v>
      </c>
      <c r="AE19" s="22">
        <f t="shared" si="9"/>
        <v>-3.5999999999999997E-2</v>
      </c>
      <c r="AF19" s="51"/>
      <c r="AG19" s="21">
        <v>63210.399999999994</v>
      </c>
      <c r="AH19" s="22">
        <f t="shared" si="10"/>
        <v>0.35599999999999998</v>
      </c>
      <c r="AI19" s="51"/>
      <c r="AJ19" s="21">
        <v>67405.180000000008</v>
      </c>
      <c r="AK19" s="22">
        <f t="shared" si="11"/>
        <v>6.6400000000000001E-2</v>
      </c>
      <c r="AL19" s="21">
        <v>39498.990000000005</v>
      </c>
      <c r="AM19" s="22">
        <f t="shared" si="12"/>
        <v>-0.41399999999999998</v>
      </c>
      <c r="AN19" s="22"/>
      <c r="AO19" s="21">
        <v>39529.410000000003</v>
      </c>
      <c r="AP19" s="22">
        <f t="shared" si="13"/>
        <v>8.0000000000000004E-4</v>
      </c>
      <c r="AQ19" s="22"/>
      <c r="AR19" s="21">
        <v>50414.799999999996</v>
      </c>
      <c r="AS19" s="22">
        <f t="shared" si="14"/>
        <v>0.27539999999999998</v>
      </c>
      <c r="AT19" s="51"/>
      <c r="AU19" s="21">
        <v>50514.520000000004</v>
      </c>
      <c r="AV19" s="22">
        <f t="shared" si="15"/>
        <v>2E-3</v>
      </c>
      <c r="AW19" s="51"/>
      <c r="AX19" s="21">
        <v>45190.930000000008</v>
      </c>
      <c r="AY19" s="22">
        <f t="shared" si="16"/>
        <v>-0.10539999999999999</v>
      </c>
      <c r="AZ19" s="51"/>
      <c r="BA19" s="21">
        <v>47016.35</v>
      </c>
      <c r="BB19" s="22">
        <f t="shared" si="17"/>
        <v>4.0399999999999998E-2</v>
      </c>
      <c r="BC19" s="21">
        <v>64234.450000000004</v>
      </c>
      <c r="BD19" s="22">
        <f t="shared" si="18"/>
        <v>0.36620000000000003</v>
      </c>
      <c r="BE19" s="22"/>
      <c r="BF19" s="21">
        <v>62609.840000000004</v>
      </c>
      <c r="BG19" s="22">
        <f t="shared" si="19"/>
        <v>-2.53E-2</v>
      </c>
      <c r="BH19" s="22"/>
      <c r="BI19" s="21">
        <v>61142.490000000005</v>
      </c>
      <c r="BJ19" s="22">
        <f t="shared" si="20"/>
        <v>-2.3400000000000001E-2</v>
      </c>
      <c r="BK19" s="51"/>
      <c r="BL19" s="21">
        <v>52919.58</v>
      </c>
      <c r="BM19" s="22">
        <f t="shared" si="21"/>
        <v>-0.13450000000000001</v>
      </c>
      <c r="BN19" s="51"/>
      <c r="BO19" s="21">
        <v>48493.799999999996</v>
      </c>
      <c r="BP19" s="22">
        <f t="shared" si="22"/>
        <v>-8.3599999999999994E-2</v>
      </c>
    </row>
    <row r="20" spans="1:68" ht="15.75" customHeight="1" x14ac:dyDescent="0.2">
      <c r="A20" s="47" t="s">
        <v>14</v>
      </c>
      <c r="B20" s="52" t="s">
        <v>18</v>
      </c>
      <c r="C20" s="53">
        <v>0</v>
      </c>
      <c r="D20" s="53">
        <v>0</v>
      </c>
      <c r="E20" s="22">
        <f t="shared" si="23"/>
        <v>0</v>
      </c>
      <c r="F20" s="52"/>
      <c r="G20" s="21">
        <v>0</v>
      </c>
      <c r="H20" s="22">
        <f t="shared" si="1"/>
        <v>0</v>
      </c>
      <c r="I20" s="21"/>
      <c r="J20" s="21">
        <v>0</v>
      </c>
      <c r="K20" s="22">
        <f t="shared" si="2"/>
        <v>0</v>
      </c>
      <c r="L20" s="21"/>
      <c r="M20" s="21">
        <v>20331.23</v>
      </c>
      <c r="N20" s="54">
        <f>(IFERROR(ROUND((M20-J20)/J20,4),0))+100%</f>
        <v>1</v>
      </c>
      <c r="O20" s="52"/>
      <c r="P20" s="21">
        <v>-26269.360000000001</v>
      </c>
      <c r="Q20" s="22">
        <f t="shared" si="4"/>
        <v>-2.2921</v>
      </c>
      <c r="R20" s="52"/>
      <c r="S20" s="21">
        <v>0</v>
      </c>
      <c r="T20" s="22">
        <f t="shared" si="5"/>
        <v>-1</v>
      </c>
      <c r="U20" s="21">
        <v>0</v>
      </c>
      <c r="V20" s="22">
        <f t="shared" si="6"/>
        <v>0</v>
      </c>
      <c r="W20" s="52"/>
      <c r="X20" s="21">
        <v>501.19000000000005</v>
      </c>
      <c r="Y20" s="22">
        <f t="shared" si="7"/>
        <v>0</v>
      </c>
      <c r="Z20" s="50"/>
      <c r="AA20" s="21">
        <v>0</v>
      </c>
      <c r="AB20" s="22">
        <f t="shared" si="8"/>
        <v>-1</v>
      </c>
      <c r="AC20" s="51"/>
      <c r="AD20" s="21">
        <v>0</v>
      </c>
      <c r="AE20" s="22">
        <f t="shared" si="9"/>
        <v>0</v>
      </c>
      <c r="AF20" s="51"/>
      <c r="AG20" s="21">
        <v>0</v>
      </c>
      <c r="AH20" s="22">
        <f t="shared" si="10"/>
        <v>0</v>
      </c>
      <c r="AI20" s="51"/>
      <c r="AJ20" s="21">
        <v>0</v>
      </c>
      <c r="AK20" s="22">
        <f t="shared" si="11"/>
        <v>0</v>
      </c>
      <c r="AL20" s="21">
        <v>0</v>
      </c>
      <c r="AM20" s="22">
        <f t="shared" si="12"/>
        <v>0</v>
      </c>
      <c r="AN20" s="22"/>
      <c r="AO20" s="21">
        <v>0</v>
      </c>
      <c r="AP20" s="22">
        <f t="shared" si="13"/>
        <v>0</v>
      </c>
      <c r="AQ20" s="22"/>
      <c r="AR20" s="21">
        <v>0</v>
      </c>
      <c r="AS20" s="22">
        <f t="shared" si="14"/>
        <v>0</v>
      </c>
      <c r="AT20" s="51"/>
      <c r="AU20" s="21">
        <v>0</v>
      </c>
      <c r="AV20" s="22">
        <f t="shared" si="15"/>
        <v>0</v>
      </c>
      <c r="AW20" s="51"/>
      <c r="AX20" s="21">
        <v>0</v>
      </c>
      <c r="AY20" s="22">
        <f t="shared" si="16"/>
        <v>0</v>
      </c>
      <c r="AZ20" s="51"/>
      <c r="BA20" s="21">
        <v>0</v>
      </c>
      <c r="BB20" s="22">
        <f t="shared" si="17"/>
        <v>0</v>
      </c>
      <c r="BC20" s="21">
        <v>0</v>
      </c>
      <c r="BD20" s="22">
        <f t="shared" si="18"/>
        <v>0</v>
      </c>
      <c r="BE20" s="22"/>
      <c r="BF20" s="21">
        <v>565.08999999999992</v>
      </c>
      <c r="BG20" s="22">
        <f t="shared" si="19"/>
        <v>0</v>
      </c>
      <c r="BH20" s="22"/>
      <c r="BI20" s="21">
        <v>0</v>
      </c>
      <c r="BJ20" s="22">
        <f t="shared" si="20"/>
        <v>-1</v>
      </c>
      <c r="BK20" s="51"/>
      <c r="BL20" s="21">
        <v>0</v>
      </c>
      <c r="BM20" s="22">
        <f t="shared" si="21"/>
        <v>0</v>
      </c>
      <c r="BN20" s="51"/>
      <c r="BO20" s="21">
        <v>0</v>
      </c>
      <c r="BP20" s="22">
        <f t="shared" si="22"/>
        <v>0</v>
      </c>
    </row>
    <row r="21" spans="1:68" ht="15.75" customHeight="1" x14ac:dyDescent="0.2">
      <c r="A21" s="47" t="s">
        <v>14</v>
      </c>
      <c r="B21" s="52" t="s">
        <v>19</v>
      </c>
      <c r="C21" s="53">
        <v>11284.23</v>
      </c>
      <c r="D21" s="53">
        <v>4977.4399999999996</v>
      </c>
      <c r="E21" s="22">
        <f t="shared" si="23"/>
        <v>-0.55889999999999995</v>
      </c>
      <c r="F21" s="52"/>
      <c r="G21" s="21">
        <v>6327.8</v>
      </c>
      <c r="H21" s="22">
        <f t="shared" si="1"/>
        <v>0.27129999999999999</v>
      </c>
      <c r="I21" s="21"/>
      <c r="J21" s="21">
        <v>18695.38</v>
      </c>
      <c r="K21" s="22">
        <f t="shared" si="2"/>
        <v>1.9544999999999999</v>
      </c>
      <c r="L21" s="21"/>
      <c r="M21" s="21">
        <v>10350.5</v>
      </c>
      <c r="N21" s="22">
        <f t="shared" si="3"/>
        <v>-0.44640000000000002</v>
      </c>
      <c r="O21" s="52"/>
      <c r="P21" s="21">
        <v>594.42999999999995</v>
      </c>
      <c r="Q21" s="22">
        <f t="shared" si="4"/>
        <v>-0.94259999999999999</v>
      </c>
      <c r="R21" s="52"/>
      <c r="S21" s="21">
        <v>20463.89</v>
      </c>
      <c r="T21" s="22">
        <f t="shared" si="5"/>
        <v>33.426099999999998</v>
      </c>
      <c r="U21" s="21">
        <v>12220.329999999998</v>
      </c>
      <c r="V21" s="22">
        <f t="shared" si="6"/>
        <v>-0.40279999999999999</v>
      </c>
      <c r="W21" s="52"/>
      <c r="X21" s="21">
        <v>15864.48</v>
      </c>
      <c r="Y21" s="22">
        <f t="shared" si="7"/>
        <v>0.29820000000000002</v>
      </c>
      <c r="Z21" s="50"/>
      <c r="AA21" s="21">
        <v>26567.87</v>
      </c>
      <c r="AB21" s="22">
        <f t="shared" si="8"/>
        <v>0.67469999999999997</v>
      </c>
      <c r="AC21" s="51"/>
      <c r="AD21" s="21">
        <v>24814.769999999997</v>
      </c>
      <c r="AE21" s="22">
        <f t="shared" si="9"/>
        <v>-6.6000000000000003E-2</v>
      </c>
      <c r="AF21" s="51"/>
      <c r="AG21" s="21">
        <v>24920.32</v>
      </c>
      <c r="AH21" s="22">
        <f t="shared" si="10"/>
        <v>4.3E-3</v>
      </c>
      <c r="AI21" s="51"/>
      <c r="AJ21" s="21">
        <v>51404.369999999995</v>
      </c>
      <c r="AK21" s="22">
        <f t="shared" si="11"/>
        <v>1.0627</v>
      </c>
      <c r="AL21" s="21">
        <v>29398.29</v>
      </c>
      <c r="AM21" s="22">
        <f t="shared" si="12"/>
        <v>-0.42809999999999998</v>
      </c>
      <c r="AN21" s="22"/>
      <c r="AO21" s="21">
        <v>21606.94</v>
      </c>
      <c r="AP21" s="22">
        <f t="shared" si="13"/>
        <v>-0.26500000000000001</v>
      </c>
      <c r="AQ21" s="22"/>
      <c r="AR21" s="21">
        <v>34613.65</v>
      </c>
      <c r="AS21" s="22">
        <f t="shared" si="14"/>
        <v>0.60199999999999998</v>
      </c>
      <c r="AT21" s="51"/>
      <c r="AU21" s="21">
        <v>21288.1</v>
      </c>
      <c r="AV21" s="22">
        <f t="shared" si="15"/>
        <v>-0.38500000000000001</v>
      </c>
      <c r="AW21" s="51"/>
      <c r="AX21" s="21">
        <v>19917.16</v>
      </c>
      <c r="AY21" s="22">
        <f t="shared" si="16"/>
        <v>-6.4399999999999999E-2</v>
      </c>
      <c r="AZ21" s="51"/>
      <c r="BA21" s="21">
        <v>40465.229999999996</v>
      </c>
      <c r="BB21" s="22">
        <f t="shared" si="17"/>
        <v>1.0317000000000001</v>
      </c>
      <c r="BC21" s="21">
        <v>15834.49</v>
      </c>
      <c r="BD21" s="22">
        <f t="shared" si="18"/>
        <v>-0.60870000000000002</v>
      </c>
      <c r="BE21" s="22"/>
      <c r="BF21" s="21">
        <v>34844.229999999996</v>
      </c>
      <c r="BG21" s="22">
        <f t="shared" si="19"/>
        <v>1.2004999999999999</v>
      </c>
      <c r="BH21" s="22"/>
      <c r="BI21" s="21">
        <v>32021.46</v>
      </c>
      <c r="BJ21" s="22">
        <f t="shared" si="20"/>
        <v>-8.1000000000000003E-2</v>
      </c>
      <c r="BK21" s="51"/>
      <c r="BL21" s="21">
        <v>32324.679999999997</v>
      </c>
      <c r="BM21" s="22">
        <f t="shared" si="21"/>
        <v>9.4999999999999998E-3</v>
      </c>
      <c r="BN21" s="51"/>
      <c r="BO21" s="21">
        <v>26300.98</v>
      </c>
      <c r="BP21" s="22">
        <f t="shared" si="22"/>
        <v>-0.18629999999999999</v>
      </c>
    </row>
    <row r="22" spans="1:68" ht="15.75" customHeight="1" x14ac:dyDescent="0.2">
      <c r="A22" s="47" t="s">
        <v>14</v>
      </c>
      <c r="B22" s="48" t="s">
        <v>20</v>
      </c>
      <c r="C22" s="49">
        <v>0</v>
      </c>
      <c r="D22" s="49">
        <v>0</v>
      </c>
      <c r="E22" s="22">
        <f t="shared" si="23"/>
        <v>0</v>
      </c>
      <c r="F22" s="48"/>
      <c r="G22" s="21">
        <v>29256</v>
      </c>
      <c r="H22" s="54">
        <f>IFERROR(ROUND((G22-D22)/D22,4),0)+100%</f>
        <v>1</v>
      </c>
      <c r="I22" s="21"/>
      <c r="J22" s="21">
        <v>0</v>
      </c>
      <c r="K22" s="22">
        <f t="shared" si="2"/>
        <v>-1</v>
      </c>
      <c r="L22" s="21"/>
      <c r="M22" s="21">
        <v>-29256</v>
      </c>
      <c r="N22" s="22">
        <f t="shared" si="3"/>
        <v>0</v>
      </c>
      <c r="O22" s="48"/>
      <c r="P22" s="21">
        <v>0</v>
      </c>
      <c r="Q22" s="22">
        <f t="shared" si="4"/>
        <v>-1</v>
      </c>
      <c r="R22" s="48"/>
      <c r="S22" s="21">
        <v>0</v>
      </c>
      <c r="T22" s="22">
        <f t="shared" si="5"/>
        <v>0</v>
      </c>
      <c r="U22" s="21">
        <v>0</v>
      </c>
      <c r="V22" s="22">
        <f t="shared" si="6"/>
        <v>0</v>
      </c>
      <c r="W22" s="48"/>
      <c r="X22" s="21">
        <v>0</v>
      </c>
      <c r="Y22" s="22">
        <f t="shared" si="7"/>
        <v>0</v>
      </c>
      <c r="Z22" s="50"/>
      <c r="AA22" s="21">
        <v>0</v>
      </c>
      <c r="AB22" s="22">
        <f t="shared" si="8"/>
        <v>0</v>
      </c>
      <c r="AC22" s="51"/>
      <c r="AD22" s="21">
        <v>0</v>
      </c>
      <c r="AE22" s="22">
        <f t="shared" si="9"/>
        <v>0</v>
      </c>
      <c r="AF22" s="51"/>
      <c r="AG22" s="21">
        <v>485854.6</v>
      </c>
      <c r="AH22" s="54">
        <f>(IFERROR(ROUND((AG22-AD22)/AD22,4),0))+100%</f>
        <v>1</v>
      </c>
      <c r="AI22" s="51"/>
      <c r="AJ22" s="21">
        <v>264248.59999999998</v>
      </c>
      <c r="AK22" s="22">
        <f t="shared" si="11"/>
        <v>-0.45610000000000001</v>
      </c>
      <c r="AL22" s="21">
        <v>0</v>
      </c>
      <c r="AM22" s="22">
        <f t="shared" si="12"/>
        <v>-1</v>
      </c>
      <c r="AN22" s="22"/>
      <c r="AO22" s="21">
        <v>193279.40000000002</v>
      </c>
      <c r="AP22" s="54">
        <f>(IFERROR(ROUND((AO22-AL22)/AL22,4),0))+100%</f>
        <v>1</v>
      </c>
      <c r="AQ22" s="22"/>
      <c r="AR22" s="21">
        <v>356046.05000000005</v>
      </c>
      <c r="AS22" s="22">
        <f t="shared" si="14"/>
        <v>0.84209999999999996</v>
      </c>
      <c r="AT22" s="51"/>
      <c r="AU22" s="21">
        <v>194024.59999999998</v>
      </c>
      <c r="AV22" s="22">
        <f t="shared" si="15"/>
        <v>-0.4551</v>
      </c>
      <c r="AW22" s="51"/>
      <c r="AX22" s="21">
        <v>0</v>
      </c>
      <c r="AY22" s="22">
        <f t="shared" si="16"/>
        <v>-1</v>
      </c>
      <c r="AZ22" s="51"/>
      <c r="BA22" s="21">
        <v>0</v>
      </c>
      <c r="BB22" s="22">
        <f t="shared" si="17"/>
        <v>0</v>
      </c>
      <c r="BC22" s="21">
        <v>0</v>
      </c>
      <c r="BD22" s="22">
        <f t="shared" si="18"/>
        <v>0</v>
      </c>
      <c r="BE22" s="22"/>
      <c r="BF22" s="21">
        <v>0</v>
      </c>
      <c r="BG22" s="22">
        <f t="shared" si="19"/>
        <v>0</v>
      </c>
      <c r="BH22" s="22"/>
      <c r="BI22" s="21">
        <v>0</v>
      </c>
      <c r="BJ22" s="22">
        <f t="shared" si="20"/>
        <v>0</v>
      </c>
      <c r="BK22" s="51"/>
      <c r="BL22" s="21">
        <v>0</v>
      </c>
      <c r="BM22" s="22">
        <f t="shared" si="21"/>
        <v>0</v>
      </c>
      <c r="BN22" s="51"/>
      <c r="BO22" s="21">
        <v>0</v>
      </c>
      <c r="BP22" s="22">
        <f t="shared" si="22"/>
        <v>0</v>
      </c>
    </row>
    <row r="23" spans="1:68" ht="15.75" customHeight="1" x14ac:dyDescent="0.2">
      <c r="A23" s="47" t="s">
        <v>21</v>
      </c>
      <c r="B23" s="55"/>
      <c r="C23" s="53">
        <v>-202659.68</v>
      </c>
      <c r="D23" s="53">
        <v>-202659.68</v>
      </c>
      <c r="E23" s="22">
        <f t="shared" si="23"/>
        <v>0</v>
      </c>
      <c r="F23" s="55"/>
      <c r="G23" s="21">
        <v>-202659.68</v>
      </c>
      <c r="H23" s="22">
        <f t="shared" si="1"/>
        <v>0</v>
      </c>
      <c r="I23" s="21"/>
      <c r="J23" s="21">
        <v>-202659.68</v>
      </c>
      <c r="K23" s="22">
        <f t="shared" si="2"/>
        <v>0</v>
      </c>
      <c r="L23" s="21"/>
      <c r="M23" s="21">
        <v>0</v>
      </c>
      <c r="N23" s="22">
        <f t="shared" si="3"/>
        <v>-1</v>
      </c>
      <c r="O23" s="55"/>
      <c r="P23" s="21">
        <v>0</v>
      </c>
      <c r="Q23" s="22">
        <f t="shared" si="4"/>
        <v>0</v>
      </c>
      <c r="R23" s="55"/>
      <c r="S23" s="21">
        <v>0</v>
      </c>
      <c r="T23" s="22">
        <f t="shared" si="5"/>
        <v>0</v>
      </c>
      <c r="U23" s="21">
        <v>0</v>
      </c>
      <c r="V23" s="22">
        <f t="shared" si="6"/>
        <v>0</v>
      </c>
      <c r="W23" s="55"/>
      <c r="X23" s="21">
        <v>0</v>
      </c>
      <c r="Y23" s="22">
        <f t="shared" si="7"/>
        <v>0</v>
      </c>
      <c r="Z23" s="50"/>
      <c r="AA23" s="21">
        <v>0</v>
      </c>
      <c r="AB23" s="22">
        <f t="shared" si="8"/>
        <v>0</v>
      </c>
      <c r="AC23" s="51"/>
      <c r="AD23" s="21">
        <v>0</v>
      </c>
      <c r="AE23" s="22">
        <f t="shared" si="9"/>
        <v>0</v>
      </c>
      <c r="AF23" s="51"/>
      <c r="AG23" s="21">
        <v>0</v>
      </c>
      <c r="AH23" s="22">
        <f t="shared" si="10"/>
        <v>0</v>
      </c>
      <c r="AI23" s="51"/>
      <c r="AJ23" s="21">
        <v>0</v>
      </c>
      <c r="AK23" s="22">
        <f t="shared" si="11"/>
        <v>0</v>
      </c>
      <c r="AL23" s="21">
        <v>0</v>
      </c>
      <c r="AM23" s="22">
        <f t="shared" si="12"/>
        <v>0</v>
      </c>
      <c r="AN23" s="22"/>
      <c r="AO23" s="21">
        <v>0</v>
      </c>
      <c r="AP23" s="22">
        <f t="shared" si="13"/>
        <v>0</v>
      </c>
      <c r="AQ23" s="22"/>
      <c r="AR23" s="21">
        <v>0</v>
      </c>
      <c r="AS23" s="22">
        <f t="shared" si="14"/>
        <v>0</v>
      </c>
      <c r="AT23" s="51"/>
      <c r="AU23" s="21">
        <v>0</v>
      </c>
      <c r="AV23" s="22">
        <f t="shared" si="15"/>
        <v>0</v>
      </c>
      <c r="AW23" s="51"/>
      <c r="AX23" s="21">
        <v>0</v>
      </c>
      <c r="AY23" s="22">
        <f t="shared" si="16"/>
        <v>0</v>
      </c>
      <c r="AZ23" s="51"/>
      <c r="BA23" s="21">
        <v>0</v>
      </c>
      <c r="BB23" s="22">
        <f t="shared" si="17"/>
        <v>0</v>
      </c>
      <c r="BC23" s="21">
        <v>0</v>
      </c>
      <c r="BD23" s="22">
        <f t="shared" si="18"/>
        <v>0</v>
      </c>
      <c r="BE23" s="22"/>
      <c r="BF23" s="21">
        <v>0</v>
      </c>
      <c r="BG23" s="22">
        <f t="shared" si="19"/>
        <v>0</v>
      </c>
      <c r="BH23" s="22"/>
      <c r="BI23" s="21">
        <v>0</v>
      </c>
      <c r="BJ23" s="22">
        <f t="shared" si="20"/>
        <v>0</v>
      </c>
      <c r="BK23" s="51"/>
      <c r="BL23" s="21">
        <v>0</v>
      </c>
      <c r="BM23" s="22">
        <f t="shared" si="21"/>
        <v>0</v>
      </c>
      <c r="BN23" s="51"/>
      <c r="BO23" s="21">
        <v>0</v>
      </c>
      <c r="BP23" s="22">
        <f t="shared" si="22"/>
        <v>0</v>
      </c>
    </row>
    <row r="24" spans="1:68" ht="15.75" customHeight="1" thickBot="1" x14ac:dyDescent="0.25">
      <c r="A24" s="56"/>
      <c r="B24" s="57" t="s">
        <v>22</v>
      </c>
      <c r="C24" s="58">
        <f>SUM(C15:C23)</f>
        <v>183134.45</v>
      </c>
      <c r="D24" s="58">
        <f>SUM(D15:D23)</f>
        <v>185321.76</v>
      </c>
      <c r="E24" s="59">
        <f t="shared" si="23"/>
        <v>1.1900000000000001E-2</v>
      </c>
      <c r="F24" s="57"/>
      <c r="G24" s="37">
        <f>SUM(G15:G23)</f>
        <v>251646.86</v>
      </c>
      <c r="H24" s="22">
        <f t="shared" si="1"/>
        <v>0.3579</v>
      </c>
      <c r="I24" s="37"/>
      <c r="J24" s="37">
        <f>SUM(J15:J23)</f>
        <v>385820.27000000008</v>
      </c>
      <c r="K24" s="22">
        <f t="shared" si="2"/>
        <v>0.53320000000000001</v>
      </c>
      <c r="L24" s="37"/>
      <c r="M24" s="37">
        <f>SUM(M15:M23)</f>
        <v>367278.22</v>
      </c>
      <c r="N24" s="22">
        <f t="shared" si="3"/>
        <v>-4.8099999999999997E-2</v>
      </c>
      <c r="O24" s="57"/>
      <c r="P24" s="37">
        <f>SUM(P15:P23)</f>
        <v>384187.77999999997</v>
      </c>
      <c r="Q24" s="22">
        <f t="shared" si="4"/>
        <v>4.5999999999999999E-2</v>
      </c>
      <c r="R24" s="57"/>
      <c r="S24" s="37">
        <f>SUM(S15:S23)</f>
        <v>446805.80000000005</v>
      </c>
      <c r="T24" s="22">
        <f t="shared" si="5"/>
        <v>0.16300000000000001</v>
      </c>
      <c r="U24" s="37">
        <f>SUM(U15:U23)</f>
        <v>331168.72000000003</v>
      </c>
      <c r="V24" s="22">
        <f t="shared" si="6"/>
        <v>-0.25879999999999997</v>
      </c>
      <c r="W24" s="57"/>
      <c r="X24" s="37">
        <f>SUM(X15:X23)</f>
        <v>278044.82999999996</v>
      </c>
      <c r="Y24" s="22">
        <f t="shared" si="7"/>
        <v>-0.16039999999999999</v>
      </c>
      <c r="Z24" s="59"/>
      <c r="AA24" s="37">
        <f>SUM(AA15:AA23)</f>
        <v>346410.94000000006</v>
      </c>
      <c r="AB24" s="22">
        <f t="shared" si="8"/>
        <v>0.24590000000000001</v>
      </c>
      <c r="AC24" s="38"/>
      <c r="AD24" s="37">
        <f>SUM(AD15:AD23)</f>
        <v>380534.59</v>
      </c>
      <c r="AE24" s="22">
        <f t="shared" si="9"/>
        <v>9.8500000000000004E-2</v>
      </c>
      <c r="AF24" s="38"/>
      <c r="AG24" s="37">
        <f>SUM(AG15:AG23)</f>
        <v>897589.06</v>
      </c>
      <c r="AH24" s="22">
        <f t="shared" si="10"/>
        <v>1.3588</v>
      </c>
      <c r="AI24" s="38"/>
      <c r="AJ24" s="37">
        <f>SUM(AJ15:AJ23)</f>
        <v>697881.7</v>
      </c>
      <c r="AK24" s="22">
        <f t="shared" si="11"/>
        <v>-0.2225</v>
      </c>
      <c r="AL24" s="37">
        <f>SUM(AL15:AL23)</f>
        <v>420661.2</v>
      </c>
      <c r="AM24" s="22">
        <f t="shared" si="12"/>
        <v>-0.3972</v>
      </c>
      <c r="AN24" s="59"/>
      <c r="AO24" s="37">
        <f>SUM(AO15:AO23)</f>
        <v>554393.37000000011</v>
      </c>
      <c r="AP24" s="22">
        <f t="shared" si="13"/>
        <v>0.31790000000000002</v>
      </c>
      <c r="AQ24" s="59"/>
      <c r="AR24" s="37">
        <f>SUM(AR15:AR23)</f>
        <v>848359.05</v>
      </c>
      <c r="AS24" s="22">
        <f t="shared" si="14"/>
        <v>0.5302</v>
      </c>
      <c r="AT24" s="38"/>
      <c r="AU24" s="37">
        <f>SUM(AU15:AU23)</f>
        <v>833084.10999999987</v>
      </c>
      <c r="AV24" s="22">
        <f t="shared" si="15"/>
        <v>-1.7999999999999999E-2</v>
      </c>
      <c r="AW24" s="38"/>
      <c r="AX24" s="37">
        <f>SUM(AX15:AX23)</f>
        <v>554015.14000000013</v>
      </c>
      <c r="AY24" s="22">
        <f t="shared" si="16"/>
        <v>-0.33500000000000002</v>
      </c>
      <c r="AZ24" s="38"/>
      <c r="BA24" s="37">
        <f>SUM(BA15:BA23)</f>
        <v>527687.82999999996</v>
      </c>
      <c r="BB24" s="22">
        <f t="shared" si="17"/>
        <v>-4.7500000000000001E-2</v>
      </c>
      <c r="BC24" s="37">
        <f>SUM(BC15:BC23)</f>
        <v>439424.7</v>
      </c>
      <c r="BD24" s="22">
        <f t="shared" si="18"/>
        <v>-0.1673</v>
      </c>
      <c r="BE24" s="59"/>
      <c r="BF24" s="37">
        <f>SUM(BF15:BF23)</f>
        <v>435566.91000000003</v>
      </c>
      <c r="BG24" s="22">
        <f t="shared" si="19"/>
        <v>-8.8000000000000005E-3</v>
      </c>
      <c r="BH24" s="59"/>
      <c r="BI24" s="37">
        <f>SUM(BI15:BI23)</f>
        <v>519434.67000000004</v>
      </c>
      <c r="BJ24" s="22">
        <f t="shared" si="20"/>
        <v>0.1925</v>
      </c>
      <c r="BK24" s="38"/>
      <c r="BL24" s="37">
        <f>SUM(BL15:BL23)</f>
        <v>535467.25</v>
      </c>
      <c r="BM24" s="22">
        <f t="shared" si="21"/>
        <v>3.09E-2</v>
      </c>
      <c r="BN24" s="38"/>
      <c r="BO24" s="37">
        <f>SUM(BO15:BO23)</f>
        <v>437111.75</v>
      </c>
      <c r="BP24" s="22">
        <f t="shared" si="22"/>
        <v>-0.1837</v>
      </c>
    </row>
    <row r="25" spans="1:68" ht="15.75" customHeight="1" thickTop="1" x14ac:dyDescent="0.2">
      <c r="A25" s="15"/>
      <c r="B25" s="31"/>
    </row>
    <row r="26" spans="1:68" ht="15.75" customHeight="1" x14ac:dyDescent="0.2">
      <c r="A26" s="61" t="s">
        <v>23</v>
      </c>
      <c r="B26" s="62"/>
      <c r="C26" s="63"/>
      <c r="D26" s="63"/>
      <c r="F26" s="63"/>
      <c r="AC26" s="2"/>
      <c r="AF26" s="2"/>
      <c r="AI26" s="2"/>
      <c r="AT26" s="2"/>
      <c r="AU26" s="2"/>
      <c r="AV26" s="2"/>
      <c r="BK26" s="2"/>
      <c r="BL26" s="2"/>
      <c r="BM26" s="2"/>
    </row>
    <row r="27" spans="1:68" ht="15.75" customHeight="1" x14ac:dyDescent="0.2">
      <c r="A27" s="47"/>
      <c r="B27" s="48" t="s">
        <v>24</v>
      </c>
      <c r="C27" s="49">
        <v>0</v>
      </c>
      <c r="D27" s="48"/>
      <c r="E27" s="22">
        <f t="shared" ref="E27:E28" si="24">IFERROR(ROUND((D27-C27)/C27,4),0)</f>
        <v>0</v>
      </c>
      <c r="F27" s="48"/>
      <c r="G27" s="21">
        <v>0</v>
      </c>
      <c r="H27" s="22">
        <f t="shared" ref="H27:H28" si="25">IFERROR(ROUND((G27-D27)/D27,4),0)</f>
        <v>0</v>
      </c>
      <c r="I27" s="21"/>
      <c r="J27" s="21">
        <v>0</v>
      </c>
      <c r="K27" s="22">
        <f t="shared" ref="K27:K28" si="26">IFERROR(ROUND((J27-G27)/G27,4),0)</f>
        <v>0</v>
      </c>
      <c r="L27" s="21"/>
      <c r="M27" s="21">
        <v>0</v>
      </c>
      <c r="N27" s="22">
        <f t="shared" ref="N27:N28" si="27">IFERROR(ROUND((M27-L27)/L27,4),0)</f>
        <v>0</v>
      </c>
      <c r="O27" s="48"/>
      <c r="P27" s="21">
        <v>0</v>
      </c>
      <c r="Q27" s="22">
        <f t="shared" ref="Q27:Q28" si="28">IFERROR(ROUND((P27-O27)/O27,4),0)</f>
        <v>0</v>
      </c>
      <c r="R27" s="48"/>
      <c r="S27" s="21">
        <v>0</v>
      </c>
      <c r="T27" s="22">
        <f t="shared" ref="T27:T28" si="29">IFERROR(ROUND((S27-R27)/R27,4),0)</f>
        <v>0</v>
      </c>
      <c r="U27" s="21">
        <v>0</v>
      </c>
      <c r="V27" s="22">
        <f>IFERROR(ROUND((U27-#REF!)/#REF!,4),0)</f>
        <v>0</v>
      </c>
      <c r="W27" s="48"/>
      <c r="X27" s="21">
        <v>0</v>
      </c>
      <c r="Y27" s="22">
        <f t="shared" ref="Y27:Y28" si="30">IFERROR(ROUND((X27-W27)/W27,4),0)</f>
        <v>0</v>
      </c>
      <c r="Z27" s="50"/>
      <c r="AA27" s="21">
        <v>0</v>
      </c>
      <c r="AB27" s="22">
        <f t="shared" ref="AB27:AB28" si="31">IFERROR(ROUND((AA27-Z27)/Z27,4),0)</f>
        <v>0</v>
      </c>
      <c r="AC27" s="51"/>
      <c r="AD27" s="21">
        <v>0</v>
      </c>
      <c r="AE27" s="22">
        <f t="shared" ref="AE27:AE28" si="32">IFERROR(ROUND((AD27-AC27)/AC27,4),0)</f>
        <v>0</v>
      </c>
      <c r="AF27" s="51"/>
      <c r="AG27" s="21">
        <v>0</v>
      </c>
      <c r="AH27" s="22">
        <f t="shared" ref="AH27:AH28" si="33">IFERROR(ROUND((AG27-AF27)/AF27,4),0)</f>
        <v>0</v>
      </c>
      <c r="AI27" s="51"/>
      <c r="AJ27" s="21">
        <v>0</v>
      </c>
      <c r="AK27" s="22">
        <f t="shared" ref="AK27:AK28" si="34">IFERROR(ROUND((AJ27-AI27)/AI27,4),0)</f>
        <v>0</v>
      </c>
      <c r="AL27" s="21">
        <v>0</v>
      </c>
      <c r="AM27" s="22">
        <f>IFERROR(ROUND((AL27-#REF!)/#REF!,4),0)</f>
        <v>0</v>
      </c>
      <c r="AN27" s="22"/>
      <c r="AO27" s="21">
        <v>0</v>
      </c>
      <c r="AP27" s="22">
        <f t="shared" ref="AP27:AP28" si="35">IFERROR(ROUND((AO27-AN27)/AN27,4),0)</f>
        <v>0</v>
      </c>
      <c r="AQ27" s="22"/>
      <c r="AR27" s="21">
        <v>0</v>
      </c>
      <c r="AS27" s="22">
        <f t="shared" ref="AS27:AS28" si="36">IFERROR(ROUND((AR27-AQ27)/AQ27,4),0)</f>
        <v>0</v>
      </c>
      <c r="AT27" s="51"/>
      <c r="AU27" s="21">
        <v>0</v>
      </c>
      <c r="AV27" s="22">
        <f t="shared" ref="AV27:AV28" si="37">IFERROR(ROUND((AU27-AT27)/AT27,4),0)</f>
        <v>0</v>
      </c>
      <c r="AW27" s="51"/>
      <c r="AX27" s="21">
        <v>359238.78</v>
      </c>
      <c r="AY27" s="54">
        <f>(IFERROR(ROUND((AX27-AU27)/AU27,4),0))+100%</f>
        <v>1</v>
      </c>
      <c r="AZ27" s="51"/>
      <c r="BA27" s="21">
        <v>202437.2</v>
      </c>
      <c r="BB27" s="22">
        <f t="shared" ref="BB27:BB28" si="38">(IFERROR(ROUND((BA27-AX27)/AX27,4),0))</f>
        <v>-0.4365</v>
      </c>
      <c r="BC27" s="21">
        <v>157428</v>
      </c>
      <c r="BD27" s="22">
        <f>(IFERROR(ROUND((BC27-BA27)/BA27,4),0))</f>
        <v>-0.2223</v>
      </c>
      <c r="BE27" s="22"/>
      <c r="BF27" s="21">
        <v>111328.2</v>
      </c>
      <c r="BG27" s="22">
        <f t="shared" ref="BG27:BG28" si="39">(IFERROR(ROUND((BF27-BC27)/BC27,4),0))</f>
        <v>-0.2928</v>
      </c>
      <c r="BH27" s="22"/>
      <c r="BI27" s="21">
        <v>220903.19999999998</v>
      </c>
      <c r="BJ27" s="22">
        <f t="shared" ref="BJ27:BJ28" si="40">(IFERROR(ROUND((BI27-BF27)/BF27,4),0))</f>
        <v>0.98429999999999995</v>
      </c>
      <c r="BK27" s="51"/>
      <c r="BL27" s="21">
        <v>155344.79999999999</v>
      </c>
      <c r="BM27" s="22">
        <f t="shared" ref="BM27:BM28" si="41">(IFERROR(ROUND((BL27-BI27)/BI27,4),0))</f>
        <v>-0.29680000000000001</v>
      </c>
      <c r="BN27" s="51"/>
      <c r="BO27" s="21">
        <v>250420.59999999998</v>
      </c>
      <c r="BP27" s="22">
        <f t="shared" ref="BP27:BP28" si="42">(IFERROR(ROUND((BO27-BL27)/BL27,4),0))</f>
        <v>0.61199999999999999</v>
      </c>
    </row>
    <row r="28" spans="1:68" ht="15.75" customHeight="1" thickBot="1" x14ac:dyDescent="0.25">
      <c r="A28" s="64"/>
      <c r="B28" s="65" t="s">
        <v>25</v>
      </c>
      <c r="C28" s="58">
        <v>0</v>
      </c>
      <c r="D28" s="57"/>
      <c r="E28" s="22">
        <f t="shared" si="24"/>
        <v>0</v>
      </c>
      <c r="F28" s="57"/>
      <c r="G28" s="37">
        <f>+G27</f>
        <v>0</v>
      </c>
      <c r="H28" s="22">
        <f t="shared" si="25"/>
        <v>0</v>
      </c>
      <c r="I28" s="37"/>
      <c r="J28" s="37">
        <f>+J27</f>
        <v>0</v>
      </c>
      <c r="K28" s="22">
        <f t="shared" si="26"/>
        <v>0</v>
      </c>
      <c r="L28" s="37"/>
      <c r="M28" s="37">
        <f>+M27</f>
        <v>0</v>
      </c>
      <c r="N28" s="22">
        <f t="shared" si="27"/>
        <v>0</v>
      </c>
      <c r="O28" s="57"/>
      <c r="P28" s="37">
        <f>+P27</f>
        <v>0</v>
      </c>
      <c r="Q28" s="22">
        <f t="shared" si="28"/>
        <v>0</v>
      </c>
      <c r="R28" s="57"/>
      <c r="S28" s="37">
        <f>+S27</f>
        <v>0</v>
      </c>
      <c r="T28" s="22">
        <f t="shared" si="29"/>
        <v>0</v>
      </c>
      <c r="U28" s="37">
        <f>+U27</f>
        <v>0</v>
      </c>
      <c r="V28" s="22">
        <f>IFERROR(ROUND((U28-#REF!)/#REF!,4),0)</f>
        <v>0</v>
      </c>
      <c r="W28" s="57"/>
      <c r="X28" s="37">
        <f>+X27</f>
        <v>0</v>
      </c>
      <c r="Y28" s="22">
        <f t="shared" si="30"/>
        <v>0</v>
      </c>
      <c r="Z28" s="59"/>
      <c r="AA28" s="37">
        <f>+AA27</f>
        <v>0</v>
      </c>
      <c r="AB28" s="22">
        <f t="shared" si="31"/>
        <v>0</v>
      </c>
      <c r="AC28" s="38"/>
      <c r="AD28" s="37">
        <f>+AD27</f>
        <v>0</v>
      </c>
      <c r="AE28" s="22">
        <f t="shared" si="32"/>
        <v>0</v>
      </c>
      <c r="AF28" s="38"/>
      <c r="AG28" s="37">
        <f>+AG27</f>
        <v>0</v>
      </c>
      <c r="AH28" s="22">
        <f t="shared" si="33"/>
        <v>0</v>
      </c>
      <c r="AI28" s="38"/>
      <c r="AJ28" s="37">
        <f>+AJ27</f>
        <v>0</v>
      </c>
      <c r="AK28" s="22">
        <f t="shared" si="34"/>
        <v>0</v>
      </c>
      <c r="AL28" s="37">
        <f>+AL27</f>
        <v>0</v>
      </c>
      <c r="AM28" s="22">
        <f>IFERROR(ROUND((AL28-#REF!)/#REF!,4),0)</f>
        <v>0</v>
      </c>
      <c r="AN28" s="59"/>
      <c r="AO28" s="37">
        <f>+AO27</f>
        <v>0</v>
      </c>
      <c r="AP28" s="22">
        <f t="shared" si="35"/>
        <v>0</v>
      </c>
      <c r="AQ28" s="59"/>
      <c r="AR28" s="37">
        <f>+AR27</f>
        <v>0</v>
      </c>
      <c r="AS28" s="22">
        <f t="shared" si="36"/>
        <v>0</v>
      </c>
      <c r="AT28" s="38"/>
      <c r="AU28" s="37">
        <f>+AU27</f>
        <v>0</v>
      </c>
      <c r="AV28" s="22">
        <f t="shared" si="37"/>
        <v>0</v>
      </c>
      <c r="AW28" s="38"/>
      <c r="AX28" s="37">
        <f>+AX27</f>
        <v>359238.78</v>
      </c>
      <c r="AY28" s="22">
        <f t="shared" ref="AY28" si="43">(IFERROR(ROUND((AX28-AU28)/AU28,4),0))</f>
        <v>0</v>
      </c>
      <c r="AZ28" s="38"/>
      <c r="BA28" s="37">
        <f>+BA27</f>
        <v>202437.2</v>
      </c>
      <c r="BB28" s="22">
        <f t="shared" si="38"/>
        <v>-0.4365</v>
      </c>
      <c r="BC28" s="37">
        <f>+BC27</f>
        <v>157428</v>
      </c>
      <c r="BD28" s="22">
        <f>(IFERROR(ROUND((BC28-BA28)/BA28,4),0))</f>
        <v>-0.2223</v>
      </c>
      <c r="BE28" s="59"/>
      <c r="BF28" s="37">
        <f>+BF27</f>
        <v>111328.2</v>
      </c>
      <c r="BG28" s="22">
        <f t="shared" si="39"/>
        <v>-0.2928</v>
      </c>
      <c r="BH28" s="59"/>
      <c r="BI28" s="37">
        <f>+BI27</f>
        <v>220903.19999999998</v>
      </c>
      <c r="BJ28" s="22">
        <f t="shared" si="40"/>
        <v>0.98429999999999995</v>
      </c>
      <c r="BK28" s="38"/>
      <c r="BL28" s="37">
        <f>+BL27</f>
        <v>155344.79999999999</v>
      </c>
      <c r="BM28" s="22">
        <f t="shared" si="41"/>
        <v>-0.29680000000000001</v>
      </c>
      <c r="BN28" s="38"/>
      <c r="BO28" s="37">
        <f>+BO27</f>
        <v>250420.59999999998</v>
      </c>
      <c r="BP28" s="22">
        <f t="shared" si="42"/>
        <v>0.61199999999999999</v>
      </c>
    </row>
    <row r="29" spans="1:68" ht="15.75" customHeight="1" thickTop="1" x14ac:dyDescent="0.2"/>
  </sheetData>
  <conditionalFormatting sqref="AN15 AQ15">
    <cfRule type="cellIs" dxfId="546" priority="536" operator="lessThan">
      <formula>-0.1</formula>
    </cfRule>
  </conditionalFormatting>
  <conditionalFormatting sqref="AN9:AN11 AQ9:AQ11">
    <cfRule type="cellIs" dxfId="545" priority="547" operator="greaterThan">
      <formula>0.1</formula>
    </cfRule>
  </conditionalFormatting>
  <conditionalFormatting sqref="AN9:AN11 AQ9:AQ11">
    <cfRule type="cellIs" dxfId="544" priority="546" operator="lessThan">
      <formula>-0.1</formula>
    </cfRule>
  </conditionalFormatting>
  <conditionalFormatting sqref="T22">
    <cfRule type="cellIs" dxfId="543" priority="195" operator="greaterThan">
      <formula>0.1</formula>
    </cfRule>
  </conditionalFormatting>
  <conditionalFormatting sqref="AN24 AQ24">
    <cfRule type="cellIs" dxfId="542" priority="545" operator="greaterThan">
      <formula>0.1</formula>
    </cfRule>
  </conditionalFormatting>
  <conditionalFormatting sqref="AN24 AQ24">
    <cfRule type="cellIs" dxfId="541" priority="544" operator="lessThan">
      <formula>-0.1</formula>
    </cfRule>
  </conditionalFormatting>
  <conditionalFormatting sqref="Z9:Z24">
    <cfRule type="cellIs" dxfId="540" priority="543" operator="greaterThan">
      <formula>0.1</formula>
    </cfRule>
  </conditionalFormatting>
  <conditionalFormatting sqref="Z9:Z11">
    <cfRule type="cellIs" dxfId="539" priority="542" operator="lessThan">
      <formula>-0.1</formula>
    </cfRule>
  </conditionalFormatting>
  <conditionalFormatting sqref="Z24">
    <cfRule type="cellIs" dxfId="538" priority="540" operator="lessThan">
      <formula>-0.1</formula>
    </cfRule>
  </conditionalFormatting>
  <conditionalFormatting sqref="T22">
    <cfRule type="cellIs" dxfId="537" priority="194" operator="lessThan">
      <formula>-0.1</formula>
    </cfRule>
  </conditionalFormatting>
  <conditionalFormatting sqref="Z17:Z19">
    <cfRule type="cellIs" dxfId="536" priority="541" operator="lessThan">
      <formula>-0.1</formula>
    </cfRule>
  </conditionalFormatting>
  <conditionalFormatting sqref="AB12">
    <cfRule type="cellIs" dxfId="535" priority="255" operator="greaterThan">
      <formula>0.1</formula>
    </cfRule>
  </conditionalFormatting>
  <conditionalFormatting sqref="AN23 AQ23">
    <cfRule type="cellIs" dxfId="534" priority="532" operator="lessThan">
      <formula>-0.1</formula>
    </cfRule>
  </conditionalFormatting>
  <conditionalFormatting sqref="Y19">
    <cfRule type="cellIs" dxfId="533" priority="244" operator="lessThan">
      <formula>-0.1</formula>
    </cfRule>
  </conditionalFormatting>
  <conditionalFormatting sqref="V23">
    <cfRule type="cellIs" dxfId="532" priority="224" operator="lessThan">
      <formula>-0.1</formula>
    </cfRule>
  </conditionalFormatting>
  <conditionalFormatting sqref="BE9:BE11">
    <cfRule type="cellIs" dxfId="531" priority="531" operator="greaterThan">
      <formula>0.1</formula>
    </cfRule>
  </conditionalFormatting>
  <conditionalFormatting sqref="AB9">
    <cfRule type="cellIs" dxfId="530" priority="258" operator="lessThan">
      <formula>-0.1</formula>
    </cfRule>
  </conditionalFormatting>
  <conditionalFormatting sqref="BE24">
    <cfRule type="cellIs" dxfId="529" priority="529" operator="greaterThan">
      <formula>0.1</formula>
    </cfRule>
  </conditionalFormatting>
  <conditionalFormatting sqref="Y20">
    <cfRule type="cellIs" dxfId="528" priority="247" operator="greaterThan">
      <formula>0.1</formula>
    </cfRule>
  </conditionalFormatting>
  <conditionalFormatting sqref="BE9:BE11">
    <cfRule type="cellIs" dxfId="527" priority="530" operator="lessThan">
      <formula>-0.1</formula>
    </cfRule>
  </conditionalFormatting>
  <conditionalFormatting sqref="Y19">
    <cfRule type="cellIs" dxfId="526" priority="245" operator="greaterThan">
      <formula>0.1</formula>
    </cfRule>
  </conditionalFormatting>
  <conditionalFormatting sqref="AB12">
    <cfRule type="cellIs" dxfId="525" priority="254" operator="lessThan">
      <formula>-0.1</formula>
    </cfRule>
  </conditionalFormatting>
  <conditionalFormatting sqref="AB9">
    <cfRule type="cellIs" dxfId="524" priority="259" operator="greaterThan">
      <formula>0.1</formula>
    </cfRule>
  </conditionalFormatting>
  <conditionalFormatting sqref="AB24">
    <cfRule type="cellIs" dxfId="523" priority="256" operator="lessThan">
      <formula>-0.1</formula>
    </cfRule>
  </conditionalFormatting>
  <conditionalFormatting sqref="AV10">
    <cfRule type="cellIs" dxfId="522" priority="436" operator="lessThan">
      <formula>-0.1</formula>
    </cfRule>
  </conditionalFormatting>
  <conditionalFormatting sqref="BE15:BE23">
    <cfRule type="cellIs" dxfId="521" priority="526" operator="lessThan">
      <formula>-0.1</formula>
    </cfRule>
  </conditionalFormatting>
  <conditionalFormatting sqref="AV10">
    <cfRule type="cellIs" dxfId="520" priority="437" operator="greaterThan">
      <formula>0.1</formula>
    </cfRule>
  </conditionalFormatting>
  <conditionalFormatting sqref="AB23">
    <cfRule type="cellIs" dxfId="519" priority="280" operator="lessThan">
      <formula>-0.1</formula>
    </cfRule>
  </conditionalFormatting>
  <conditionalFormatting sqref="AB24">
    <cfRule type="cellIs" dxfId="518" priority="257" operator="greaterThan">
      <formula>0.1</formula>
    </cfRule>
  </conditionalFormatting>
  <conditionalFormatting sqref="BE24">
    <cfRule type="cellIs" dxfId="517" priority="528" operator="lessThan">
      <formula>-0.1</formula>
    </cfRule>
  </conditionalFormatting>
  <conditionalFormatting sqref="AB21">
    <cfRule type="cellIs" dxfId="516" priority="276" operator="lessThan">
      <formula>-0.1</formula>
    </cfRule>
  </conditionalFormatting>
  <conditionalFormatting sqref="AB22">
    <cfRule type="cellIs" dxfId="515" priority="278" operator="lessThan">
      <formula>-0.1</formula>
    </cfRule>
  </conditionalFormatting>
  <conditionalFormatting sqref="AN17:AN19 AQ17:AQ19">
    <cfRule type="cellIs" dxfId="514" priority="538" operator="lessThan">
      <formula>-0.1</formula>
    </cfRule>
  </conditionalFormatting>
  <conditionalFormatting sqref="AN16 AQ16">
    <cfRule type="cellIs" dxfId="513" priority="537" operator="lessThan">
      <formula>-0.1</formula>
    </cfRule>
  </conditionalFormatting>
  <conditionalFormatting sqref="BH22">
    <cfRule type="cellIs" dxfId="512" priority="515" operator="lessThan">
      <formula>-0.1</formula>
    </cfRule>
  </conditionalFormatting>
  <conditionalFormatting sqref="AN20 AQ20">
    <cfRule type="cellIs" dxfId="511" priority="535" operator="lessThan">
      <formula>-0.1</formula>
    </cfRule>
  </conditionalFormatting>
  <conditionalFormatting sqref="AN15:AN23 AQ15:AQ23">
    <cfRule type="cellIs" dxfId="510" priority="539" operator="greaterThan">
      <formula>0.1</formula>
    </cfRule>
  </conditionalFormatting>
  <conditionalFormatting sqref="AN21 AQ21">
    <cfRule type="cellIs" dxfId="509" priority="534" operator="lessThan">
      <formula>-0.1</formula>
    </cfRule>
  </conditionalFormatting>
  <conditionalFormatting sqref="AN22 AQ22">
    <cfRule type="cellIs" dxfId="508" priority="533" operator="lessThan">
      <formula>-0.1</formula>
    </cfRule>
  </conditionalFormatting>
  <conditionalFormatting sqref="V11">
    <cfRule type="cellIs" dxfId="507" priority="206" operator="lessThan">
      <formula>-0.1</formula>
    </cfRule>
  </conditionalFormatting>
  <conditionalFormatting sqref="V15">
    <cfRule type="cellIs" dxfId="506" priority="209" operator="greaterThan">
      <formula>0.1</formula>
    </cfRule>
  </conditionalFormatting>
  <conditionalFormatting sqref="V15">
    <cfRule type="cellIs" dxfId="505" priority="208" operator="lessThan">
      <formula>-0.1</formula>
    </cfRule>
  </conditionalFormatting>
  <conditionalFormatting sqref="Y21">
    <cfRule type="cellIs" dxfId="504" priority="249" operator="greaterThan">
      <formula>0.1</formula>
    </cfRule>
  </conditionalFormatting>
  <conditionalFormatting sqref="Y21">
    <cfRule type="cellIs" dxfId="503" priority="248" operator="lessThan">
      <formula>-0.1</formula>
    </cfRule>
  </conditionalFormatting>
  <conditionalFormatting sqref="K9">
    <cfRule type="cellIs" dxfId="502" priority="513" operator="greaterThan">
      <formula>0.1</formula>
    </cfRule>
  </conditionalFormatting>
  <conditionalFormatting sqref="Y20">
    <cfRule type="cellIs" dxfId="501" priority="246" operator="lessThan">
      <formula>-0.1</formula>
    </cfRule>
  </conditionalFormatting>
  <conditionalFormatting sqref="AB22">
    <cfRule type="cellIs" dxfId="500" priority="279" operator="greaterThan">
      <formula>0.1</formula>
    </cfRule>
  </conditionalFormatting>
  <conditionalFormatting sqref="BE15:BE23">
    <cfRule type="cellIs" dxfId="499" priority="527" operator="greaterThan">
      <formula>0.1</formula>
    </cfRule>
  </conditionalFormatting>
  <conditionalFormatting sqref="V10">
    <cfRule type="cellIs" dxfId="498" priority="204" operator="lessThan">
      <formula>-0.1</formula>
    </cfRule>
  </conditionalFormatting>
  <conditionalFormatting sqref="V10">
    <cfRule type="cellIs" dxfId="497" priority="205" operator="greaterThan">
      <formula>0.1</formula>
    </cfRule>
  </conditionalFormatting>
  <conditionalFormatting sqref="AV15:AV24">
    <cfRule type="cellIs" dxfId="496" priority="441" operator="greaterThan">
      <formula>0.1</formula>
    </cfRule>
  </conditionalFormatting>
  <conditionalFormatting sqref="AV15:AV24">
    <cfRule type="cellIs" dxfId="495" priority="440" operator="lessThan">
      <formula>-0.1</formula>
    </cfRule>
  </conditionalFormatting>
  <conditionalFormatting sqref="AV11">
    <cfRule type="cellIs" dxfId="494" priority="438" operator="lessThan">
      <formula>-0.1</formula>
    </cfRule>
  </conditionalFormatting>
  <conditionalFormatting sqref="AV11">
    <cfRule type="cellIs" dxfId="493" priority="439" operator="greaterThan">
      <formula>0.1</formula>
    </cfRule>
  </conditionalFormatting>
  <conditionalFormatting sqref="AY9">
    <cfRule type="cellIs" dxfId="492" priority="445" operator="greaterThan">
      <formula>0.1</formula>
    </cfRule>
  </conditionalFormatting>
  <conditionalFormatting sqref="AY9">
    <cfRule type="cellIs" dxfId="491" priority="444" operator="lessThan">
      <formula>-0.1</formula>
    </cfRule>
  </conditionalFormatting>
  <conditionalFormatting sqref="AY12">
    <cfRule type="cellIs" dxfId="490" priority="442" operator="lessThan">
      <formula>-0.1</formula>
    </cfRule>
  </conditionalFormatting>
  <conditionalFormatting sqref="AY12">
    <cfRule type="cellIs" dxfId="489" priority="443" operator="greaterThan">
      <formula>0.1</formula>
    </cfRule>
  </conditionalFormatting>
  <conditionalFormatting sqref="BD15:BD24">
    <cfRule type="cellIs" dxfId="488" priority="470" operator="lessThan">
      <formula>-0.1</formula>
    </cfRule>
  </conditionalFormatting>
  <conditionalFormatting sqref="BD15:BD24">
    <cfRule type="cellIs" dxfId="487" priority="471" operator="greaterThan">
      <formula>0.1</formula>
    </cfRule>
  </conditionalFormatting>
  <conditionalFormatting sqref="BH9:BH11">
    <cfRule type="cellIs" dxfId="486" priority="525" operator="greaterThan">
      <formula>0.1</formula>
    </cfRule>
  </conditionalFormatting>
  <conditionalFormatting sqref="BH9:BH11">
    <cfRule type="cellIs" dxfId="485" priority="524" operator="lessThan">
      <formula>-0.1</formula>
    </cfRule>
  </conditionalFormatting>
  <conditionalFormatting sqref="BH24">
    <cfRule type="cellIs" dxfId="484" priority="523" operator="greaterThan">
      <formula>0.1</formula>
    </cfRule>
  </conditionalFormatting>
  <conditionalFormatting sqref="BH24">
    <cfRule type="cellIs" dxfId="483" priority="522" operator="lessThan">
      <formula>-0.1</formula>
    </cfRule>
  </conditionalFormatting>
  <conditionalFormatting sqref="V17">
    <cfRule type="cellIs" dxfId="482" priority="213" operator="greaterThan">
      <formula>0.1</formula>
    </cfRule>
  </conditionalFormatting>
  <conditionalFormatting sqref="V17">
    <cfRule type="cellIs" dxfId="481" priority="212" operator="lessThan">
      <formula>-0.1</formula>
    </cfRule>
  </conditionalFormatting>
  <conditionalFormatting sqref="Y12">
    <cfRule type="cellIs" dxfId="480" priority="226" operator="lessThan">
      <formula>-0.1</formula>
    </cfRule>
  </conditionalFormatting>
  <conditionalFormatting sqref="V22">
    <cfRule type="cellIs" dxfId="479" priority="222" operator="lessThan">
      <formula>-0.1</formula>
    </cfRule>
  </conditionalFormatting>
  <conditionalFormatting sqref="V22">
    <cfRule type="cellIs" dxfId="478" priority="223" operator="greaterThan">
      <formula>0.1</formula>
    </cfRule>
  </conditionalFormatting>
  <conditionalFormatting sqref="BH15:BH23">
    <cfRule type="cellIs" dxfId="477" priority="521" operator="greaterThan">
      <formula>0.1</formula>
    </cfRule>
  </conditionalFormatting>
  <conditionalFormatting sqref="BH17:BH19">
    <cfRule type="cellIs" dxfId="476" priority="520" operator="lessThan">
      <formula>-0.1</formula>
    </cfRule>
  </conditionalFormatting>
  <conditionalFormatting sqref="BH16">
    <cfRule type="cellIs" dxfId="475" priority="519" operator="lessThan">
      <formula>-0.1</formula>
    </cfRule>
  </conditionalFormatting>
  <conditionalFormatting sqref="BH15">
    <cfRule type="cellIs" dxfId="474" priority="518" operator="lessThan">
      <formula>-0.1</formula>
    </cfRule>
  </conditionalFormatting>
  <conditionalFormatting sqref="BH20">
    <cfRule type="cellIs" dxfId="473" priority="517" operator="lessThan">
      <formula>-0.1</formula>
    </cfRule>
  </conditionalFormatting>
  <conditionalFormatting sqref="BH21">
    <cfRule type="cellIs" dxfId="472" priority="516" operator="lessThan">
      <formula>-0.1</formula>
    </cfRule>
  </conditionalFormatting>
  <conditionalFormatting sqref="BH23">
    <cfRule type="cellIs" dxfId="471" priority="514" operator="lessThan">
      <formula>-0.1</formula>
    </cfRule>
  </conditionalFormatting>
  <conditionalFormatting sqref="V11">
    <cfRule type="cellIs" dxfId="470" priority="207" operator="greaterThan">
      <formula>0.1</formula>
    </cfRule>
  </conditionalFormatting>
  <conditionalFormatting sqref="AB23">
    <cfRule type="cellIs" dxfId="469" priority="281" operator="greaterThan">
      <formula>0.1</formula>
    </cfRule>
  </conditionalFormatting>
  <conditionalFormatting sqref="AB21">
    <cfRule type="cellIs" dxfId="468" priority="277" operator="greaterThan">
      <formula>0.1</formula>
    </cfRule>
  </conditionalFormatting>
  <conditionalFormatting sqref="Y12">
    <cfRule type="cellIs" dxfId="467" priority="227" operator="greaterThan">
      <formula>0.1</formula>
    </cfRule>
  </conditionalFormatting>
  <conditionalFormatting sqref="V23">
    <cfRule type="cellIs" dxfId="466" priority="225" operator="greaterThan">
      <formula>0.1</formula>
    </cfRule>
  </conditionalFormatting>
  <conditionalFormatting sqref="K9">
    <cfRule type="cellIs" dxfId="465" priority="512" operator="lessThan">
      <formula>-0.1</formula>
    </cfRule>
  </conditionalFormatting>
  <conditionalFormatting sqref="K15:K24">
    <cfRule type="cellIs" dxfId="464" priority="110" operator="lessThan">
      <formula>-0.1</formula>
    </cfRule>
  </conditionalFormatting>
  <conditionalFormatting sqref="K15:K24">
    <cfRule type="cellIs" dxfId="463" priority="111" operator="greaterThan">
      <formula>0.1</formula>
    </cfRule>
  </conditionalFormatting>
  <conditionalFormatting sqref="BP15:BP24">
    <cfRule type="cellIs" dxfId="462" priority="511" operator="greaterThan">
      <formula>0.1</formula>
    </cfRule>
  </conditionalFormatting>
  <conditionalFormatting sqref="BP15:BP24">
    <cfRule type="cellIs" dxfId="461" priority="510" operator="lessThan">
      <formula>-0.1</formula>
    </cfRule>
  </conditionalFormatting>
  <conditionalFormatting sqref="BP11">
    <cfRule type="cellIs" dxfId="460" priority="509" operator="greaterThan">
      <formula>0.1</formula>
    </cfRule>
  </conditionalFormatting>
  <conditionalFormatting sqref="BP11">
    <cfRule type="cellIs" dxfId="459" priority="508" operator="lessThan">
      <formula>-0.1</formula>
    </cfRule>
  </conditionalFormatting>
  <conditionalFormatting sqref="BP10">
    <cfRule type="cellIs" dxfId="458" priority="507" operator="greaterThan">
      <formula>0.1</formula>
    </cfRule>
  </conditionalFormatting>
  <conditionalFormatting sqref="BP10">
    <cfRule type="cellIs" dxfId="457" priority="506" operator="lessThan">
      <formula>-0.1</formula>
    </cfRule>
  </conditionalFormatting>
  <conditionalFormatting sqref="BP9">
    <cfRule type="cellIs" dxfId="456" priority="505" operator="greaterThan">
      <formula>0.1</formula>
    </cfRule>
  </conditionalFormatting>
  <conditionalFormatting sqref="BP9">
    <cfRule type="cellIs" dxfId="455" priority="504" operator="lessThan">
      <formula>-0.1</formula>
    </cfRule>
  </conditionalFormatting>
  <conditionalFormatting sqref="BP12">
    <cfRule type="cellIs" dxfId="454" priority="503" operator="greaterThan">
      <formula>0.1</formula>
    </cfRule>
  </conditionalFormatting>
  <conditionalFormatting sqref="BP12">
    <cfRule type="cellIs" dxfId="453" priority="502" operator="lessThan">
      <formula>-0.1</formula>
    </cfRule>
  </conditionalFormatting>
  <conditionalFormatting sqref="BM15:BM24">
    <cfRule type="cellIs" dxfId="452" priority="501" operator="greaterThan">
      <formula>0.1</formula>
    </cfRule>
  </conditionalFormatting>
  <conditionalFormatting sqref="BM15:BM24">
    <cfRule type="cellIs" dxfId="451" priority="500" operator="lessThan">
      <formula>-0.1</formula>
    </cfRule>
  </conditionalFormatting>
  <conditionalFormatting sqref="BM11">
    <cfRule type="cellIs" dxfId="450" priority="499" operator="greaterThan">
      <formula>0.1</formula>
    </cfRule>
  </conditionalFormatting>
  <conditionalFormatting sqref="BM11">
    <cfRule type="cellIs" dxfId="449" priority="498" operator="lessThan">
      <formula>-0.1</formula>
    </cfRule>
  </conditionalFormatting>
  <conditionalFormatting sqref="BM10">
    <cfRule type="cellIs" dxfId="448" priority="497" operator="greaterThan">
      <formula>0.1</formula>
    </cfRule>
  </conditionalFormatting>
  <conditionalFormatting sqref="BM10">
    <cfRule type="cellIs" dxfId="447" priority="496" operator="lessThan">
      <formula>-0.1</formula>
    </cfRule>
  </conditionalFormatting>
  <conditionalFormatting sqref="BM9">
    <cfRule type="cellIs" dxfId="446" priority="495" operator="greaterThan">
      <formula>0.1</formula>
    </cfRule>
  </conditionalFormatting>
  <conditionalFormatting sqref="BM9">
    <cfRule type="cellIs" dxfId="445" priority="494" operator="lessThan">
      <formula>-0.1</formula>
    </cfRule>
  </conditionalFormatting>
  <conditionalFormatting sqref="BM12">
    <cfRule type="cellIs" dxfId="444" priority="493" operator="greaterThan">
      <formula>0.1</formula>
    </cfRule>
  </conditionalFormatting>
  <conditionalFormatting sqref="BM12">
    <cfRule type="cellIs" dxfId="443" priority="492" operator="lessThan">
      <formula>-0.1</formula>
    </cfRule>
  </conditionalFormatting>
  <conditionalFormatting sqref="BJ15:BJ24">
    <cfRule type="cellIs" dxfId="442" priority="491" operator="greaterThan">
      <formula>0.1</formula>
    </cfRule>
  </conditionalFormatting>
  <conditionalFormatting sqref="BJ15:BJ24">
    <cfRule type="cellIs" dxfId="441" priority="490" operator="lessThan">
      <formula>-0.1</formula>
    </cfRule>
  </conditionalFormatting>
  <conditionalFormatting sqref="BJ11">
    <cfRule type="cellIs" dxfId="440" priority="489" operator="greaterThan">
      <formula>0.1</formula>
    </cfRule>
  </conditionalFormatting>
  <conditionalFormatting sqref="BJ11">
    <cfRule type="cellIs" dxfId="439" priority="488" operator="lessThan">
      <formula>-0.1</formula>
    </cfRule>
  </conditionalFormatting>
  <conditionalFormatting sqref="BJ10">
    <cfRule type="cellIs" dxfId="438" priority="487" operator="greaterThan">
      <formula>0.1</formula>
    </cfRule>
  </conditionalFormatting>
  <conditionalFormatting sqref="BJ10">
    <cfRule type="cellIs" dxfId="437" priority="486" operator="lessThan">
      <formula>-0.1</formula>
    </cfRule>
  </conditionalFormatting>
  <conditionalFormatting sqref="BJ9">
    <cfRule type="cellIs" dxfId="436" priority="485" operator="greaterThan">
      <formula>0.1</formula>
    </cfRule>
  </conditionalFormatting>
  <conditionalFormatting sqref="BJ9">
    <cfRule type="cellIs" dxfId="435" priority="484" operator="lessThan">
      <formula>-0.1</formula>
    </cfRule>
  </conditionalFormatting>
  <conditionalFormatting sqref="BJ12">
    <cfRule type="cellIs" dxfId="434" priority="483" operator="greaterThan">
      <formula>0.1</formula>
    </cfRule>
  </conditionalFormatting>
  <conditionalFormatting sqref="BJ12">
    <cfRule type="cellIs" dxfId="433" priority="482" operator="lessThan">
      <formula>-0.1</formula>
    </cfRule>
  </conditionalFormatting>
  <conditionalFormatting sqref="BG15:BG24">
    <cfRule type="cellIs" dxfId="432" priority="481" operator="greaterThan">
      <formula>0.1</formula>
    </cfRule>
  </conditionalFormatting>
  <conditionalFormatting sqref="BG15:BG24">
    <cfRule type="cellIs" dxfId="431" priority="480" operator="lessThan">
      <formula>-0.1</formula>
    </cfRule>
  </conditionalFormatting>
  <conditionalFormatting sqref="BG11">
    <cfRule type="cellIs" dxfId="430" priority="479" operator="greaterThan">
      <formula>0.1</formula>
    </cfRule>
  </conditionalFormatting>
  <conditionalFormatting sqref="BG11">
    <cfRule type="cellIs" dxfId="429" priority="478" operator="lessThan">
      <formula>-0.1</formula>
    </cfRule>
  </conditionalFormatting>
  <conditionalFormatting sqref="BG10">
    <cfRule type="cellIs" dxfId="428" priority="477" operator="greaterThan">
      <formula>0.1</formula>
    </cfRule>
  </conditionalFormatting>
  <conditionalFormatting sqref="BG10">
    <cfRule type="cellIs" dxfId="427" priority="476" operator="lessThan">
      <formula>-0.1</formula>
    </cfRule>
  </conditionalFormatting>
  <conditionalFormatting sqref="BG9">
    <cfRule type="cellIs" dxfId="426" priority="475" operator="greaterThan">
      <formula>0.1</formula>
    </cfRule>
  </conditionalFormatting>
  <conditionalFormatting sqref="BG9">
    <cfRule type="cellIs" dxfId="425" priority="474" operator="lessThan">
      <formula>-0.1</formula>
    </cfRule>
  </conditionalFormatting>
  <conditionalFormatting sqref="BG12">
    <cfRule type="cellIs" dxfId="424" priority="473" operator="greaterThan">
      <formula>0.1</formula>
    </cfRule>
  </conditionalFormatting>
  <conditionalFormatting sqref="BG12">
    <cfRule type="cellIs" dxfId="423" priority="472" operator="lessThan">
      <formula>-0.1</formula>
    </cfRule>
  </conditionalFormatting>
  <conditionalFormatting sqref="BD11">
    <cfRule type="cellIs" dxfId="422" priority="469" operator="greaterThan">
      <formula>0.1</formula>
    </cfRule>
  </conditionalFormatting>
  <conditionalFormatting sqref="BD11">
    <cfRule type="cellIs" dxfId="421" priority="468" operator="lessThan">
      <formula>-0.1</formula>
    </cfRule>
  </conditionalFormatting>
  <conditionalFormatting sqref="BD10">
    <cfRule type="cellIs" dxfId="420" priority="467" operator="greaterThan">
      <formula>0.1</formula>
    </cfRule>
  </conditionalFormatting>
  <conditionalFormatting sqref="BD10">
    <cfRule type="cellIs" dxfId="419" priority="466" operator="lessThan">
      <formula>-0.1</formula>
    </cfRule>
  </conditionalFormatting>
  <conditionalFormatting sqref="BD9">
    <cfRule type="cellIs" dxfId="418" priority="465" operator="greaterThan">
      <formula>0.1</formula>
    </cfRule>
  </conditionalFormatting>
  <conditionalFormatting sqref="BD9">
    <cfRule type="cellIs" dxfId="417" priority="464" operator="lessThan">
      <formula>-0.1</formula>
    </cfRule>
  </conditionalFormatting>
  <conditionalFormatting sqref="BD12">
    <cfRule type="cellIs" dxfId="416" priority="463" operator="greaterThan">
      <formula>0.1</formula>
    </cfRule>
  </conditionalFormatting>
  <conditionalFormatting sqref="BD12">
    <cfRule type="cellIs" dxfId="415" priority="462" operator="lessThan">
      <formula>-0.1</formula>
    </cfRule>
  </conditionalFormatting>
  <conditionalFormatting sqref="BB15:BB24">
    <cfRule type="cellIs" dxfId="414" priority="461" operator="greaterThan">
      <formula>0.1</formula>
    </cfRule>
  </conditionalFormatting>
  <conditionalFormatting sqref="BB15:BB24">
    <cfRule type="cellIs" dxfId="413" priority="460" operator="lessThan">
      <formula>-0.1</formula>
    </cfRule>
  </conditionalFormatting>
  <conditionalFormatting sqref="BB11">
    <cfRule type="cellIs" dxfId="412" priority="459" operator="greaterThan">
      <formula>0.1</formula>
    </cfRule>
  </conditionalFormatting>
  <conditionalFormatting sqref="BB11">
    <cfRule type="cellIs" dxfId="411" priority="458" operator="lessThan">
      <formula>-0.1</formula>
    </cfRule>
  </conditionalFormatting>
  <conditionalFormatting sqref="BB10">
    <cfRule type="cellIs" dxfId="410" priority="457" operator="greaterThan">
      <formula>0.1</formula>
    </cfRule>
  </conditionalFormatting>
  <conditionalFormatting sqref="BB10">
    <cfRule type="cellIs" dxfId="409" priority="456" operator="lessThan">
      <formula>-0.1</formula>
    </cfRule>
  </conditionalFormatting>
  <conditionalFormatting sqref="BB9">
    <cfRule type="cellIs" dxfId="408" priority="455" operator="greaterThan">
      <formula>0.1</formula>
    </cfRule>
  </conditionalFormatting>
  <conditionalFormatting sqref="BB9">
    <cfRule type="cellIs" dxfId="407" priority="454" operator="lessThan">
      <formula>-0.1</formula>
    </cfRule>
  </conditionalFormatting>
  <conditionalFormatting sqref="BB12">
    <cfRule type="cellIs" dxfId="406" priority="453" operator="greaterThan">
      <formula>0.1</formula>
    </cfRule>
  </conditionalFormatting>
  <conditionalFormatting sqref="BB12">
    <cfRule type="cellIs" dxfId="405" priority="452" operator="lessThan">
      <formula>-0.1</formula>
    </cfRule>
  </conditionalFormatting>
  <conditionalFormatting sqref="AY15:AY24">
    <cfRule type="cellIs" dxfId="404" priority="451" operator="greaterThan">
      <formula>0.1</formula>
    </cfRule>
  </conditionalFormatting>
  <conditionalFormatting sqref="AY15:AY24">
    <cfRule type="cellIs" dxfId="403" priority="450" operator="lessThan">
      <formula>-0.1</formula>
    </cfRule>
  </conditionalFormatting>
  <conditionalFormatting sqref="AY11">
    <cfRule type="cellIs" dxfId="402" priority="449" operator="greaterThan">
      <formula>0.1</formula>
    </cfRule>
  </conditionalFormatting>
  <conditionalFormatting sqref="AY11">
    <cfRule type="cellIs" dxfId="401" priority="448" operator="lessThan">
      <formula>-0.1</formula>
    </cfRule>
  </conditionalFormatting>
  <conditionalFormatting sqref="AY10">
    <cfRule type="cellIs" dxfId="400" priority="447" operator="greaterThan">
      <formula>0.1</formula>
    </cfRule>
  </conditionalFormatting>
  <conditionalFormatting sqref="AY10">
    <cfRule type="cellIs" dxfId="399" priority="446" operator="lessThan">
      <formula>-0.1</formula>
    </cfRule>
  </conditionalFormatting>
  <conditionalFormatting sqref="AV9">
    <cfRule type="cellIs" dxfId="398" priority="435" operator="greaterThan">
      <formula>0.1</formula>
    </cfRule>
  </conditionalFormatting>
  <conditionalFormatting sqref="AV9">
    <cfRule type="cellIs" dxfId="397" priority="434" operator="lessThan">
      <formula>-0.1</formula>
    </cfRule>
  </conditionalFormatting>
  <conditionalFormatting sqref="AV12">
    <cfRule type="cellIs" dxfId="396" priority="433" operator="greaterThan">
      <formula>0.1</formula>
    </cfRule>
  </conditionalFormatting>
  <conditionalFormatting sqref="AV12">
    <cfRule type="cellIs" dxfId="395" priority="432" operator="lessThan">
      <formula>-0.1</formula>
    </cfRule>
  </conditionalFormatting>
  <conditionalFormatting sqref="AS15:AS24">
    <cfRule type="cellIs" dxfId="394" priority="431" operator="greaterThan">
      <formula>0.1</formula>
    </cfRule>
  </conditionalFormatting>
  <conditionalFormatting sqref="AS15:AS24">
    <cfRule type="cellIs" dxfId="393" priority="430" operator="lessThan">
      <formula>-0.1</formula>
    </cfRule>
  </conditionalFormatting>
  <conditionalFormatting sqref="AS11">
    <cfRule type="cellIs" dxfId="392" priority="429" operator="greaterThan">
      <formula>0.1</formula>
    </cfRule>
  </conditionalFormatting>
  <conditionalFormatting sqref="AS11">
    <cfRule type="cellIs" dxfId="391" priority="428" operator="lessThan">
      <formula>-0.1</formula>
    </cfRule>
  </conditionalFormatting>
  <conditionalFormatting sqref="AS10">
    <cfRule type="cellIs" dxfId="390" priority="427" operator="greaterThan">
      <formula>0.1</formula>
    </cfRule>
  </conditionalFormatting>
  <conditionalFormatting sqref="AS10">
    <cfRule type="cellIs" dxfId="389" priority="426" operator="lessThan">
      <formula>-0.1</formula>
    </cfRule>
  </conditionalFormatting>
  <conditionalFormatting sqref="AS9">
    <cfRule type="cellIs" dxfId="388" priority="425" operator="greaterThan">
      <formula>0.1</formula>
    </cfRule>
  </conditionalFormatting>
  <conditionalFormatting sqref="AS9">
    <cfRule type="cellIs" dxfId="387" priority="424" operator="lessThan">
      <formula>-0.1</formula>
    </cfRule>
  </conditionalFormatting>
  <conditionalFormatting sqref="AS12">
    <cfRule type="cellIs" dxfId="386" priority="423" operator="greaterThan">
      <formula>0.1</formula>
    </cfRule>
  </conditionalFormatting>
  <conditionalFormatting sqref="AS12">
    <cfRule type="cellIs" dxfId="385" priority="422" operator="lessThan">
      <formula>-0.1</formula>
    </cfRule>
  </conditionalFormatting>
  <conditionalFormatting sqref="AP23">
    <cfRule type="cellIs" dxfId="384" priority="421" operator="greaterThan">
      <formula>0.1</formula>
    </cfRule>
  </conditionalFormatting>
  <conditionalFormatting sqref="AP23">
    <cfRule type="cellIs" dxfId="383" priority="420" operator="lessThan">
      <formula>-0.1</formula>
    </cfRule>
  </conditionalFormatting>
  <conditionalFormatting sqref="AP22">
    <cfRule type="cellIs" dxfId="382" priority="419" operator="greaterThan">
      <formula>0.1</formula>
    </cfRule>
  </conditionalFormatting>
  <conditionalFormatting sqref="AP22">
    <cfRule type="cellIs" dxfId="381" priority="418" operator="lessThan">
      <formula>-0.1</formula>
    </cfRule>
  </conditionalFormatting>
  <conditionalFormatting sqref="AP21">
    <cfRule type="cellIs" dxfId="380" priority="417" operator="greaterThan">
      <formula>0.1</formula>
    </cfRule>
  </conditionalFormatting>
  <conditionalFormatting sqref="AP21">
    <cfRule type="cellIs" dxfId="379" priority="416" operator="lessThan">
      <formula>-0.1</formula>
    </cfRule>
  </conditionalFormatting>
  <conditionalFormatting sqref="AP20">
    <cfRule type="cellIs" dxfId="378" priority="415" operator="greaterThan">
      <formula>0.1</formula>
    </cfRule>
  </conditionalFormatting>
  <conditionalFormatting sqref="AP20">
    <cfRule type="cellIs" dxfId="377" priority="414" operator="lessThan">
      <formula>-0.1</formula>
    </cfRule>
  </conditionalFormatting>
  <conditionalFormatting sqref="AP19">
    <cfRule type="cellIs" dxfId="376" priority="413" operator="greaterThan">
      <formula>0.1</formula>
    </cfRule>
  </conditionalFormatting>
  <conditionalFormatting sqref="AP19">
    <cfRule type="cellIs" dxfId="375" priority="412" operator="lessThan">
      <formula>-0.1</formula>
    </cfRule>
  </conditionalFormatting>
  <conditionalFormatting sqref="AP18">
    <cfRule type="cellIs" dxfId="374" priority="411" operator="greaterThan">
      <formula>0.1</formula>
    </cfRule>
  </conditionalFormatting>
  <conditionalFormatting sqref="AP18">
    <cfRule type="cellIs" dxfId="373" priority="410" operator="lessThan">
      <formula>-0.1</formula>
    </cfRule>
  </conditionalFormatting>
  <conditionalFormatting sqref="AP17">
    <cfRule type="cellIs" dxfId="372" priority="409" operator="greaterThan">
      <formula>0.1</formula>
    </cfRule>
  </conditionalFormatting>
  <conditionalFormatting sqref="AP17">
    <cfRule type="cellIs" dxfId="371" priority="408" operator="lessThan">
      <formula>-0.1</formula>
    </cfRule>
  </conditionalFormatting>
  <conditionalFormatting sqref="AP16">
    <cfRule type="cellIs" dxfId="370" priority="407" operator="greaterThan">
      <formula>0.1</formula>
    </cfRule>
  </conditionalFormatting>
  <conditionalFormatting sqref="AP16">
    <cfRule type="cellIs" dxfId="369" priority="406" operator="lessThan">
      <formula>-0.1</formula>
    </cfRule>
  </conditionalFormatting>
  <conditionalFormatting sqref="AP15">
    <cfRule type="cellIs" dxfId="368" priority="405" operator="greaterThan">
      <formula>0.1</formula>
    </cfRule>
  </conditionalFormatting>
  <conditionalFormatting sqref="AP15">
    <cfRule type="cellIs" dxfId="367" priority="404" operator="lessThan">
      <formula>-0.1</formula>
    </cfRule>
  </conditionalFormatting>
  <conditionalFormatting sqref="AP11">
    <cfRule type="cellIs" dxfId="366" priority="403" operator="greaterThan">
      <formula>0.1</formula>
    </cfRule>
  </conditionalFormatting>
  <conditionalFormatting sqref="AP11">
    <cfRule type="cellIs" dxfId="365" priority="402" operator="lessThan">
      <formula>-0.1</formula>
    </cfRule>
  </conditionalFormatting>
  <conditionalFormatting sqref="AP10">
    <cfRule type="cellIs" dxfId="364" priority="401" operator="greaterThan">
      <formula>0.1</formula>
    </cfRule>
  </conditionalFormatting>
  <conditionalFormatting sqref="AP10">
    <cfRule type="cellIs" dxfId="363" priority="400" operator="lessThan">
      <formula>-0.1</formula>
    </cfRule>
  </conditionalFormatting>
  <conditionalFormatting sqref="AP9">
    <cfRule type="cellIs" dxfId="362" priority="399" operator="greaterThan">
      <formula>0.1</formula>
    </cfRule>
  </conditionalFormatting>
  <conditionalFormatting sqref="AP9">
    <cfRule type="cellIs" dxfId="361" priority="398" operator="lessThan">
      <formula>-0.1</formula>
    </cfRule>
  </conditionalFormatting>
  <conditionalFormatting sqref="AP24">
    <cfRule type="cellIs" dxfId="360" priority="397" operator="greaterThan">
      <formula>0.1</formula>
    </cfRule>
  </conditionalFormatting>
  <conditionalFormatting sqref="AP24">
    <cfRule type="cellIs" dxfId="359" priority="396" operator="lessThan">
      <formula>-0.1</formula>
    </cfRule>
  </conditionalFormatting>
  <conditionalFormatting sqref="AP12">
    <cfRule type="cellIs" dxfId="358" priority="395" operator="greaterThan">
      <formula>0.1</formula>
    </cfRule>
  </conditionalFormatting>
  <conditionalFormatting sqref="AP12">
    <cfRule type="cellIs" dxfId="357" priority="394" operator="lessThan">
      <formula>-0.1</formula>
    </cfRule>
  </conditionalFormatting>
  <conditionalFormatting sqref="AM23">
    <cfRule type="cellIs" dxfId="356" priority="393" operator="greaterThan">
      <formula>0.1</formula>
    </cfRule>
  </conditionalFormatting>
  <conditionalFormatting sqref="AM23">
    <cfRule type="cellIs" dxfId="355" priority="392" operator="lessThan">
      <formula>-0.1</formula>
    </cfRule>
  </conditionalFormatting>
  <conditionalFormatting sqref="AM22">
    <cfRule type="cellIs" dxfId="354" priority="391" operator="greaterThan">
      <formula>0.1</formula>
    </cfRule>
  </conditionalFormatting>
  <conditionalFormatting sqref="AM22">
    <cfRule type="cellIs" dxfId="353" priority="390" operator="lessThan">
      <formula>-0.1</formula>
    </cfRule>
  </conditionalFormatting>
  <conditionalFormatting sqref="AM21">
    <cfRule type="cellIs" dxfId="352" priority="389" operator="greaterThan">
      <formula>0.1</formula>
    </cfRule>
  </conditionalFormatting>
  <conditionalFormatting sqref="AM21">
    <cfRule type="cellIs" dxfId="351" priority="388" operator="lessThan">
      <formula>-0.1</formula>
    </cfRule>
  </conditionalFormatting>
  <conditionalFormatting sqref="AM20">
    <cfRule type="cellIs" dxfId="350" priority="387" operator="greaterThan">
      <formula>0.1</formula>
    </cfRule>
  </conditionalFormatting>
  <conditionalFormatting sqref="AM20">
    <cfRule type="cellIs" dxfId="349" priority="386" operator="lessThan">
      <formula>-0.1</formula>
    </cfRule>
  </conditionalFormatting>
  <conditionalFormatting sqref="AM19">
    <cfRule type="cellIs" dxfId="348" priority="385" operator="greaterThan">
      <formula>0.1</formula>
    </cfRule>
  </conditionalFormatting>
  <conditionalFormatting sqref="AM19">
    <cfRule type="cellIs" dxfId="347" priority="384" operator="lessThan">
      <formula>-0.1</formula>
    </cfRule>
  </conditionalFormatting>
  <conditionalFormatting sqref="AM18">
    <cfRule type="cellIs" dxfId="346" priority="383" operator="greaterThan">
      <formula>0.1</formula>
    </cfRule>
  </conditionalFormatting>
  <conditionalFormatting sqref="AM18">
    <cfRule type="cellIs" dxfId="345" priority="382" operator="lessThan">
      <formula>-0.1</formula>
    </cfRule>
  </conditionalFormatting>
  <conditionalFormatting sqref="AM17">
    <cfRule type="cellIs" dxfId="344" priority="381" operator="greaterThan">
      <formula>0.1</formula>
    </cfRule>
  </conditionalFormatting>
  <conditionalFormatting sqref="AM17">
    <cfRule type="cellIs" dxfId="343" priority="380" operator="lessThan">
      <formula>-0.1</formula>
    </cfRule>
  </conditionalFormatting>
  <conditionalFormatting sqref="AM16">
    <cfRule type="cellIs" dxfId="342" priority="379" operator="greaterThan">
      <formula>0.1</formula>
    </cfRule>
  </conditionalFormatting>
  <conditionalFormatting sqref="AM16">
    <cfRule type="cellIs" dxfId="341" priority="378" operator="lessThan">
      <formula>-0.1</formula>
    </cfRule>
  </conditionalFormatting>
  <conditionalFormatting sqref="AM15">
    <cfRule type="cellIs" dxfId="340" priority="377" operator="greaterThan">
      <formula>0.1</formula>
    </cfRule>
  </conditionalFormatting>
  <conditionalFormatting sqref="AM15">
    <cfRule type="cellIs" dxfId="339" priority="376" operator="lessThan">
      <formula>-0.1</formula>
    </cfRule>
  </conditionalFormatting>
  <conditionalFormatting sqref="AM11">
    <cfRule type="cellIs" dxfId="338" priority="375" operator="greaterThan">
      <formula>0.1</formula>
    </cfRule>
  </conditionalFormatting>
  <conditionalFormatting sqref="AM11">
    <cfRule type="cellIs" dxfId="337" priority="374" operator="lessThan">
      <formula>-0.1</formula>
    </cfRule>
  </conditionalFormatting>
  <conditionalFormatting sqref="AM10">
    <cfRule type="cellIs" dxfId="336" priority="373" operator="greaterThan">
      <formula>0.1</formula>
    </cfRule>
  </conditionalFormatting>
  <conditionalFormatting sqref="AM10">
    <cfRule type="cellIs" dxfId="335" priority="372" operator="lessThan">
      <formula>-0.1</formula>
    </cfRule>
  </conditionalFormatting>
  <conditionalFormatting sqref="AM9">
    <cfRule type="cellIs" dxfId="334" priority="371" operator="greaterThan">
      <formula>0.1</formula>
    </cfRule>
  </conditionalFormatting>
  <conditionalFormatting sqref="AM9">
    <cfRule type="cellIs" dxfId="333" priority="370" operator="lessThan">
      <formula>-0.1</formula>
    </cfRule>
  </conditionalFormatting>
  <conditionalFormatting sqref="AM24">
    <cfRule type="cellIs" dxfId="332" priority="369" operator="greaterThan">
      <formula>0.1</formula>
    </cfRule>
  </conditionalFormatting>
  <conditionalFormatting sqref="AM24">
    <cfRule type="cellIs" dxfId="331" priority="368" operator="lessThan">
      <formula>-0.1</formula>
    </cfRule>
  </conditionalFormatting>
  <conditionalFormatting sqref="AM12">
    <cfRule type="cellIs" dxfId="330" priority="367" operator="greaterThan">
      <formula>0.1</formula>
    </cfRule>
  </conditionalFormatting>
  <conditionalFormatting sqref="AM12">
    <cfRule type="cellIs" dxfId="329" priority="366" operator="lessThan">
      <formula>-0.1</formula>
    </cfRule>
  </conditionalFormatting>
  <conditionalFormatting sqref="AK23">
    <cfRule type="cellIs" dxfId="328" priority="365" operator="greaterThan">
      <formula>0.1</formula>
    </cfRule>
  </conditionalFormatting>
  <conditionalFormatting sqref="AK23">
    <cfRule type="cellIs" dxfId="327" priority="364" operator="lessThan">
      <formula>-0.1</formula>
    </cfRule>
  </conditionalFormatting>
  <conditionalFormatting sqref="AK22">
    <cfRule type="cellIs" dxfId="326" priority="363" operator="greaterThan">
      <formula>0.1</formula>
    </cfRule>
  </conditionalFormatting>
  <conditionalFormatting sqref="AK22">
    <cfRule type="cellIs" dxfId="325" priority="362" operator="lessThan">
      <formula>-0.1</formula>
    </cfRule>
  </conditionalFormatting>
  <conditionalFormatting sqref="AK21">
    <cfRule type="cellIs" dxfId="324" priority="361" operator="greaterThan">
      <formula>0.1</formula>
    </cfRule>
  </conditionalFormatting>
  <conditionalFormatting sqref="AK21">
    <cfRule type="cellIs" dxfId="323" priority="360" operator="lessThan">
      <formula>-0.1</formula>
    </cfRule>
  </conditionalFormatting>
  <conditionalFormatting sqref="AK20">
    <cfRule type="cellIs" dxfId="322" priority="359" operator="greaterThan">
      <formula>0.1</formula>
    </cfRule>
  </conditionalFormatting>
  <conditionalFormatting sqref="AK20">
    <cfRule type="cellIs" dxfId="321" priority="358" operator="lessThan">
      <formula>-0.1</formula>
    </cfRule>
  </conditionalFormatting>
  <conditionalFormatting sqref="AK19">
    <cfRule type="cellIs" dxfId="320" priority="357" operator="greaterThan">
      <formula>0.1</formula>
    </cfRule>
  </conditionalFormatting>
  <conditionalFormatting sqref="AK19">
    <cfRule type="cellIs" dxfId="319" priority="356" operator="lessThan">
      <formula>-0.1</formula>
    </cfRule>
  </conditionalFormatting>
  <conditionalFormatting sqref="AK18">
    <cfRule type="cellIs" dxfId="318" priority="355" operator="greaterThan">
      <formula>0.1</formula>
    </cfRule>
  </conditionalFormatting>
  <conditionalFormatting sqref="AK18">
    <cfRule type="cellIs" dxfId="317" priority="354" operator="lessThan">
      <formula>-0.1</formula>
    </cfRule>
  </conditionalFormatting>
  <conditionalFormatting sqref="AK17">
    <cfRule type="cellIs" dxfId="316" priority="353" operator="greaterThan">
      <formula>0.1</formula>
    </cfRule>
  </conditionalFormatting>
  <conditionalFormatting sqref="AK17">
    <cfRule type="cellIs" dxfId="315" priority="352" operator="lessThan">
      <formula>-0.1</formula>
    </cfRule>
  </conditionalFormatting>
  <conditionalFormatting sqref="AK16">
    <cfRule type="cellIs" dxfId="314" priority="351" operator="greaterThan">
      <formula>0.1</formula>
    </cfRule>
  </conditionalFormatting>
  <conditionalFormatting sqref="AK16">
    <cfRule type="cellIs" dxfId="313" priority="350" operator="lessThan">
      <formula>-0.1</formula>
    </cfRule>
  </conditionalFormatting>
  <conditionalFormatting sqref="AK15">
    <cfRule type="cellIs" dxfId="312" priority="349" operator="greaterThan">
      <formula>0.1</formula>
    </cfRule>
  </conditionalFormatting>
  <conditionalFormatting sqref="AK15">
    <cfRule type="cellIs" dxfId="311" priority="348" operator="lessThan">
      <formula>-0.1</formula>
    </cfRule>
  </conditionalFormatting>
  <conditionalFormatting sqref="AK11">
    <cfRule type="cellIs" dxfId="310" priority="347" operator="greaterThan">
      <formula>0.1</formula>
    </cfRule>
  </conditionalFormatting>
  <conditionalFormatting sqref="AK11">
    <cfRule type="cellIs" dxfId="309" priority="346" operator="lessThan">
      <formula>-0.1</formula>
    </cfRule>
  </conditionalFormatting>
  <conditionalFormatting sqref="AK10">
    <cfRule type="cellIs" dxfId="308" priority="345" operator="greaterThan">
      <formula>0.1</formula>
    </cfRule>
  </conditionalFormatting>
  <conditionalFormatting sqref="AK10">
    <cfRule type="cellIs" dxfId="307" priority="344" operator="lessThan">
      <formula>-0.1</formula>
    </cfRule>
  </conditionalFormatting>
  <conditionalFormatting sqref="AK9">
    <cfRule type="cellIs" dxfId="306" priority="343" operator="greaterThan">
      <formula>0.1</formula>
    </cfRule>
  </conditionalFormatting>
  <conditionalFormatting sqref="AK9">
    <cfRule type="cellIs" dxfId="305" priority="342" operator="lessThan">
      <formula>-0.1</formula>
    </cfRule>
  </conditionalFormatting>
  <conditionalFormatting sqref="AK24">
    <cfRule type="cellIs" dxfId="304" priority="341" operator="greaterThan">
      <formula>0.1</formula>
    </cfRule>
  </conditionalFormatting>
  <conditionalFormatting sqref="AK24">
    <cfRule type="cellIs" dxfId="303" priority="340" operator="lessThan">
      <formula>-0.1</formula>
    </cfRule>
  </conditionalFormatting>
  <conditionalFormatting sqref="AK12">
    <cfRule type="cellIs" dxfId="302" priority="339" operator="greaterThan">
      <formula>0.1</formula>
    </cfRule>
  </conditionalFormatting>
  <conditionalFormatting sqref="AK12">
    <cfRule type="cellIs" dxfId="301" priority="338" operator="lessThan">
      <formula>-0.1</formula>
    </cfRule>
  </conditionalFormatting>
  <conditionalFormatting sqref="AH23">
    <cfRule type="cellIs" dxfId="300" priority="337" operator="greaterThan">
      <formula>0.1</formula>
    </cfRule>
  </conditionalFormatting>
  <conditionalFormatting sqref="AH23">
    <cfRule type="cellIs" dxfId="299" priority="336" operator="lessThan">
      <formula>-0.1</formula>
    </cfRule>
  </conditionalFormatting>
  <conditionalFormatting sqref="AH22">
    <cfRule type="cellIs" dxfId="298" priority="335" operator="greaterThan">
      <formula>0.1</formula>
    </cfRule>
  </conditionalFormatting>
  <conditionalFormatting sqref="AH22">
    <cfRule type="cellIs" dxfId="297" priority="334" operator="lessThan">
      <formula>-0.1</formula>
    </cfRule>
  </conditionalFormatting>
  <conditionalFormatting sqref="AH21">
    <cfRule type="cellIs" dxfId="296" priority="333" operator="greaterThan">
      <formula>0.1</formula>
    </cfRule>
  </conditionalFormatting>
  <conditionalFormatting sqref="AH21">
    <cfRule type="cellIs" dxfId="295" priority="332" operator="lessThan">
      <formula>-0.1</formula>
    </cfRule>
  </conditionalFormatting>
  <conditionalFormatting sqref="AH20">
    <cfRule type="cellIs" dxfId="294" priority="331" operator="greaterThan">
      <formula>0.1</formula>
    </cfRule>
  </conditionalFormatting>
  <conditionalFormatting sqref="AH20">
    <cfRule type="cellIs" dxfId="293" priority="330" operator="lessThan">
      <formula>-0.1</formula>
    </cfRule>
  </conditionalFormatting>
  <conditionalFormatting sqref="AH19">
    <cfRule type="cellIs" dxfId="292" priority="329" operator="greaterThan">
      <formula>0.1</formula>
    </cfRule>
  </conditionalFormatting>
  <conditionalFormatting sqref="AH19">
    <cfRule type="cellIs" dxfId="291" priority="328" operator="lessThan">
      <formula>-0.1</formula>
    </cfRule>
  </conditionalFormatting>
  <conditionalFormatting sqref="AH18">
    <cfRule type="cellIs" dxfId="290" priority="327" operator="greaterThan">
      <formula>0.1</formula>
    </cfRule>
  </conditionalFormatting>
  <conditionalFormatting sqref="AH18">
    <cfRule type="cellIs" dxfId="289" priority="326" operator="lessThan">
      <formula>-0.1</formula>
    </cfRule>
  </conditionalFormatting>
  <conditionalFormatting sqref="AH17">
    <cfRule type="cellIs" dxfId="288" priority="325" operator="greaterThan">
      <formula>0.1</formula>
    </cfRule>
  </conditionalFormatting>
  <conditionalFormatting sqref="AH17">
    <cfRule type="cellIs" dxfId="287" priority="324" operator="lessThan">
      <formula>-0.1</formula>
    </cfRule>
  </conditionalFormatting>
  <conditionalFormatting sqref="AH16">
    <cfRule type="cellIs" dxfId="286" priority="323" operator="greaterThan">
      <formula>0.1</formula>
    </cfRule>
  </conditionalFormatting>
  <conditionalFormatting sqref="AH16">
    <cfRule type="cellIs" dxfId="285" priority="322" operator="lessThan">
      <formula>-0.1</formula>
    </cfRule>
  </conditionalFormatting>
  <conditionalFormatting sqref="AH15">
    <cfRule type="cellIs" dxfId="284" priority="321" operator="greaterThan">
      <formula>0.1</formula>
    </cfRule>
  </conditionalFormatting>
  <conditionalFormatting sqref="AH15">
    <cfRule type="cellIs" dxfId="283" priority="320" operator="lessThan">
      <formula>-0.1</formula>
    </cfRule>
  </conditionalFormatting>
  <conditionalFormatting sqref="AH11">
    <cfRule type="cellIs" dxfId="282" priority="319" operator="greaterThan">
      <formula>0.1</formula>
    </cfRule>
  </conditionalFormatting>
  <conditionalFormatting sqref="AH11">
    <cfRule type="cellIs" dxfId="281" priority="318" operator="lessThan">
      <formula>-0.1</formula>
    </cfRule>
  </conditionalFormatting>
  <conditionalFormatting sqref="AH10">
    <cfRule type="cellIs" dxfId="280" priority="317" operator="greaterThan">
      <formula>0.1</formula>
    </cfRule>
  </conditionalFormatting>
  <conditionalFormatting sqref="AH10">
    <cfRule type="cellIs" dxfId="279" priority="316" operator="lessThan">
      <formula>-0.1</formula>
    </cfRule>
  </conditionalFormatting>
  <conditionalFormatting sqref="AH9">
    <cfRule type="cellIs" dxfId="278" priority="315" operator="greaterThan">
      <formula>0.1</formula>
    </cfRule>
  </conditionalFormatting>
  <conditionalFormatting sqref="AH9">
    <cfRule type="cellIs" dxfId="277" priority="314" operator="lessThan">
      <formula>-0.1</formula>
    </cfRule>
  </conditionalFormatting>
  <conditionalFormatting sqref="AH24">
    <cfRule type="cellIs" dxfId="276" priority="313" operator="greaterThan">
      <formula>0.1</formula>
    </cfRule>
  </conditionalFormatting>
  <conditionalFormatting sqref="AH24">
    <cfRule type="cellIs" dxfId="275" priority="312" operator="lessThan">
      <formula>-0.1</formula>
    </cfRule>
  </conditionalFormatting>
  <conditionalFormatting sqref="AH12">
    <cfRule type="cellIs" dxfId="274" priority="311" operator="greaterThan">
      <formula>0.1</formula>
    </cfRule>
  </conditionalFormatting>
  <conditionalFormatting sqref="AH12">
    <cfRule type="cellIs" dxfId="273" priority="310" operator="lessThan">
      <formula>-0.1</formula>
    </cfRule>
  </conditionalFormatting>
  <conditionalFormatting sqref="AE23">
    <cfRule type="cellIs" dxfId="272" priority="309" operator="greaterThan">
      <formula>0.1</formula>
    </cfRule>
  </conditionalFormatting>
  <conditionalFormatting sqref="AE23">
    <cfRule type="cellIs" dxfId="271" priority="308" operator="lessThan">
      <formula>-0.1</formula>
    </cfRule>
  </conditionalFormatting>
  <conditionalFormatting sqref="AE22">
    <cfRule type="cellIs" dxfId="270" priority="307" operator="greaterThan">
      <formula>0.1</formula>
    </cfRule>
  </conditionalFormatting>
  <conditionalFormatting sqref="AE22">
    <cfRule type="cellIs" dxfId="269" priority="306" operator="lessThan">
      <formula>-0.1</formula>
    </cfRule>
  </conditionalFormatting>
  <conditionalFormatting sqref="AE21">
    <cfRule type="cellIs" dxfId="268" priority="305" operator="greaterThan">
      <formula>0.1</formula>
    </cfRule>
  </conditionalFormatting>
  <conditionalFormatting sqref="AE21">
    <cfRule type="cellIs" dxfId="267" priority="304" operator="lessThan">
      <formula>-0.1</formula>
    </cfRule>
  </conditionalFormatting>
  <conditionalFormatting sqref="AE20">
    <cfRule type="cellIs" dxfId="266" priority="303" operator="greaterThan">
      <formula>0.1</formula>
    </cfRule>
  </conditionalFormatting>
  <conditionalFormatting sqref="AE20">
    <cfRule type="cellIs" dxfId="265" priority="302" operator="lessThan">
      <formula>-0.1</formula>
    </cfRule>
  </conditionalFormatting>
  <conditionalFormatting sqref="AE19">
    <cfRule type="cellIs" dxfId="264" priority="301" operator="greaterThan">
      <formula>0.1</formula>
    </cfRule>
  </conditionalFormatting>
  <conditionalFormatting sqref="AE19">
    <cfRule type="cellIs" dxfId="263" priority="300" operator="lessThan">
      <formula>-0.1</formula>
    </cfRule>
  </conditionalFormatting>
  <conditionalFormatting sqref="AE18">
    <cfRule type="cellIs" dxfId="262" priority="299" operator="greaterThan">
      <formula>0.1</formula>
    </cfRule>
  </conditionalFormatting>
  <conditionalFormatting sqref="AE18">
    <cfRule type="cellIs" dxfId="261" priority="298" operator="lessThan">
      <formula>-0.1</formula>
    </cfRule>
  </conditionalFormatting>
  <conditionalFormatting sqref="AE17">
    <cfRule type="cellIs" dxfId="260" priority="297" operator="greaterThan">
      <formula>0.1</formula>
    </cfRule>
  </conditionalFormatting>
  <conditionalFormatting sqref="AE17">
    <cfRule type="cellIs" dxfId="259" priority="296" operator="lessThan">
      <formula>-0.1</formula>
    </cfRule>
  </conditionalFormatting>
  <conditionalFormatting sqref="AE16">
    <cfRule type="cellIs" dxfId="258" priority="295" operator="greaterThan">
      <formula>0.1</formula>
    </cfRule>
  </conditionalFormatting>
  <conditionalFormatting sqref="AE16">
    <cfRule type="cellIs" dxfId="257" priority="294" operator="lessThan">
      <formula>-0.1</formula>
    </cfRule>
  </conditionalFormatting>
  <conditionalFormatting sqref="AE15">
    <cfRule type="cellIs" dxfId="256" priority="293" operator="greaterThan">
      <formula>0.1</formula>
    </cfRule>
  </conditionalFormatting>
  <conditionalFormatting sqref="AE15">
    <cfRule type="cellIs" dxfId="255" priority="292" operator="lessThan">
      <formula>-0.1</formula>
    </cfRule>
  </conditionalFormatting>
  <conditionalFormatting sqref="AE11">
    <cfRule type="cellIs" dxfId="254" priority="291" operator="greaterThan">
      <formula>0.1</formula>
    </cfRule>
  </conditionalFormatting>
  <conditionalFormatting sqref="AE11">
    <cfRule type="cellIs" dxfId="253" priority="290" operator="lessThan">
      <formula>-0.1</formula>
    </cfRule>
  </conditionalFormatting>
  <conditionalFormatting sqref="AE10">
    <cfRule type="cellIs" dxfId="252" priority="289" operator="greaterThan">
      <formula>0.1</formula>
    </cfRule>
  </conditionalFormatting>
  <conditionalFormatting sqref="AE10">
    <cfRule type="cellIs" dxfId="251" priority="288" operator="lessThan">
      <formula>-0.1</formula>
    </cfRule>
  </conditionalFormatting>
  <conditionalFormatting sqref="AE9">
    <cfRule type="cellIs" dxfId="250" priority="287" operator="greaterThan">
      <formula>0.1</formula>
    </cfRule>
  </conditionalFormatting>
  <conditionalFormatting sqref="AE9">
    <cfRule type="cellIs" dxfId="249" priority="286" operator="lessThan">
      <formula>-0.1</formula>
    </cfRule>
  </conditionalFormatting>
  <conditionalFormatting sqref="AE24">
    <cfRule type="cellIs" dxfId="248" priority="285" operator="greaterThan">
      <formula>0.1</formula>
    </cfRule>
  </conditionalFormatting>
  <conditionalFormatting sqref="AE24">
    <cfRule type="cellIs" dxfId="247" priority="284" operator="lessThan">
      <formula>-0.1</formula>
    </cfRule>
  </conditionalFormatting>
  <conditionalFormatting sqref="AE12">
    <cfRule type="cellIs" dxfId="246" priority="283" operator="greaterThan">
      <formula>0.1</formula>
    </cfRule>
  </conditionalFormatting>
  <conditionalFormatting sqref="AE12">
    <cfRule type="cellIs" dxfId="245" priority="282" operator="lessThan">
      <formula>-0.1</formula>
    </cfRule>
  </conditionalFormatting>
  <conditionalFormatting sqref="AB20">
    <cfRule type="cellIs" dxfId="244" priority="275" operator="greaterThan">
      <formula>0.1</formula>
    </cfRule>
  </conditionalFormatting>
  <conditionalFormatting sqref="AB20">
    <cfRule type="cellIs" dxfId="243" priority="274" operator="lessThan">
      <formula>-0.1</formula>
    </cfRule>
  </conditionalFormatting>
  <conditionalFormatting sqref="AB19">
    <cfRule type="cellIs" dxfId="242" priority="273" operator="greaterThan">
      <formula>0.1</formula>
    </cfRule>
  </conditionalFormatting>
  <conditionalFormatting sqref="AB19">
    <cfRule type="cellIs" dxfId="241" priority="272" operator="lessThan">
      <formula>-0.1</formula>
    </cfRule>
  </conditionalFormatting>
  <conditionalFormatting sqref="AB18">
    <cfRule type="cellIs" dxfId="240" priority="271" operator="greaterThan">
      <formula>0.1</formula>
    </cfRule>
  </conditionalFormatting>
  <conditionalFormatting sqref="AB18">
    <cfRule type="cellIs" dxfId="239" priority="270" operator="lessThan">
      <formula>-0.1</formula>
    </cfRule>
  </conditionalFormatting>
  <conditionalFormatting sqref="AB17">
    <cfRule type="cellIs" dxfId="238" priority="269" operator="greaterThan">
      <formula>0.1</formula>
    </cfRule>
  </conditionalFormatting>
  <conditionalFormatting sqref="AB17">
    <cfRule type="cellIs" dxfId="237" priority="268" operator="lessThan">
      <formula>-0.1</formula>
    </cfRule>
  </conditionalFormatting>
  <conditionalFormatting sqref="AB16">
    <cfRule type="cellIs" dxfId="236" priority="267" operator="greaterThan">
      <formula>0.1</formula>
    </cfRule>
  </conditionalFormatting>
  <conditionalFormatting sqref="AB16">
    <cfRule type="cellIs" dxfId="235" priority="266" operator="lessThan">
      <formula>-0.1</formula>
    </cfRule>
  </conditionalFormatting>
  <conditionalFormatting sqref="AB15">
    <cfRule type="cellIs" dxfId="234" priority="265" operator="greaterThan">
      <formula>0.1</formula>
    </cfRule>
  </conditionalFormatting>
  <conditionalFormatting sqref="AB15">
    <cfRule type="cellIs" dxfId="233" priority="264" operator="lessThan">
      <formula>-0.1</formula>
    </cfRule>
  </conditionalFormatting>
  <conditionalFormatting sqref="AB11">
    <cfRule type="cellIs" dxfId="232" priority="263" operator="greaterThan">
      <formula>0.1</formula>
    </cfRule>
  </conditionalFormatting>
  <conditionalFormatting sqref="AB11">
    <cfRule type="cellIs" dxfId="231" priority="262" operator="lessThan">
      <formula>-0.1</formula>
    </cfRule>
  </conditionalFormatting>
  <conditionalFormatting sqref="AB10">
    <cfRule type="cellIs" dxfId="230" priority="261" operator="greaterThan">
      <formula>0.1</formula>
    </cfRule>
  </conditionalFormatting>
  <conditionalFormatting sqref="AB10">
    <cfRule type="cellIs" dxfId="229" priority="260" operator="lessThan">
      <formula>-0.1</formula>
    </cfRule>
  </conditionalFormatting>
  <conditionalFormatting sqref="Y23">
    <cfRule type="cellIs" dxfId="228" priority="253" operator="greaterThan">
      <formula>0.1</formula>
    </cfRule>
  </conditionalFormatting>
  <conditionalFormatting sqref="Y23">
    <cfRule type="cellIs" dxfId="227" priority="252" operator="lessThan">
      <formula>-0.1</formula>
    </cfRule>
  </conditionalFormatting>
  <conditionalFormatting sqref="Y22">
    <cfRule type="cellIs" dxfId="226" priority="251" operator="greaterThan">
      <formula>0.1</formula>
    </cfRule>
  </conditionalFormatting>
  <conditionalFormatting sqref="Y22">
    <cfRule type="cellIs" dxfId="225" priority="250" operator="lessThan">
      <formula>-0.1</formula>
    </cfRule>
  </conditionalFormatting>
  <conditionalFormatting sqref="Y18">
    <cfRule type="cellIs" dxfId="224" priority="243" operator="greaterThan">
      <formula>0.1</formula>
    </cfRule>
  </conditionalFormatting>
  <conditionalFormatting sqref="Y18">
    <cfRule type="cellIs" dxfId="223" priority="242" operator="lessThan">
      <formula>-0.1</formula>
    </cfRule>
  </conditionalFormatting>
  <conditionalFormatting sqref="Y17">
    <cfRule type="cellIs" dxfId="222" priority="241" operator="greaterThan">
      <formula>0.1</formula>
    </cfRule>
  </conditionalFormatting>
  <conditionalFormatting sqref="Y17">
    <cfRule type="cellIs" dxfId="221" priority="240" operator="lessThan">
      <formula>-0.1</formula>
    </cfRule>
  </conditionalFormatting>
  <conditionalFormatting sqref="Y16">
    <cfRule type="cellIs" dxfId="220" priority="239" operator="greaterThan">
      <formula>0.1</formula>
    </cfRule>
  </conditionalFormatting>
  <conditionalFormatting sqref="Y16">
    <cfRule type="cellIs" dxfId="219" priority="238" operator="lessThan">
      <formula>-0.1</formula>
    </cfRule>
  </conditionalFormatting>
  <conditionalFormatting sqref="Y15">
    <cfRule type="cellIs" dxfId="218" priority="237" operator="greaterThan">
      <formula>0.1</formula>
    </cfRule>
  </conditionalFormatting>
  <conditionalFormatting sqref="Y15">
    <cfRule type="cellIs" dxfId="217" priority="236" operator="lessThan">
      <formula>-0.1</formula>
    </cfRule>
  </conditionalFormatting>
  <conditionalFormatting sqref="Y11">
    <cfRule type="cellIs" dxfId="216" priority="235" operator="greaterThan">
      <formula>0.1</formula>
    </cfRule>
  </conditionalFormatting>
  <conditionalFormatting sqref="Y11">
    <cfRule type="cellIs" dxfId="215" priority="234" operator="lessThan">
      <formula>-0.1</formula>
    </cfRule>
  </conditionalFormatting>
  <conditionalFormatting sqref="Y10">
    <cfRule type="cellIs" dxfId="214" priority="233" operator="greaterThan">
      <formula>0.1</formula>
    </cfRule>
  </conditionalFormatting>
  <conditionalFormatting sqref="Y10">
    <cfRule type="cellIs" dxfId="213" priority="232" operator="lessThan">
      <formula>-0.1</formula>
    </cfRule>
  </conditionalFormatting>
  <conditionalFormatting sqref="Y9">
    <cfRule type="cellIs" dxfId="212" priority="231" operator="greaterThan">
      <formula>0.1</formula>
    </cfRule>
  </conditionalFormatting>
  <conditionalFormatting sqref="Y9">
    <cfRule type="cellIs" dxfId="211" priority="230" operator="lessThan">
      <formula>-0.1</formula>
    </cfRule>
  </conditionalFormatting>
  <conditionalFormatting sqref="Y24">
    <cfRule type="cellIs" dxfId="210" priority="229" operator="greaterThan">
      <formula>0.1</formula>
    </cfRule>
  </conditionalFormatting>
  <conditionalFormatting sqref="Y24">
    <cfRule type="cellIs" dxfId="209" priority="228" operator="lessThan">
      <formula>-0.1</formula>
    </cfRule>
  </conditionalFormatting>
  <conditionalFormatting sqref="V21">
    <cfRule type="cellIs" dxfId="208" priority="221" operator="greaterThan">
      <formula>0.1</formula>
    </cfRule>
  </conditionalFormatting>
  <conditionalFormatting sqref="V21">
    <cfRule type="cellIs" dxfId="207" priority="220" operator="lessThan">
      <formula>-0.1</formula>
    </cfRule>
  </conditionalFormatting>
  <conditionalFormatting sqref="V20">
    <cfRule type="cellIs" dxfId="206" priority="219" operator="greaterThan">
      <formula>0.1</formula>
    </cfRule>
  </conditionalFormatting>
  <conditionalFormatting sqref="V20">
    <cfRule type="cellIs" dxfId="205" priority="218" operator="lessThan">
      <formula>-0.1</formula>
    </cfRule>
  </conditionalFormatting>
  <conditionalFormatting sqref="V19">
    <cfRule type="cellIs" dxfId="204" priority="217" operator="greaterThan">
      <formula>0.1</formula>
    </cfRule>
  </conditionalFormatting>
  <conditionalFormatting sqref="V19">
    <cfRule type="cellIs" dxfId="203" priority="216" operator="lessThan">
      <formula>-0.1</formula>
    </cfRule>
  </conditionalFormatting>
  <conditionalFormatting sqref="V18">
    <cfRule type="cellIs" dxfId="202" priority="215" operator="greaterThan">
      <formula>0.1</formula>
    </cfRule>
  </conditionalFormatting>
  <conditionalFormatting sqref="V18">
    <cfRule type="cellIs" dxfId="201" priority="214" operator="lessThan">
      <formula>-0.1</formula>
    </cfRule>
  </conditionalFormatting>
  <conditionalFormatting sqref="V16">
    <cfRule type="cellIs" dxfId="200" priority="211" operator="greaterThan">
      <formula>0.1</formula>
    </cfRule>
  </conditionalFormatting>
  <conditionalFormatting sqref="V16">
    <cfRule type="cellIs" dxfId="199" priority="210" operator="lessThan">
      <formula>-0.1</formula>
    </cfRule>
  </conditionalFormatting>
  <conditionalFormatting sqref="V9">
    <cfRule type="cellIs" dxfId="198" priority="203" operator="greaterThan">
      <formula>0.1</formula>
    </cfRule>
  </conditionalFormatting>
  <conditionalFormatting sqref="V9">
    <cfRule type="cellIs" dxfId="197" priority="202" operator="lessThan">
      <formula>-0.1</formula>
    </cfRule>
  </conditionalFormatting>
  <conditionalFormatting sqref="V24">
    <cfRule type="cellIs" dxfId="196" priority="201" operator="greaterThan">
      <formula>0.1</formula>
    </cfRule>
  </conditionalFormatting>
  <conditionalFormatting sqref="V24">
    <cfRule type="cellIs" dxfId="195" priority="200" operator="lessThan">
      <formula>-0.1</formula>
    </cfRule>
  </conditionalFormatting>
  <conditionalFormatting sqref="V12">
    <cfRule type="cellIs" dxfId="194" priority="199" operator="greaterThan">
      <formula>0.1</formula>
    </cfRule>
  </conditionalFormatting>
  <conditionalFormatting sqref="V12">
    <cfRule type="cellIs" dxfId="193" priority="198" operator="lessThan">
      <formula>-0.1</formula>
    </cfRule>
  </conditionalFormatting>
  <conditionalFormatting sqref="T23">
    <cfRule type="cellIs" dxfId="192" priority="197" operator="greaterThan">
      <formula>0.1</formula>
    </cfRule>
  </conditionalFormatting>
  <conditionalFormatting sqref="T23">
    <cfRule type="cellIs" dxfId="191" priority="196" operator="lessThan">
      <formula>-0.1</formula>
    </cfRule>
  </conditionalFormatting>
  <conditionalFormatting sqref="T21">
    <cfRule type="cellIs" dxfId="190" priority="193" operator="greaterThan">
      <formula>0.1</formula>
    </cfRule>
  </conditionalFormatting>
  <conditionalFormatting sqref="T21">
    <cfRule type="cellIs" dxfId="189" priority="192" operator="lessThan">
      <formula>-0.1</formula>
    </cfRule>
  </conditionalFormatting>
  <conditionalFormatting sqref="T20">
    <cfRule type="cellIs" dxfId="188" priority="191" operator="greaterThan">
      <formula>0.1</formula>
    </cfRule>
  </conditionalFormatting>
  <conditionalFormatting sqref="T20">
    <cfRule type="cellIs" dxfId="187" priority="190" operator="lessThan">
      <formula>-0.1</formula>
    </cfRule>
  </conditionalFormatting>
  <conditionalFormatting sqref="T19">
    <cfRule type="cellIs" dxfId="186" priority="189" operator="greaterThan">
      <formula>0.1</formula>
    </cfRule>
  </conditionalFormatting>
  <conditionalFormatting sqref="T19">
    <cfRule type="cellIs" dxfId="185" priority="188" operator="lessThan">
      <formula>-0.1</formula>
    </cfRule>
  </conditionalFormatting>
  <conditionalFormatting sqref="T18">
    <cfRule type="cellIs" dxfId="184" priority="187" operator="greaterThan">
      <formula>0.1</formula>
    </cfRule>
  </conditionalFormatting>
  <conditionalFormatting sqref="T18">
    <cfRule type="cellIs" dxfId="183" priority="186" operator="lessThan">
      <formula>-0.1</formula>
    </cfRule>
  </conditionalFormatting>
  <conditionalFormatting sqref="T17">
    <cfRule type="cellIs" dxfId="182" priority="185" operator="greaterThan">
      <formula>0.1</formula>
    </cfRule>
  </conditionalFormatting>
  <conditionalFormatting sqref="T17">
    <cfRule type="cellIs" dxfId="181" priority="184" operator="lessThan">
      <formula>-0.1</formula>
    </cfRule>
  </conditionalFormatting>
  <conditionalFormatting sqref="T16">
    <cfRule type="cellIs" dxfId="180" priority="183" operator="greaterThan">
      <formula>0.1</formula>
    </cfRule>
  </conditionalFormatting>
  <conditionalFormatting sqref="T16">
    <cfRule type="cellIs" dxfId="179" priority="182" operator="lessThan">
      <formula>-0.1</formula>
    </cfRule>
  </conditionalFormatting>
  <conditionalFormatting sqref="T15">
    <cfRule type="cellIs" dxfId="178" priority="181" operator="greaterThan">
      <formula>0.1</formula>
    </cfRule>
  </conditionalFormatting>
  <conditionalFormatting sqref="T15">
    <cfRule type="cellIs" dxfId="177" priority="180" operator="lessThan">
      <formula>-0.1</formula>
    </cfRule>
  </conditionalFormatting>
  <conditionalFormatting sqref="T11">
    <cfRule type="cellIs" dxfId="176" priority="179" operator="greaterThan">
      <formula>0.1</formula>
    </cfRule>
  </conditionalFormatting>
  <conditionalFormatting sqref="T11">
    <cfRule type="cellIs" dxfId="175" priority="178" operator="lessThan">
      <formula>-0.1</formula>
    </cfRule>
  </conditionalFormatting>
  <conditionalFormatting sqref="T10">
    <cfRule type="cellIs" dxfId="174" priority="177" operator="greaterThan">
      <formula>0.1</formula>
    </cfRule>
  </conditionalFormatting>
  <conditionalFormatting sqref="T10">
    <cfRule type="cellIs" dxfId="173" priority="176" operator="lessThan">
      <formula>-0.1</formula>
    </cfRule>
  </conditionalFormatting>
  <conditionalFormatting sqref="T9">
    <cfRule type="cellIs" dxfId="172" priority="175" operator="greaterThan">
      <formula>0.1</formula>
    </cfRule>
  </conditionalFormatting>
  <conditionalFormatting sqref="T9">
    <cfRule type="cellIs" dxfId="171" priority="174" operator="lessThan">
      <formula>-0.1</formula>
    </cfRule>
  </conditionalFormatting>
  <conditionalFormatting sqref="T24">
    <cfRule type="cellIs" dxfId="170" priority="173" operator="greaterThan">
      <formula>0.1</formula>
    </cfRule>
  </conditionalFormatting>
  <conditionalFormatting sqref="T24">
    <cfRule type="cellIs" dxfId="169" priority="172" operator="lessThan">
      <formula>-0.1</formula>
    </cfRule>
  </conditionalFormatting>
  <conditionalFormatting sqref="T12">
    <cfRule type="cellIs" dxfId="168" priority="171" operator="greaterThan">
      <formula>0.1</formula>
    </cfRule>
  </conditionalFormatting>
  <conditionalFormatting sqref="T12">
    <cfRule type="cellIs" dxfId="167" priority="170" operator="lessThan">
      <formula>-0.1</formula>
    </cfRule>
  </conditionalFormatting>
  <conditionalFormatting sqref="Q23">
    <cfRule type="cellIs" dxfId="166" priority="169" operator="greaterThan">
      <formula>0.1</formula>
    </cfRule>
  </conditionalFormatting>
  <conditionalFormatting sqref="Q23">
    <cfRule type="cellIs" dxfId="165" priority="168" operator="lessThan">
      <formula>-0.1</formula>
    </cfRule>
  </conditionalFormatting>
  <conditionalFormatting sqref="Q22">
    <cfRule type="cellIs" dxfId="164" priority="167" operator="greaterThan">
      <formula>0.1</formula>
    </cfRule>
  </conditionalFormatting>
  <conditionalFormatting sqref="Q22">
    <cfRule type="cellIs" dxfId="163" priority="166" operator="lessThan">
      <formula>-0.1</formula>
    </cfRule>
  </conditionalFormatting>
  <conditionalFormatting sqref="Q21">
    <cfRule type="cellIs" dxfId="162" priority="165" operator="greaterThan">
      <formula>0.1</formula>
    </cfRule>
  </conditionalFormatting>
  <conditionalFormatting sqref="Q21">
    <cfRule type="cellIs" dxfId="161" priority="164" operator="lessThan">
      <formula>-0.1</formula>
    </cfRule>
  </conditionalFormatting>
  <conditionalFormatting sqref="Q20">
    <cfRule type="cellIs" dxfId="160" priority="163" operator="greaterThan">
      <formula>0.1</formula>
    </cfRule>
  </conditionalFormatting>
  <conditionalFormatting sqref="Q20">
    <cfRule type="cellIs" dxfId="159" priority="162" operator="lessThan">
      <formula>-0.1</formula>
    </cfRule>
  </conditionalFormatting>
  <conditionalFormatting sqref="Q19">
    <cfRule type="cellIs" dxfId="158" priority="161" operator="greaterThan">
      <formula>0.1</formula>
    </cfRule>
  </conditionalFormatting>
  <conditionalFormatting sqref="Q19">
    <cfRule type="cellIs" dxfId="157" priority="160" operator="lessThan">
      <formula>-0.1</formula>
    </cfRule>
  </conditionalFormatting>
  <conditionalFormatting sqref="Q18">
    <cfRule type="cellIs" dxfId="156" priority="159" operator="greaterThan">
      <formula>0.1</formula>
    </cfRule>
  </conditionalFormatting>
  <conditionalFormatting sqref="Q18">
    <cfRule type="cellIs" dxfId="155" priority="158" operator="lessThan">
      <formula>-0.1</formula>
    </cfRule>
  </conditionalFormatting>
  <conditionalFormatting sqref="Q17">
    <cfRule type="cellIs" dxfId="154" priority="157" operator="greaterThan">
      <formula>0.1</formula>
    </cfRule>
  </conditionalFormatting>
  <conditionalFormatting sqref="Q17">
    <cfRule type="cellIs" dxfId="153" priority="156" operator="lessThan">
      <formula>-0.1</formula>
    </cfRule>
  </conditionalFormatting>
  <conditionalFormatting sqref="Q16">
    <cfRule type="cellIs" dxfId="152" priority="155" operator="greaterThan">
      <formula>0.1</formula>
    </cfRule>
  </conditionalFormatting>
  <conditionalFormatting sqref="Q16">
    <cfRule type="cellIs" dxfId="151" priority="154" operator="lessThan">
      <formula>-0.1</formula>
    </cfRule>
  </conditionalFormatting>
  <conditionalFormatting sqref="Q15">
    <cfRule type="cellIs" dxfId="150" priority="153" operator="greaterThan">
      <formula>0.1</formula>
    </cfRule>
  </conditionalFormatting>
  <conditionalFormatting sqref="Q15">
    <cfRule type="cellIs" dxfId="149" priority="152" operator="lessThan">
      <formula>-0.1</formula>
    </cfRule>
  </conditionalFormatting>
  <conditionalFormatting sqref="Q11">
    <cfRule type="cellIs" dxfId="148" priority="151" operator="greaterThan">
      <formula>0.1</formula>
    </cfRule>
  </conditionalFormatting>
  <conditionalFormatting sqref="Q11">
    <cfRule type="cellIs" dxfId="147" priority="150" operator="lessThan">
      <formula>-0.1</formula>
    </cfRule>
  </conditionalFormatting>
  <conditionalFormatting sqref="Q10">
    <cfRule type="cellIs" dxfId="146" priority="149" operator="greaterThan">
      <formula>0.1</formula>
    </cfRule>
  </conditionalFormatting>
  <conditionalFormatting sqref="Q10">
    <cfRule type="cellIs" dxfId="145" priority="148" operator="lessThan">
      <formula>-0.1</formula>
    </cfRule>
  </conditionalFormatting>
  <conditionalFormatting sqref="Q9">
    <cfRule type="cellIs" dxfId="144" priority="147" operator="greaterThan">
      <formula>0.1</formula>
    </cfRule>
  </conditionalFormatting>
  <conditionalFormatting sqref="Q9">
    <cfRule type="cellIs" dxfId="143" priority="146" operator="lessThan">
      <formula>-0.1</formula>
    </cfRule>
  </conditionalFormatting>
  <conditionalFormatting sqref="Q24">
    <cfRule type="cellIs" dxfId="142" priority="145" operator="greaterThan">
      <formula>0.1</formula>
    </cfRule>
  </conditionalFormatting>
  <conditionalFormatting sqref="Q24">
    <cfRule type="cellIs" dxfId="141" priority="144" operator="lessThan">
      <formula>-0.1</formula>
    </cfRule>
  </conditionalFormatting>
  <conditionalFormatting sqref="Q12">
    <cfRule type="cellIs" dxfId="140" priority="143" operator="greaterThan">
      <formula>0.1</formula>
    </cfRule>
  </conditionalFormatting>
  <conditionalFormatting sqref="Q12">
    <cfRule type="cellIs" dxfId="139" priority="142" operator="lessThan">
      <formula>-0.1</formula>
    </cfRule>
  </conditionalFormatting>
  <conditionalFormatting sqref="N23">
    <cfRule type="cellIs" dxfId="138" priority="141" operator="greaterThan">
      <formula>0.1</formula>
    </cfRule>
  </conditionalFormatting>
  <conditionalFormatting sqref="N23">
    <cfRule type="cellIs" dxfId="137" priority="140" operator="lessThan">
      <formula>-0.1</formula>
    </cfRule>
  </conditionalFormatting>
  <conditionalFormatting sqref="N22">
    <cfRule type="cellIs" dxfId="136" priority="139" operator="greaterThan">
      <formula>0.1</formula>
    </cfRule>
  </conditionalFormatting>
  <conditionalFormatting sqref="N22">
    <cfRule type="cellIs" dxfId="135" priority="138" operator="lessThan">
      <formula>-0.1</formula>
    </cfRule>
  </conditionalFormatting>
  <conditionalFormatting sqref="N21">
    <cfRule type="cellIs" dxfId="134" priority="137" operator="greaterThan">
      <formula>0.1</formula>
    </cfRule>
  </conditionalFormatting>
  <conditionalFormatting sqref="N21">
    <cfRule type="cellIs" dxfId="133" priority="136" operator="lessThan">
      <formula>-0.1</formula>
    </cfRule>
  </conditionalFormatting>
  <conditionalFormatting sqref="N20">
    <cfRule type="cellIs" dxfId="132" priority="135" operator="greaterThan">
      <formula>0.1</formula>
    </cfRule>
  </conditionalFormatting>
  <conditionalFormatting sqref="N20">
    <cfRule type="cellIs" dxfId="131" priority="134" operator="lessThan">
      <formula>-0.1</formula>
    </cfRule>
  </conditionalFormatting>
  <conditionalFormatting sqref="N19">
    <cfRule type="cellIs" dxfId="130" priority="133" operator="greaterThan">
      <formula>0.1</formula>
    </cfRule>
  </conditionalFormatting>
  <conditionalFormatting sqref="N19">
    <cfRule type="cellIs" dxfId="129" priority="132" operator="lessThan">
      <formula>-0.1</formula>
    </cfRule>
  </conditionalFormatting>
  <conditionalFormatting sqref="N18">
    <cfRule type="cellIs" dxfId="128" priority="131" operator="greaterThan">
      <formula>0.1</formula>
    </cfRule>
  </conditionalFormatting>
  <conditionalFormatting sqref="N18">
    <cfRule type="cellIs" dxfId="127" priority="130" operator="lessThan">
      <formula>-0.1</formula>
    </cfRule>
  </conditionalFormatting>
  <conditionalFormatting sqref="N17">
    <cfRule type="cellIs" dxfId="126" priority="129" operator="greaterThan">
      <formula>0.1</formula>
    </cfRule>
  </conditionalFormatting>
  <conditionalFormatting sqref="N17">
    <cfRule type="cellIs" dxfId="125" priority="128" operator="lessThan">
      <formula>-0.1</formula>
    </cfRule>
  </conditionalFormatting>
  <conditionalFormatting sqref="N16">
    <cfRule type="cellIs" dxfId="124" priority="127" operator="greaterThan">
      <formula>0.1</formula>
    </cfRule>
  </conditionalFormatting>
  <conditionalFormatting sqref="N16">
    <cfRule type="cellIs" dxfId="123" priority="126" operator="lessThan">
      <formula>-0.1</formula>
    </cfRule>
  </conditionalFormatting>
  <conditionalFormatting sqref="N15">
    <cfRule type="cellIs" dxfId="122" priority="125" operator="greaterThan">
      <formula>0.1</formula>
    </cfRule>
  </conditionalFormatting>
  <conditionalFormatting sqref="N15">
    <cfRule type="cellIs" dxfId="121" priority="124" operator="lessThan">
      <formula>-0.1</formula>
    </cfRule>
  </conditionalFormatting>
  <conditionalFormatting sqref="N11">
    <cfRule type="cellIs" dxfId="120" priority="123" operator="greaterThan">
      <formula>0.1</formula>
    </cfRule>
  </conditionalFormatting>
  <conditionalFormatting sqref="N11">
    <cfRule type="cellIs" dxfId="119" priority="122" operator="lessThan">
      <formula>-0.1</formula>
    </cfRule>
  </conditionalFormatting>
  <conditionalFormatting sqref="N10">
    <cfRule type="cellIs" dxfId="118" priority="121" operator="greaterThan">
      <formula>0.1</formula>
    </cfRule>
  </conditionalFormatting>
  <conditionalFormatting sqref="N10">
    <cfRule type="cellIs" dxfId="117" priority="120" operator="lessThan">
      <formula>-0.1</formula>
    </cfRule>
  </conditionalFormatting>
  <conditionalFormatting sqref="N9">
    <cfRule type="cellIs" dxfId="116" priority="119" operator="greaterThan">
      <formula>0.1</formula>
    </cfRule>
  </conditionalFormatting>
  <conditionalFormatting sqref="N9">
    <cfRule type="cellIs" dxfId="115" priority="118" operator="lessThan">
      <formula>-0.1</formula>
    </cfRule>
  </conditionalFormatting>
  <conditionalFormatting sqref="N24">
    <cfRule type="cellIs" dxfId="114" priority="117" operator="greaterThan">
      <formula>0.1</formula>
    </cfRule>
  </conditionalFormatting>
  <conditionalFormatting sqref="N24">
    <cfRule type="cellIs" dxfId="113" priority="116" operator="lessThan">
      <formula>-0.1</formula>
    </cfRule>
  </conditionalFormatting>
  <conditionalFormatting sqref="N12">
    <cfRule type="cellIs" dxfId="112" priority="115" operator="greaterThan">
      <formula>0.1</formula>
    </cfRule>
  </conditionalFormatting>
  <conditionalFormatting sqref="N12">
    <cfRule type="cellIs" dxfId="111" priority="114" operator="lessThan">
      <formula>-0.1</formula>
    </cfRule>
  </conditionalFormatting>
  <conditionalFormatting sqref="K10:K12">
    <cfRule type="cellIs" dxfId="110" priority="113" operator="greaterThan">
      <formula>0.1</formula>
    </cfRule>
  </conditionalFormatting>
  <conditionalFormatting sqref="K10:K12">
    <cfRule type="cellIs" dxfId="109" priority="112" operator="lessThan">
      <formula>-0.1</formula>
    </cfRule>
  </conditionalFormatting>
  <conditionalFormatting sqref="Z27">
    <cfRule type="cellIs" dxfId="108" priority="109" operator="greaterThan">
      <formula>0.1</formula>
    </cfRule>
  </conditionalFormatting>
  <conditionalFormatting sqref="BE27">
    <cfRule type="cellIs" dxfId="107" priority="105" operator="lessThan">
      <formula>-0.1</formula>
    </cfRule>
  </conditionalFormatting>
  <conditionalFormatting sqref="AN27 AQ27">
    <cfRule type="cellIs" dxfId="106" priority="107" operator="lessThan">
      <formula>-0.1</formula>
    </cfRule>
  </conditionalFormatting>
  <conditionalFormatting sqref="AN27 AQ27">
    <cfRule type="cellIs" dxfId="105" priority="108" operator="greaterThan">
      <formula>0.1</formula>
    </cfRule>
  </conditionalFormatting>
  <conditionalFormatting sqref="BE27">
    <cfRule type="cellIs" dxfId="104" priority="106" operator="greaterThan">
      <formula>0.1</formula>
    </cfRule>
  </conditionalFormatting>
  <conditionalFormatting sqref="BH27">
    <cfRule type="cellIs" dxfId="103" priority="104" operator="greaterThan">
      <formula>0.1</formula>
    </cfRule>
  </conditionalFormatting>
  <conditionalFormatting sqref="BH27">
    <cfRule type="cellIs" dxfId="102" priority="103" operator="lessThan">
      <formula>-0.1</formula>
    </cfRule>
  </conditionalFormatting>
  <conditionalFormatting sqref="AN28 AQ28">
    <cfRule type="cellIs" dxfId="101" priority="102" operator="greaterThan">
      <formula>0.1</formula>
    </cfRule>
  </conditionalFormatting>
  <conditionalFormatting sqref="AN28 AQ28">
    <cfRule type="cellIs" dxfId="100" priority="101" operator="lessThan">
      <formula>-0.1</formula>
    </cfRule>
  </conditionalFormatting>
  <conditionalFormatting sqref="BH28">
    <cfRule type="cellIs" dxfId="99" priority="96" operator="greaterThan">
      <formula>0.1</formula>
    </cfRule>
  </conditionalFormatting>
  <conditionalFormatting sqref="BH28">
    <cfRule type="cellIs" dxfId="98" priority="95" operator="lessThan">
      <formula>-0.1</formula>
    </cfRule>
  </conditionalFormatting>
  <conditionalFormatting sqref="Z28">
    <cfRule type="cellIs" dxfId="97" priority="100" operator="greaterThan">
      <formula>0.1</formula>
    </cfRule>
  </conditionalFormatting>
  <conditionalFormatting sqref="Z28">
    <cfRule type="cellIs" dxfId="96" priority="99" operator="lessThan">
      <formula>-0.1</formula>
    </cfRule>
  </conditionalFormatting>
  <conditionalFormatting sqref="BE28">
    <cfRule type="cellIs" dxfId="95" priority="98" operator="greaterThan">
      <formula>0.1</formula>
    </cfRule>
  </conditionalFormatting>
  <conditionalFormatting sqref="BG28">
    <cfRule type="cellIs" dxfId="94" priority="79" operator="lessThan">
      <formula>-0.1</formula>
    </cfRule>
  </conditionalFormatting>
  <conditionalFormatting sqref="BG28">
    <cfRule type="cellIs" dxfId="93" priority="80" operator="greaterThan">
      <formula>0.1</formula>
    </cfRule>
  </conditionalFormatting>
  <conditionalFormatting sqref="BE28">
    <cfRule type="cellIs" dxfId="92" priority="97" operator="lessThan">
      <formula>-0.1</formula>
    </cfRule>
  </conditionalFormatting>
  <conditionalFormatting sqref="N27">
    <cfRule type="cellIs" dxfId="91" priority="51" operator="lessThan">
      <formula>-0.1</formula>
    </cfRule>
  </conditionalFormatting>
  <conditionalFormatting sqref="N27">
    <cfRule type="cellIs" dxfId="90" priority="52" operator="greaterThan">
      <formula>0.1</formula>
    </cfRule>
  </conditionalFormatting>
  <conditionalFormatting sqref="AY28">
    <cfRule type="cellIs" dxfId="89" priority="92" operator="greaterThan">
      <formula>0.1</formula>
    </cfRule>
  </conditionalFormatting>
  <conditionalFormatting sqref="AY28">
    <cfRule type="cellIs" dxfId="88" priority="91" operator="lessThan">
      <formula>-0.1</formula>
    </cfRule>
  </conditionalFormatting>
  <conditionalFormatting sqref="BD27">
    <cfRule type="cellIs" dxfId="87" priority="86" operator="greaterThan">
      <formula>0.1</formula>
    </cfRule>
  </conditionalFormatting>
  <conditionalFormatting sqref="BD27">
    <cfRule type="cellIs" dxfId="86" priority="85" operator="lessThan">
      <formula>-0.1</formula>
    </cfRule>
  </conditionalFormatting>
  <conditionalFormatting sqref="BM27">
    <cfRule type="cellIs" dxfId="85" priority="74" operator="greaterThan">
      <formula>0.1</formula>
    </cfRule>
  </conditionalFormatting>
  <conditionalFormatting sqref="BM27">
    <cfRule type="cellIs" dxfId="84" priority="73" operator="lessThan">
      <formula>-0.1</formula>
    </cfRule>
  </conditionalFormatting>
  <conditionalFormatting sqref="BP28">
    <cfRule type="cellIs" dxfId="83" priority="68" operator="greaterThan">
      <formula>0.1</formula>
    </cfRule>
  </conditionalFormatting>
  <conditionalFormatting sqref="BP28">
    <cfRule type="cellIs" dxfId="82" priority="67" operator="lessThan">
      <formula>-0.1</formula>
    </cfRule>
  </conditionalFormatting>
  <conditionalFormatting sqref="K27">
    <cfRule type="cellIs" dxfId="81" priority="58" operator="greaterThan">
      <formula>0.1</formula>
    </cfRule>
  </conditionalFormatting>
  <conditionalFormatting sqref="K27">
    <cfRule type="cellIs" dxfId="80" priority="57" operator="lessThan">
      <formula>-0.1</formula>
    </cfRule>
  </conditionalFormatting>
  <conditionalFormatting sqref="T27">
    <cfRule type="cellIs" dxfId="79" priority="56" operator="greaterThan">
      <formula>0.1</formula>
    </cfRule>
  </conditionalFormatting>
  <conditionalFormatting sqref="T27">
    <cfRule type="cellIs" dxfId="78" priority="55" operator="lessThan">
      <formula>-0.1</formula>
    </cfRule>
  </conditionalFormatting>
  <conditionalFormatting sqref="Q27">
    <cfRule type="cellIs" dxfId="77" priority="54" operator="greaterThan">
      <formula>0.1</formula>
    </cfRule>
  </conditionalFormatting>
  <conditionalFormatting sqref="Q27">
    <cfRule type="cellIs" dxfId="76" priority="53" operator="lessThan">
      <formula>-0.1</formula>
    </cfRule>
  </conditionalFormatting>
  <conditionalFormatting sqref="AY27">
    <cfRule type="cellIs" dxfId="75" priority="94" operator="greaterThan">
      <formula>0.1</formula>
    </cfRule>
  </conditionalFormatting>
  <conditionalFormatting sqref="AY27">
    <cfRule type="cellIs" dxfId="74" priority="93" operator="lessThan">
      <formula>-0.1</formula>
    </cfRule>
  </conditionalFormatting>
  <conditionalFormatting sqref="BB28">
    <cfRule type="cellIs" dxfId="73" priority="87" operator="lessThan">
      <formula>-0.1</formula>
    </cfRule>
  </conditionalFormatting>
  <conditionalFormatting sqref="BB28">
    <cfRule type="cellIs" dxfId="72" priority="88" operator="greaterThan">
      <formula>0.1</formula>
    </cfRule>
  </conditionalFormatting>
  <conditionalFormatting sqref="BB27">
    <cfRule type="cellIs" dxfId="71" priority="90" operator="greaterThan">
      <formula>0.1</formula>
    </cfRule>
  </conditionalFormatting>
  <conditionalFormatting sqref="BB27">
    <cfRule type="cellIs" dxfId="70" priority="89" operator="lessThan">
      <formula>-0.1</formula>
    </cfRule>
  </conditionalFormatting>
  <conditionalFormatting sqref="BD28">
    <cfRule type="cellIs" dxfId="69" priority="83" operator="lessThan">
      <formula>-0.1</formula>
    </cfRule>
  </conditionalFormatting>
  <conditionalFormatting sqref="BD28">
    <cfRule type="cellIs" dxfId="68" priority="84" operator="greaterThan">
      <formula>0.1</formula>
    </cfRule>
  </conditionalFormatting>
  <conditionalFormatting sqref="BG27">
    <cfRule type="cellIs" dxfId="67" priority="82" operator="greaterThan">
      <formula>0.1</formula>
    </cfRule>
  </conditionalFormatting>
  <conditionalFormatting sqref="BG27">
    <cfRule type="cellIs" dxfId="66" priority="81" operator="lessThan">
      <formula>-0.1</formula>
    </cfRule>
  </conditionalFormatting>
  <conditionalFormatting sqref="BJ28">
    <cfRule type="cellIs" dxfId="65" priority="75" operator="lessThan">
      <formula>-0.1</formula>
    </cfRule>
  </conditionalFormatting>
  <conditionalFormatting sqref="BJ28">
    <cfRule type="cellIs" dxfId="64" priority="76" operator="greaterThan">
      <formula>0.1</formula>
    </cfRule>
  </conditionalFormatting>
  <conditionalFormatting sqref="BJ27">
    <cfRule type="cellIs" dxfId="63" priority="78" operator="greaterThan">
      <formula>0.1</formula>
    </cfRule>
  </conditionalFormatting>
  <conditionalFormatting sqref="BJ27">
    <cfRule type="cellIs" dxfId="62" priority="77" operator="lessThan">
      <formula>-0.1</formula>
    </cfRule>
  </conditionalFormatting>
  <conditionalFormatting sqref="BM28">
    <cfRule type="cellIs" dxfId="61" priority="71" operator="lessThan">
      <formula>-0.1</formula>
    </cfRule>
  </conditionalFormatting>
  <conditionalFormatting sqref="BM28">
    <cfRule type="cellIs" dxfId="60" priority="72" operator="greaterThan">
      <formula>0.1</formula>
    </cfRule>
  </conditionalFormatting>
  <conditionalFormatting sqref="BP27">
    <cfRule type="cellIs" dxfId="59" priority="70" operator="greaterThan">
      <formula>0.1</formula>
    </cfRule>
  </conditionalFormatting>
  <conditionalFormatting sqref="BP27">
    <cfRule type="cellIs" dxfId="58" priority="69" operator="lessThan">
      <formula>-0.1</formula>
    </cfRule>
  </conditionalFormatting>
  <conditionalFormatting sqref="K28">
    <cfRule type="cellIs" dxfId="57" priority="66" operator="greaterThan">
      <formula>0.1</formula>
    </cfRule>
  </conditionalFormatting>
  <conditionalFormatting sqref="K28">
    <cfRule type="cellIs" dxfId="56" priority="65" operator="lessThan">
      <formula>-0.1</formula>
    </cfRule>
  </conditionalFormatting>
  <conditionalFormatting sqref="N28">
    <cfRule type="cellIs" dxfId="55" priority="64" operator="greaterThan">
      <formula>0.1</formula>
    </cfRule>
  </conditionalFormatting>
  <conditionalFormatting sqref="N28">
    <cfRule type="cellIs" dxfId="54" priority="63" operator="lessThan">
      <formula>-0.1</formula>
    </cfRule>
  </conditionalFormatting>
  <conditionalFormatting sqref="Q28">
    <cfRule type="cellIs" dxfId="53" priority="62" operator="greaterThan">
      <formula>0.1</formula>
    </cfRule>
  </conditionalFormatting>
  <conditionalFormatting sqref="Q28">
    <cfRule type="cellIs" dxfId="52" priority="61" operator="lessThan">
      <formula>-0.1</formula>
    </cfRule>
  </conditionalFormatting>
  <conditionalFormatting sqref="T28">
    <cfRule type="cellIs" dxfId="51" priority="60" operator="greaterThan">
      <formula>0.1</formula>
    </cfRule>
  </conditionalFormatting>
  <conditionalFormatting sqref="T28">
    <cfRule type="cellIs" dxfId="50" priority="59" operator="lessThan">
      <formula>-0.1</formula>
    </cfRule>
  </conditionalFormatting>
  <conditionalFormatting sqref="V28">
    <cfRule type="cellIs" dxfId="49" priority="50" operator="greaterThan">
      <formula>0.1</formula>
    </cfRule>
  </conditionalFormatting>
  <conditionalFormatting sqref="V28">
    <cfRule type="cellIs" dxfId="48" priority="49" operator="lessThan">
      <formula>-0.1</formula>
    </cfRule>
  </conditionalFormatting>
  <conditionalFormatting sqref="V27">
    <cfRule type="cellIs" dxfId="47" priority="48" operator="greaterThan">
      <formula>0.1</formula>
    </cfRule>
  </conditionalFormatting>
  <conditionalFormatting sqref="V27">
    <cfRule type="cellIs" dxfId="46" priority="47" operator="lessThan">
      <formula>-0.1</formula>
    </cfRule>
  </conditionalFormatting>
  <conditionalFormatting sqref="Y28">
    <cfRule type="cellIs" dxfId="45" priority="46" operator="greaterThan">
      <formula>0.1</formula>
    </cfRule>
  </conditionalFormatting>
  <conditionalFormatting sqref="Y28">
    <cfRule type="cellIs" dxfId="44" priority="45" operator="lessThan">
      <formula>-0.1</formula>
    </cfRule>
  </conditionalFormatting>
  <conditionalFormatting sqref="Y27">
    <cfRule type="cellIs" dxfId="43" priority="44" operator="greaterThan">
      <formula>0.1</formula>
    </cfRule>
  </conditionalFormatting>
  <conditionalFormatting sqref="Y27">
    <cfRule type="cellIs" dxfId="42" priority="43" operator="lessThan">
      <formula>-0.1</formula>
    </cfRule>
  </conditionalFormatting>
  <conditionalFormatting sqref="AB28">
    <cfRule type="cellIs" dxfId="41" priority="42" operator="greaterThan">
      <formula>0.1</formula>
    </cfRule>
  </conditionalFormatting>
  <conditionalFormatting sqref="AB28">
    <cfRule type="cellIs" dxfId="40" priority="41" operator="lessThan">
      <formula>-0.1</formula>
    </cfRule>
  </conditionalFormatting>
  <conditionalFormatting sqref="AB27">
    <cfRule type="cellIs" dxfId="39" priority="40" operator="greaterThan">
      <formula>0.1</formula>
    </cfRule>
  </conditionalFormatting>
  <conditionalFormatting sqref="AB27">
    <cfRule type="cellIs" dxfId="38" priority="39" operator="lessThan">
      <formula>-0.1</formula>
    </cfRule>
  </conditionalFormatting>
  <conditionalFormatting sqref="AE28">
    <cfRule type="cellIs" dxfId="37" priority="38" operator="greaterThan">
      <formula>0.1</formula>
    </cfRule>
  </conditionalFormatting>
  <conditionalFormatting sqref="AE28">
    <cfRule type="cellIs" dxfId="36" priority="37" operator="lessThan">
      <formula>-0.1</formula>
    </cfRule>
  </conditionalFormatting>
  <conditionalFormatting sqref="AE27">
    <cfRule type="cellIs" dxfId="35" priority="36" operator="greaterThan">
      <formula>0.1</formula>
    </cfRule>
  </conditionalFormatting>
  <conditionalFormatting sqref="AE27">
    <cfRule type="cellIs" dxfId="34" priority="35" operator="lessThan">
      <formula>-0.1</formula>
    </cfRule>
  </conditionalFormatting>
  <conditionalFormatting sqref="AH28">
    <cfRule type="cellIs" dxfId="33" priority="34" operator="greaterThan">
      <formula>0.1</formula>
    </cfRule>
  </conditionalFormatting>
  <conditionalFormatting sqref="AH28">
    <cfRule type="cellIs" dxfId="32" priority="33" operator="lessThan">
      <formula>-0.1</formula>
    </cfRule>
  </conditionalFormatting>
  <conditionalFormatting sqref="AH27">
    <cfRule type="cellIs" dxfId="31" priority="32" operator="greaterThan">
      <formula>0.1</formula>
    </cfRule>
  </conditionalFormatting>
  <conditionalFormatting sqref="AH27">
    <cfRule type="cellIs" dxfId="30" priority="31" operator="lessThan">
      <formula>-0.1</formula>
    </cfRule>
  </conditionalFormatting>
  <conditionalFormatting sqref="AK28">
    <cfRule type="cellIs" dxfId="29" priority="30" operator="greaterThan">
      <formula>0.1</formula>
    </cfRule>
  </conditionalFormatting>
  <conditionalFormatting sqref="AK28">
    <cfRule type="cellIs" dxfId="28" priority="29" operator="lessThan">
      <formula>-0.1</formula>
    </cfRule>
  </conditionalFormatting>
  <conditionalFormatting sqref="AK27">
    <cfRule type="cellIs" dxfId="27" priority="28" operator="greaterThan">
      <formula>0.1</formula>
    </cfRule>
  </conditionalFormatting>
  <conditionalFormatting sqref="AK27">
    <cfRule type="cellIs" dxfId="26" priority="27" operator="lessThan">
      <formula>-0.1</formula>
    </cfRule>
  </conditionalFormatting>
  <conditionalFormatting sqref="AM28">
    <cfRule type="cellIs" dxfId="25" priority="26" operator="greaterThan">
      <formula>0.1</formula>
    </cfRule>
  </conditionalFormatting>
  <conditionalFormatting sqref="AM28">
    <cfRule type="cellIs" dxfId="24" priority="25" operator="lessThan">
      <formula>-0.1</formula>
    </cfRule>
  </conditionalFormatting>
  <conditionalFormatting sqref="AM27">
    <cfRule type="cellIs" dxfId="23" priority="24" operator="greaterThan">
      <formula>0.1</formula>
    </cfRule>
  </conditionalFormatting>
  <conditionalFormatting sqref="AM27">
    <cfRule type="cellIs" dxfId="22" priority="23" operator="lessThan">
      <formula>-0.1</formula>
    </cfRule>
  </conditionalFormatting>
  <conditionalFormatting sqref="AP28">
    <cfRule type="cellIs" dxfId="21" priority="22" operator="greaterThan">
      <formula>0.1</formula>
    </cfRule>
  </conditionalFormatting>
  <conditionalFormatting sqref="AP28">
    <cfRule type="cellIs" dxfId="20" priority="21" operator="lessThan">
      <formula>-0.1</formula>
    </cfRule>
  </conditionalFormatting>
  <conditionalFormatting sqref="AP27">
    <cfRule type="cellIs" dxfId="19" priority="20" operator="greaterThan">
      <formula>0.1</formula>
    </cfRule>
  </conditionalFormatting>
  <conditionalFormatting sqref="AP27">
    <cfRule type="cellIs" dxfId="18" priority="19" operator="lessThan">
      <formula>-0.1</formula>
    </cfRule>
  </conditionalFormatting>
  <conditionalFormatting sqref="AS28">
    <cfRule type="cellIs" dxfId="17" priority="18" operator="greaterThan">
      <formula>0.1</formula>
    </cfRule>
  </conditionalFormatting>
  <conditionalFormatting sqref="AS28">
    <cfRule type="cellIs" dxfId="16" priority="17" operator="lessThan">
      <formula>-0.1</formula>
    </cfRule>
  </conditionalFormatting>
  <conditionalFormatting sqref="AS27">
    <cfRule type="cellIs" dxfId="15" priority="16" operator="greaterThan">
      <formula>0.1</formula>
    </cfRule>
  </conditionalFormatting>
  <conditionalFormatting sqref="AS27">
    <cfRule type="cellIs" dxfId="14" priority="15" operator="lessThan">
      <formula>-0.1</formula>
    </cfRule>
  </conditionalFormatting>
  <conditionalFormatting sqref="AV28">
    <cfRule type="cellIs" dxfId="13" priority="14" operator="greaterThan">
      <formula>0.1</formula>
    </cfRule>
  </conditionalFormatting>
  <conditionalFormatting sqref="AV28">
    <cfRule type="cellIs" dxfId="12" priority="13" operator="lessThan">
      <formula>-0.1</formula>
    </cfRule>
  </conditionalFormatting>
  <conditionalFormatting sqref="AV27">
    <cfRule type="cellIs" dxfId="11" priority="12" operator="greaterThan">
      <formula>0.1</formula>
    </cfRule>
  </conditionalFormatting>
  <conditionalFormatting sqref="AV27">
    <cfRule type="cellIs" dxfId="10" priority="11" operator="lessThan">
      <formula>-0.1</formula>
    </cfRule>
  </conditionalFormatting>
  <conditionalFormatting sqref="H15:H24">
    <cfRule type="cellIs" dxfId="9" priority="9" operator="lessThan">
      <formula>-0.1</formula>
    </cfRule>
  </conditionalFormatting>
  <conditionalFormatting sqref="H15:H24">
    <cfRule type="cellIs" dxfId="8" priority="10" operator="greaterThan">
      <formula>0.1</formula>
    </cfRule>
  </conditionalFormatting>
  <conditionalFormatting sqref="H27">
    <cfRule type="cellIs" dxfId="7" priority="6" operator="greaterThan">
      <formula>0.1</formula>
    </cfRule>
  </conditionalFormatting>
  <conditionalFormatting sqref="H27">
    <cfRule type="cellIs" dxfId="6" priority="5" operator="lessThan">
      <formula>-0.1</formula>
    </cfRule>
  </conditionalFormatting>
  <conditionalFormatting sqref="H28">
    <cfRule type="cellIs" dxfId="5" priority="8" operator="greaterThan">
      <formula>0.1</formula>
    </cfRule>
  </conditionalFormatting>
  <conditionalFormatting sqref="H28">
    <cfRule type="cellIs" dxfId="4" priority="7" operator="lessThan">
      <formula>-0.1</formula>
    </cfRule>
  </conditionalFormatting>
  <conditionalFormatting sqref="E15:E24">
    <cfRule type="cellIs" dxfId="3" priority="3" operator="lessThan">
      <formula>-0.1</formula>
    </cfRule>
  </conditionalFormatting>
  <conditionalFormatting sqref="E15:E24">
    <cfRule type="cellIs" dxfId="2" priority="4" operator="greaterThan">
      <formula>0.1</formula>
    </cfRule>
  </conditionalFormatting>
  <conditionalFormatting sqref="E27:E28">
    <cfRule type="cellIs" dxfId="1" priority="1" operator="lessThan">
      <formula>-0.1</formula>
    </cfRule>
  </conditionalFormatting>
  <conditionalFormatting sqref="E27:E28">
    <cfRule type="cellIs" dxfId="0" priority="2" operator="greaterThan">
      <formula>0.1</formula>
    </cfRule>
  </conditionalFormatting>
  <printOptions horizontalCentered="1"/>
  <pageMargins left="0.5" right="0.5" top="1" bottom="0.75" header="0.3" footer="0.3"/>
  <pageSetup scale="57" fitToWidth="4" orientation="landscape" r:id="rId1"/>
  <headerFooter>
    <oddFooter>&amp;R&amp;"Times New Roman,Regular"Attachment to Response to Question No. 4
Page &amp;P of &amp;N
Metts</oddFooter>
  </headerFooter>
  <colBreaks count="3" manualBreakCount="3">
    <brk id="20" max="1048575" man="1"/>
    <brk id="37" max="1048575" man="1"/>
    <brk id="5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10F20E04BCF41BE361D2F61EE6FFA" ma:contentTypeVersion="28" ma:contentTypeDescription="Create a new document." ma:contentTypeScope="" ma:versionID="20fc385a25ace3125cc1daef47bb7ee2">
  <xsd:schema xmlns:xsd="http://www.w3.org/2001/XMLSchema" xmlns:xs="http://www.w3.org/2001/XMLSchema" xmlns:p="http://schemas.microsoft.com/office/2006/metadata/properties" xmlns:ns2="65bfb563-8fe2-4d34-a09f-38a217d8feea" targetNamespace="http://schemas.microsoft.com/office/2006/metadata/properties" ma:root="true" ma:fieldsID="3ee5c1ea3907e0176d1c092d4662d47d" ns2:_="">
    <xsd:import namespace="65bfb563-8fe2-4d34-a09f-38a217d8fee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 minOccurs="0"/>
                <xsd:element ref="ns2:Filing_x0020_Type" minOccurs="0"/>
                <xsd:element ref="ns2:Filings" minOccurs="0"/>
                <xsd:element ref="ns2:Filing_x0020_Doc_x0020_Types" minOccurs="0"/>
                <xsd:element ref="ns2:Filing_x0020_Case_x0020__x0023_" minOccurs="0"/>
                <xsd:element ref="ns2:Filing_x0020_Witness" minOccurs="0"/>
                <xsd:element ref="ns2:Review_x0020_Case_x0020_Expense_x0020_Period" minOccurs="0"/>
                <xsd:element ref="ns2:Review_x0020_Case_x0020_Doc_x0020_Types" minOccurs="0"/>
                <xsd:element ref="ns2:Case_x0020__x0023_" minOccurs="0"/>
                <xsd:element ref="ns2:Witness_x0020_Testimony" minOccurs="0"/>
                <xsd:element ref="ns2:Construction_x0020_Monitoring_x0020_Description" minOccurs="0"/>
                <xsd:element ref="ns2:Construction_x0020_Monitoring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fb563-8fe2-4d34-a09f-38a217d8fee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format="Dropdown" ma:internalName="Year">
      <xsd:simpleType>
        <xsd:restriction base="dms:Choice">
          <xsd:enumeration value="2015"/>
          <xsd:enumeration value="2016"/>
          <xsd:enumeration value="2017"/>
        </xsd:restriction>
      </xsd:simpleType>
    </xsd:element>
    <xsd:element name="Document_x0020_Type" ma:index="4" nillable="true" ma:displayName="Document Type" ma:internalName="Document_x0020_Typ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SM"/>
                    <xsd:enumeration value="ECR"/>
                    <xsd:enumeration value="FAC / OST"/>
                    <xsd:enumeration value="GLT"/>
                    <xsd:enumeration value="GSC"/>
                    <xsd:enumeration value="HEA"/>
                    <xsd:enumeration value="LFF"/>
                    <xsd:enumeration value="WNA"/>
                  </xsd:restriction>
                </xsd:simpleType>
              </xsd:element>
            </xsd:sequence>
          </xsd:extension>
        </xsd:complexContent>
      </xsd:complexType>
    </xsd:element>
    <xsd:element name="Filing_x0020_Type" ma:index="5" nillable="true" ma:displayName="Filing Type" ma:internalName="Filing_x0020_Typ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onthly Filings (ECR/LFF)"/>
                    <xsd:enumeration value="Form A Filings (FAC/OST)"/>
                    <xsd:enumeration value="Form B Filings (FAC/OST)"/>
                    <xsd:enumeration value="Quarterly Filings (GSC)"/>
                    <xsd:enumeration value="Annual Filing (LFF/WNA)"/>
                    <xsd:enumeration value="Forecasted Annual Filing (GLT)"/>
                    <xsd:enumeration value="True-up Annual Filing (GLT)"/>
                    <xsd:enumeration value="Review Cases (ECR/FAC/OST)"/>
                    <xsd:enumeration value="Construction Monitoring (ECR)"/>
                    <xsd:enumeration value="Approved Project Detail (ECR)"/>
                  </xsd:restriction>
                </xsd:simpleType>
              </xsd:element>
            </xsd:sequence>
          </xsd:extension>
        </xsd:complexContent>
      </xsd:complexType>
    </xsd:element>
    <xsd:element name="Filings" ma:index="6" nillable="true" ma:displayName="Filing Expense Period" ma:format="Dropdown" ma:internalName="Filings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  <xsd:enumeration value="Nov-Jan (GSC)"/>
          <xsd:enumeration value="Feb-Apr (GSC)"/>
          <xsd:enumeration value="May-Jul (GSC)"/>
          <xsd:enumeration value="Aug-Oct (GSC)"/>
          <xsd:enumeration value="Apr-May (LFF)"/>
          <xsd:enumeration value="Jan-Dec (GLT/WNA)"/>
          <xsd:enumeration value="N/A"/>
        </xsd:restriction>
      </xsd:simpleType>
    </xsd:element>
    <xsd:element name="Filing_x0020_Doc_x0020_Types" ma:index="7" nillable="true" ma:displayName="Filing Doc Types" ma:format="Dropdown" ma:internalName="Filing_x0020_Doc_x0020_Types">
      <xsd:simpleType>
        <xsd:restriction base="dms:Choice">
          <xsd:enumeration value="00 – Orders"/>
          <xsd:enumeration value="01 – 1st Data Request and Testimony"/>
          <xsd:enumeration value="02 – 2nd Data Request and Testimony"/>
          <xsd:enumeration value="03 – 3rd Data Request and Testimony"/>
          <xsd:enumeration value="04 – Post Hearing Data Request, Testimony, or Briefs"/>
          <xsd:enumeration value="05 – Technical Conference or Hearings"/>
          <xsd:enumeration value="06 – Support"/>
          <xsd:enumeration value="07 – Application"/>
          <xsd:enumeration value="08 – Tariffs"/>
          <xsd:enumeration value="10 – eFiled/Filed Documents"/>
        </xsd:restriction>
      </xsd:simpleType>
    </xsd:element>
    <xsd:element name="Filing_x0020_Case_x0020__x0023_" ma:index="8" nillable="true" ma:displayName="Filing Case #" ma:internalName="Filing_x0020_Case_x0020__x0023_">
      <xsd:simpleType>
        <xsd:restriction base="dms:Text">
          <xsd:maxLength value="255"/>
        </xsd:restriction>
      </xsd:simpleType>
    </xsd:element>
    <xsd:element name="Filing_x0020_Witness" ma:index="9" nillable="true" ma:displayName="Filing Witness" ma:format="Dropdown" ma:internalName="Filing_x0020_Witness">
      <xsd:simpleType>
        <xsd:restriction base="dms:Choice">
          <xsd:enumeration value="Billiter, Delbert"/>
          <xsd:enumeration value="Garrett, Chris"/>
          <xsd:enumeration value="Schram, Chuck"/>
          <xsd:enumeration value="Wilson, Stuart"/>
        </xsd:restriction>
      </xsd:simpleType>
    </xsd:element>
    <xsd:element name="Review_x0020_Case_x0020_Expense_x0020_Period" ma:index="10" nillable="true" ma:displayName="Review Case Expense Period" ma:format="Dropdown" ma:internalName="Review_x0020_Case_x0020_Expense_x0020_Period">
      <xsd:simpleType>
        <xsd:restriction base="dms:Choice">
          <xsd:enumeration value="Mar-Aug (ECR)"/>
          <xsd:enumeration value="Sep-Feb (ECR)"/>
          <xsd:enumeration value="Mar-Feb (ECR)"/>
          <xsd:enumeration value="May-Oct (FAC)"/>
          <xsd:enumeration value="Nov-Apr (FAC)"/>
          <xsd:enumeration value="Nov-Oct (FAC)"/>
        </xsd:restriction>
      </xsd:simpleType>
    </xsd:element>
    <xsd:element name="Review_x0020_Case_x0020_Doc_x0020_Types" ma:index="11" nillable="true" ma:displayName="Review Case Doc Types" ma:format="Dropdown" ma:internalName="Review_x0020_Case_x0020_Doc_x0020_Types">
      <xsd:simpleType>
        <xsd:restriction base="dms:Choice">
          <xsd:enumeration value="00.1 – Orders"/>
          <xsd:enumeration value="00.2 – Requests for Information"/>
          <xsd:enumeration value="00.4 – Other Communications/eFilings"/>
          <xsd:enumeration value="01.1 – 1st Data Request Responses/Testimony"/>
          <xsd:enumeration value="01.2 – 1st Data Request Attachments"/>
          <xsd:enumeration value="01.3 – 1st Data Request Confidentiality Petition"/>
          <xsd:enumeration value="01.4 – 1st Data Request/Testimony - As Filed"/>
          <xsd:enumeration value="02.1 – 2nd Data Request Responses/Testimony"/>
          <xsd:enumeration value="02.2 – 2nd Data Request Attachments"/>
          <xsd:enumeration value="02.3 – 2nd Data Request Confidentiality Petition"/>
          <xsd:enumeration value="02.4 – 2nd Data Request/Testimony - As Filed"/>
          <xsd:enumeration value="03.1 – 3rd Data Request Responses/Testimony"/>
          <xsd:enumeration value="03.2 – 3rd Data Request Attachments"/>
          <xsd:enumeration value="03.3 – 3rd Data Request Confidentiality Petition"/>
          <xsd:enumeration value="03.4 – 3rd Data Request/Testimony - As Filed"/>
          <xsd:enumeration value="04.1 – Post Hearing Data Request Responses/Testimony/Briefs"/>
          <xsd:enumeration value="04.2 – Post Hearing Data Request Attachments"/>
          <xsd:enumeration value="04.3 – Post Hearing Data Request Confidentiality Petition"/>
          <xsd:enumeration value="04.4 – Post Hearing Data Request/Testimony - As Filed"/>
          <xsd:enumeration value="05 – Technical Conference or Hearings"/>
          <xsd:enumeration value="10 – Application"/>
          <xsd:enumeration value="10.1 – Application - As Filed"/>
        </xsd:restriction>
      </xsd:simpleType>
    </xsd:element>
    <xsd:element name="Case_x0020__x0023_" ma:index="12" nillable="true" ma:displayName="Review Case #" ma:internalName="Case_x0020__x0023_">
      <xsd:simpleType>
        <xsd:restriction base="dms:Text">
          <xsd:maxLength value="255"/>
        </xsd:restriction>
      </xsd:simpleType>
    </xsd:element>
    <xsd:element name="Witness_x0020_Testimony" ma:index="13" nillable="true" ma:displayName="Review Case Witness" ma:format="Dropdown" ma:internalName="Witness_x0020_Testimony">
      <xsd:simpleType>
        <xsd:restriction base="dms:Choice">
          <xsd:enumeration value="Dotson, Mike"/>
          <xsd:enumeration value="Garrett, Christopher"/>
          <xsd:enumeration value="Metts, Heather"/>
          <xsd:enumeration value="Multiple"/>
          <xsd:enumeration value="N/A"/>
          <xsd:enumeration value="Rahn, Derek"/>
          <xsd:enumeration value="Saunders, Eileen"/>
          <xsd:enumeration value="Schram, Chuck"/>
          <xsd:enumeration value="Wilson, Stuart"/>
        </xsd:restriction>
      </xsd:simpleType>
    </xsd:element>
    <xsd:element name="Construction_x0020_Monitoring_x0020_Description" ma:index="14" nillable="true" ma:displayName="Construction Monitoring Description" ma:format="Dropdown" ma:internalName="Construction_x0020_Monitoring_x0020_Description">
      <xsd:simpleType>
        <xsd:restriction base="dms:Choice">
          <xsd:enumeration value="2011 ECR Plan"/>
          <xsd:enumeration value="2016 ECR Plan"/>
          <xsd:enumeration value="TC Landfill"/>
        </xsd:restriction>
      </xsd:simpleType>
    </xsd:element>
    <xsd:element name="Construction_x0020_Monitoring" ma:index="15" nillable="true" ma:displayName="Construction Monitoring Period" ma:format="Dropdown" ma:internalName="Construction_x0020_Monitoring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Status" ma:index="23" nillable="true" ma:displayName="Status (Internal Use Only)" ma:internalName="Statu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  <xsd:enumeration value="Filed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_x0020_Testimony xmlns="65bfb563-8fe2-4d34-a09f-38a217d8feea">Metts, Heather</Witness_x0020_Testimony>
    <Review_x0020_Case_x0020_Expense_x0020_Period xmlns="65bfb563-8fe2-4d34-a09f-38a217d8feea">Mar-Feb (ECR)</Review_x0020_Case_x0020_Expense_x0020_Period>
    <Construction_x0020_Monitoring xmlns="65bfb563-8fe2-4d34-a09f-38a217d8feea" xsi:nil="true"/>
    <Year xmlns="65bfb563-8fe2-4d34-a09f-38a217d8feea">2017</Year>
    <Filing_x0020_Type xmlns="65bfb563-8fe2-4d34-a09f-38a217d8feea">
      <Value>Review Cases (ECR/FAC/OST)</Value>
    </Filing_x0020_Type>
    <Review_x0020_Case_x0020_Doc_x0020_Types xmlns="65bfb563-8fe2-4d34-a09f-38a217d8feea">01.2 – 1st Data Request Attachments</Review_x0020_Case_x0020_Doc_x0020_Types>
    <Status xmlns="65bfb563-8fe2-4d34-a09f-38a217d8feea"/>
    <Document_x0020_Type xmlns="65bfb563-8fe2-4d34-a09f-38a217d8feea">
      <Value>ECR</Value>
    </Document_x0020_Type>
    <Filings xmlns="65bfb563-8fe2-4d34-a09f-38a217d8feea" xsi:nil="true"/>
    <Filing_x0020_Case_x0020__x0023_ xmlns="65bfb563-8fe2-4d34-a09f-38a217d8feea" xsi:nil="true"/>
    <Filing_x0020_Witness xmlns="65bfb563-8fe2-4d34-a09f-38a217d8feea" xsi:nil="true"/>
    <Case_x0020__x0023_ xmlns="65bfb563-8fe2-4d34-a09f-38a217d8feea">2017-00267</Case_x0020__x0023_>
    <Company xmlns="65bfb563-8fe2-4d34-a09f-38a217d8feea">
      <Value>LGE</Value>
    </Company>
    <Filing_x0020_Doc_x0020_Types xmlns="65bfb563-8fe2-4d34-a09f-38a217d8feea" xsi:nil="true"/>
    <Construction_x0020_Monitoring_x0020_Description xmlns="65bfb563-8fe2-4d34-a09f-38a217d8feea" xsi:nil="true"/>
  </documentManagement>
</p:properties>
</file>

<file path=customXml/itemProps1.xml><?xml version="1.0" encoding="utf-8"?>
<ds:datastoreItem xmlns:ds="http://schemas.openxmlformats.org/officeDocument/2006/customXml" ds:itemID="{DBE73895-4BDF-4C15-BC77-B5278FC560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bfb563-8fe2-4d34-a09f-38a217d8fe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1E2D87-02E0-46A2-B31A-63569B4B61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0FD1F8-62E1-433F-9E24-6FED0F5A4556}">
  <ds:schemaRefs>
    <ds:schemaRef ds:uri="http://purl.org/dc/terms/"/>
    <ds:schemaRef ds:uri="65bfb563-8fe2-4d34-a09f-38a217d8feea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LG&amp;E</vt:lpstr>
      <vt:lpstr>'LG&amp;E'!Print_Titles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2017-08-18T12:40:42Z</dcterms:created>
  <dcterms:modified xsi:type="dcterms:W3CDTF">2017-08-18T19:13:29Z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0x010100FF510F20E04BCF41BE361D2F61EE6FFA</vt:lpwstr>
  </property>
</Properties>
</file>